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A3D6456-D9DE-46B5-88B2-65F0904DE567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1" i="22" l="1"/>
  <c r="D12" i="22" s="1"/>
  <c r="D13" i="22" s="1"/>
  <c r="D14" i="22" s="1"/>
  <c r="R8" i="22"/>
  <c r="E7" i="22"/>
  <c r="E8" i="22" s="1"/>
  <c r="F6" i="22"/>
  <c r="J6" i="22" s="1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T122" i="19"/>
  <c r="A122" i="19"/>
  <c r="A121" i="19"/>
  <c r="A120" i="19"/>
  <c r="T119" i="19"/>
  <c r="Q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T88" i="19"/>
  <c r="Q88" i="19" s="1"/>
  <c r="A88" i="19"/>
  <c r="T87" i="19"/>
  <c r="T90" i="19" s="1"/>
  <c r="T93" i="19" s="1"/>
  <c r="Q87" i="19"/>
  <c r="A87" i="19"/>
  <c r="T86" i="19"/>
  <c r="T89" i="19" s="1"/>
  <c r="A86" i="19"/>
  <c r="T85" i="19"/>
  <c r="Q85" i="19"/>
  <c r="A85" i="19"/>
  <c r="T84" i="19"/>
  <c r="Q84" i="19"/>
  <c r="A84" i="19"/>
  <c r="T83" i="19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D6" i="19"/>
  <c r="D7" i="19" s="1"/>
  <c r="A6" i="19"/>
  <c r="AD5" i="19"/>
  <c r="Q5" i="19"/>
  <c r="A5" i="19"/>
  <c r="AD4" i="19"/>
  <c r="Q4" i="19"/>
  <c r="E4" i="19"/>
  <c r="I4" i="19" s="1"/>
  <c r="I77" i="19" s="1"/>
  <c r="X5" i="19" s="1"/>
  <c r="A4" i="19"/>
  <c r="AD3" i="19"/>
  <c r="Q3" i="19"/>
  <c r="D3" i="19"/>
  <c r="D4" i="19" s="1"/>
  <c r="D5" i="19" s="1"/>
  <c r="E5" i="19" s="1"/>
  <c r="I5" i="19" s="1"/>
  <c r="I78" i="19" s="1"/>
  <c r="A3" i="19"/>
  <c r="AD2" i="19"/>
  <c r="Q2" i="19"/>
  <c r="E2" i="19"/>
  <c r="I2" i="19" s="1"/>
  <c r="I75" i="19" s="1"/>
  <c r="A2" i="19"/>
  <c r="P16" i="18"/>
  <c r="P15" i="18"/>
  <c r="G34" i="17"/>
  <c r="E34" i="17"/>
  <c r="F33" i="17"/>
  <c r="G32" i="17"/>
  <c r="E30" i="17"/>
  <c r="G29" i="17"/>
  <c r="F24" i="17"/>
  <c r="G23" i="17"/>
  <c r="F23" i="17"/>
  <c r="E23" i="17"/>
  <c r="E22" i="17"/>
  <c r="G20" i="17"/>
  <c r="F20" i="17"/>
  <c r="F19" i="17"/>
  <c r="T12" i="17"/>
  <c r="T11" i="17"/>
  <c r="G11" i="17"/>
  <c r="G36" i="17" s="1"/>
  <c r="F11" i="17"/>
  <c r="F36" i="17" s="1"/>
  <c r="E11" i="17"/>
  <c r="T10" i="17"/>
  <c r="G10" i="17"/>
  <c r="G35" i="17" s="1"/>
  <c r="F10" i="17"/>
  <c r="F35" i="17" s="1"/>
  <c r="E10" i="17"/>
  <c r="E35" i="17" s="1"/>
  <c r="T9" i="17"/>
  <c r="G9" i="17"/>
  <c r="G22" i="17" s="1"/>
  <c r="F9" i="17"/>
  <c r="F22" i="17" s="1"/>
  <c r="E9" i="17"/>
  <c r="T8" i="17"/>
  <c r="G8" i="17"/>
  <c r="F8" i="17"/>
  <c r="F21" i="17" s="1"/>
  <c r="E8" i="17"/>
  <c r="E21" i="17" s="1"/>
  <c r="T7" i="17"/>
  <c r="G7" i="17"/>
  <c r="F7" i="17"/>
  <c r="F32" i="17" s="1"/>
  <c r="E7" i="17"/>
  <c r="E32" i="17" s="1"/>
  <c r="T6" i="17"/>
  <c r="G6" i="17"/>
  <c r="G19" i="17" s="1"/>
  <c r="F6" i="17"/>
  <c r="F31" i="17" s="1"/>
  <c r="E6" i="17"/>
  <c r="T5" i="17"/>
  <c r="G5" i="17"/>
  <c r="G30" i="17" s="1"/>
  <c r="F5" i="17"/>
  <c r="F18" i="17" s="1"/>
  <c r="E5" i="17"/>
  <c r="E18" i="17" s="1"/>
  <c r="T4" i="17"/>
  <c r="G4" i="17"/>
  <c r="G17" i="17" s="1"/>
  <c r="F4" i="17"/>
  <c r="F29" i="17" s="1"/>
  <c r="E4" i="17"/>
  <c r="E29" i="17" s="1"/>
  <c r="T3" i="17"/>
  <c r="G3" i="17"/>
  <c r="G28" i="17" s="1"/>
  <c r="F3" i="17"/>
  <c r="F28" i="17" s="1"/>
  <c r="E3" i="17"/>
  <c r="E16" i="17" s="1"/>
  <c r="G2" i="17"/>
  <c r="G27" i="17" s="1"/>
  <c r="F2" i="17"/>
  <c r="F15" i="17" s="1"/>
  <c r="E2" i="17"/>
  <c r="E15" i="17" s="1"/>
  <c r="B5" i="16"/>
  <c r="C4" i="16"/>
  <c r="C3" i="16"/>
  <c r="G3" i="16" s="1"/>
  <c r="Q2" i="16" s="1"/>
  <c r="B3" i="16"/>
  <c r="B4" i="16" s="1"/>
  <c r="G2" i="16"/>
  <c r="F2" i="16"/>
  <c r="E2" i="16"/>
  <c r="V16" i="15"/>
  <c r="W16" i="15" s="1"/>
  <c r="U16" i="15"/>
  <c r="U15" i="15"/>
  <c r="V15" i="15" s="1"/>
  <c r="W15" i="15" s="1"/>
  <c r="V14" i="15"/>
  <c r="W14" i="15" s="1"/>
  <c r="U14" i="15"/>
  <c r="W13" i="15"/>
  <c r="U13" i="15"/>
  <c r="V13" i="15" s="1"/>
  <c r="P8" i="15"/>
  <c r="J6" i="15"/>
  <c r="C5" i="15"/>
  <c r="B5" i="15"/>
  <c r="B6" i="15" s="1"/>
  <c r="B4" i="15"/>
  <c r="G3" i="15"/>
  <c r="L3" i="15" s="1"/>
  <c r="L6" i="15" s="1"/>
  <c r="F3" i="15"/>
  <c r="K3" i="15" s="1"/>
  <c r="K6" i="15" s="1"/>
  <c r="E3" i="15"/>
  <c r="J3" i="15" s="1"/>
  <c r="C3" i="15"/>
  <c r="C4" i="15" s="1"/>
  <c r="B3" i="15"/>
  <c r="G2" i="15"/>
  <c r="F2" i="15"/>
  <c r="E2" i="15"/>
  <c r="S101" i="14"/>
  <c r="U100" i="14"/>
  <c r="T100" i="14"/>
  <c r="S100" i="14"/>
  <c r="U99" i="14"/>
  <c r="S99" i="14"/>
  <c r="T99" i="14" s="1"/>
  <c r="T98" i="14"/>
  <c r="S98" i="14"/>
  <c r="U98" i="14" s="1"/>
  <c r="S97" i="14"/>
  <c r="U96" i="14"/>
  <c r="T96" i="14"/>
  <c r="S96" i="14"/>
  <c r="U95" i="14"/>
  <c r="S95" i="14"/>
  <c r="T95" i="14" s="1"/>
  <c r="T94" i="14"/>
  <c r="S94" i="14"/>
  <c r="U94" i="14" s="1"/>
  <c r="S93" i="14"/>
  <c r="U92" i="14"/>
  <c r="T92" i="14"/>
  <c r="S92" i="14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6" i="14"/>
  <c r="U27" i="14" s="1"/>
  <c r="U28" i="14" s="1"/>
  <c r="U25" i="14"/>
  <c r="U21" i="14"/>
  <c r="U22" i="14" s="1"/>
  <c r="U23" i="14" s="1"/>
  <c r="U24" i="14" s="1"/>
  <c r="U20" i="14"/>
  <c r="U19" i="14"/>
  <c r="AA63" i="13"/>
  <c r="Y63" i="13" s="1"/>
  <c r="AA62" i="13"/>
  <c r="Y62" i="13" s="1"/>
  <c r="AA61" i="13"/>
  <c r="Y61" i="13"/>
  <c r="W61" i="13"/>
  <c r="F61" i="13"/>
  <c r="K61" i="13" s="1"/>
  <c r="E61" i="13"/>
  <c r="J61" i="13" s="1"/>
  <c r="AA60" i="13"/>
  <c r="Y60" i="13" s="1"/>
  <c r="W60" i="13"/>
  <c r="J60" i="13"/>
  <c r="F60" i="13"/>
  <c r="K60" i="13" s="1"/>
  <c r="E60" i="13"/>
  <c r="AA59" i="13"/>
  <c r="Y59" i="13" s="1"/>
  <c r="W59" i="13"/>
  <c r="K59" i="13"/>
  <c r="F59" i="13"/>
  <c r="E59" i="13"/>
  <c r="J59" i="13" s="1"/>
  <c r="AA58" i="13"/>
  <c r="Y58" i="13" s="1"/>
  <c r="W58" i="13"/>
  <c r="K58" i="13"/>
  <c r="F58" i="13"/>
  <c r="E58" i="13"/>
  <c r="J58" i="13" s="1"/>
  <c r="AA57" i="13"/>
  <c r="Y57" i="13"/>
  <c r="W57" i="13"/>
  <c r="F57" i="13"/>
  <c r="K57" i="13" s="1"/>
  <c r="E57" i="13"/>
  <c r="J57" i="13" s="1"/>
  <c r="AA56" i="13"/>
  <c r="Y56" i="13" s="1"/>
  <c r="J56" i="13"/>
  <c r="F56" i="13"/>
  <c r="K56" i="13" s="1"/>
  <c r="E56" i="13"/>
  <c r="AA55" i="13"/>
  <c r="Y55" i="13"/>
  <c r="W55" i="13"/>
  <c r="K55" i="13"/>
  <c r="J55" i="13"/>
  <c r="F55" i="13"/>
  <c r="E55" i="13"/>
  <c r="AA54" i="13"/>
  <c r="Y54" i="13" s="1"/>
  <c r="J54" i="13"/>
  <c r="F54" i="13"/>
  <c r="K54" i="13" s="1"/>
  <c r="E54" i="13"/>
  <c r="J53" i="13"/>
  <c r="F53" i="13"/>
  <c r="K53" i="13" s="1"/>
  <c r="E53" i="13"/>
  <c r="AA52" i="13"/>
  <c r="Y52" i="13" s="1"/>
  <c r="K52" i="13"/>
  <c r="J52" i="13"/>
  <c r="F52" i="13"/>
  <c r="E52" i="13"/>
  <c r="AA51" i="13"/>
  <c r="Y51" i="13" s="1"/>
  <c r="W51" i="13"/>
  <c r="P51" i="13"/>
  <c r="K51" i="13"/>
  <c r="J51" i="13"/>
  <c r="F51" i="13"/>
  <c r="E51" i="13"/>
  <c r="AA50" i="13"/>
  <c r="W50" i="13" s="1"/>
  <c r="Y50" i="13"/>
  <c r="P50" i="13"/>
  <c r="F50" i="13"/>
  <c r="K50" i="13" s="1"/>
  <c r="E50" i="13"/>
  <c r="J50" i="13" s="1"/>
  <c r="AA49" i="13"/>
  <c r="Y49" i="13" s="1"/>
  <c r="P49" i="13"/>
  <c r="O49" i="13"/>
  <c r="K49" i="13"/>
  <c r="J49" i="13"/>
  <c r="F49" i="13"/>
  <c r="E49" i="13"/>
  <c r="AA48" i="13"/>
  <c r="Y48" i="13" s="1"/>
  <c r="J48" i="13"/>
  <c r="F48" i="13"/>
  <c r="K48" i="13" s="1"/>
  <c r="E48" i="13"/>
  <c r="AA47" i="13"/>
  <c r="W47" i="13" s="1"/>
  <c r="Y47" i="13"/>
  <c r="K47" i="13"/>
  <c r="F47" i="13"/>
  <c r="E47" i="13"/>
  <c r="J47" i="13" s="1"/>
  <c r="AA46" i="13"/>
  <c r="Y46" i="13"/>
  <c r="W46" i="13"/>
  <c r="P46" i="13"/>
  <c r="O46" i="13"/>
  <c r="K46" i="13"/>
  <c r="F46" i="13"/>
  <c r="E46" i="13"/>
  <c r="J46" i="13" s="1"/>
  <c r="AA45" i="13"/>
  <c r="Y45" i="13"/>
  <c r="W45" i="13"/>
  <c r="P45" i="13"/>
  <c r="O45" i="13"/>
  <c r="K45" i="13"/>
  <c r="F45" i="13"/>
  <c r="E45" i="13"/>
  <c r="J45" i="13" s="1"/>
  <c r="AA44" i="13"/>
  <c r="Y44" i="13"/>
  <c r="W44" i="13"/>
  <c r="P44" i="13"/>
  <c r="O44" i="13"/>
  <c r="F44" i="13"/>
  <c r="K44" i="13" s="1"/>
  <c r="E44" i="13"/>
  <c r="J44" i="13" s="1"/>
  <c r="AA43" i="13"/>
  <c r="Y43" i="13"/>
  <c r="W43" i="13"/>
  <c r="K43" i="13"/>
  <c r="J43" i="13"/>
  <c r="F43" i="13"/>
  <c r="E43" i="13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F41" i="13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P36" i="13"/>
  <c r="O36" i="13"/>
  <c r="J36" i="13"/>
  <c r="F36" i="13"/>
  <c r="K36" i="13" s="1"/>
  <c r="E36" i="13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F34" i="13"/>
  <c r="E34" i="13"/>
  <c r="J34" i="13" s="1"/>
  <c r="AA33" i="13"/>
  <c r="Y33" i="13"/>
  <c r="W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K31" i="13"/>
  <c r="J31" i="13"/>
  <c r="F31" i="13"/>
  <c r="E31" i="13"/>
  <c r="K30" i="13"/>
  <c r="F30" i="13"/>
  <c r="E30" i="13"/>
  <c r="J30" i="13" s="1"/>
  <c r="AA29" i="13"/>
  <c r="Y29" i="13"/>
  <c r="W29" i="13"/>
  <c r="J29" i="13"/>
  <c r="F29" i="13"/>
  <c r="K29" i="13" s="1"/>
  <c r="E29" i="13"/>
  <c r="AC28" i="13"/>
  <c r="AA28" i="13"/>
  <c r="Y28" i="13"/>
  <c r="W28" i="13"/>
  <c r="K28" i="13"/>
  <c r="F28" i="13"/>
  <c r="E28" i="13"/>
  <c r="J28" i="13" s="1"/>
  <c r="AC27" i="13"/>
  <c r="AA27" i="13"/>
  <c r="Y27" i="13"/>
  <c r="W27" i="13"/>
  <c r="J27" i="13"/>
  <c r="F27" i="13"/>
  <c r="K27" i="13" s="1"/>
  <c r="E27" i="13"/>
  <c r="AC26" i="13"/>
  <c r="AA26" i="13"/>
  <c r="Y26" i="13"/>
  <c r="W26" i="13"/>
  <c r="F26" i="13"/>
  <c r="K26" i="13" s="1"/>
  <c r="E26" i="13"/>
  <c r="J26" i="13" s="1"/>
  <c r="AC25" i="13"/>
  <c r="AA25" i="13"/>
  <c r="Y25" i="13"/>
  <c r="W25" i="13"/>
  <c r="J25" i="13"/>
  <c r="F25" i="13"/>
  <c r="K25" i="13" s="1"/>
  <c r="E25" i="13"/>
  <c r="AC24" i="13"/>
  <c r="AA24" i="13"/>
  <c r="Y24" i="13"/>
  <c r="W24" i="13"/>
  <c r="Q24" i="13"/>
  <c r="Q46" i="13" s="1"/>
  <c r="K24" i="13"/>
  <c r="F24" i="13"/>
  <c r="E24" i="13"/>
  <c r="J24" i="13" s="1"/>
  <c r="AC23" i="13"/>
  <c r="AA23" i="13"/>
  <c r="Y23" i="13"/>
  <c r="W23" i="13"/>
  <c r="Q23" i="13"/>
  <c r="Q49" i="13" s="1"/>
  <c r="K23" i="13"/>
  <c r="J23" i="13"/>
  <c r="F23" i="13"/>
  <c r="E23" i="13"/>
  <c r="AC22" i="13"/>
  <c r="AA22" i="13"/>
  <c r="Y22" i="13"/>
  <c r="W22" i="13"/>
  <c r="Q22" i="13"/>
  <c r="Q38" i="13" s="1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F21" i="13"/>
  <c r="E21" i="13"/>
  <c r="AA20" i="13"/>
  <c r="Y20" i="13"/>
  <c r="W20" i="13"/>
  <c r="F20" i="13"/>
  <c r="K20" i="13" s="1"/>
  <c r="E20" i="13"/>
  <c r="J20" i="13" s="1"/>
  <c r="K19" i="13"/>
  <c r="F19" i="13"/>
  <c r="E19" i="13"/>
  <c r="J19" i="13" s="1"/>
  <c r="Q18" i="13"/>
  <c r="P18" i="13"/>
  <c r="J18" i="13"/>
  <c r="F18" i="13"/>
  <c r="K18" i="13" s="1"/>
  <c r="E18" i="13"/>
  <c r="K17" i="13"/>
  <c r="F17" i="13"/>
  <c r="E17" i="13"/>
  <c r="J17" i="13" s="1"/>
  <c r="K16" i="13"/>
  <c r="J16" i="13"/>
  <c r="F16" i="13"/>
  <c r="E16" i="13"/>
  <c r="K15" i="13"/>
  <c r="J15" i="13"/>
  <c r="F15" i="13"/>
  <c r="E15" i="13"/>
  <c r="K14" i="13"/>
  <c r="J14" i="13"/>
  <c r="F14" i="13"/>
  <c r="E14" i="13"/>
  <c r="K13" i="13"/>
  <c r="F13" i="13"/>
  <c r="E13" i="13"/>
  <c r="J13" i="13" s="1"/>
  <c r="Y12" i="13"/>
  <c r="Y13" i="13" s="1"/>
  <c r="K12" i="13"/>
  <c r="J12" i="13"/>
  <c r="F12" i="13"/>
  <c r="E12" i="13"/>
  <c r="Z11" i="13"/>
  <c r="Y11" i="13"/>
  <c r="K11" i="13"/>
  <c r="J11" i="13"/>
  <c r="F11" i="13"/>
  <c r="E11" i="13"/>
  <c r="Z10" i="13"/>
  <c r="Q10" i="13"/>
  <c r="P10" i="13"/>
  <c r="F10" i="13"/>
  <c r="K10" i="13" s="1"/>
  <c r="E10" i="13"/>
  <c r="J10" i="13" s="1"/>
  <c r="Z9" i="13"/>
  <c r="Q9" i="13"/>
  <c r="Q17" i="13" s="1"/>
  <c r="P9" i="13"/>
  <c r="P17" i="13" s="1"/>
  <c r="K9" i="13"/>
  <c r="F9" i="13"/>
  <c r="E9" i="13"/>
  <c r="J9" i="13" s="1"/>
  <c r="Q8" i="13"/>
  <c r="Q16" i="13" s="1"/>
  <c r="P8" i="13"/>
  <c r="P16" i="13" s="1"/>
  <c r="K8" i="13"/>
  <c r="J8" i="13"/>
  <c r="F8" i="13"/>
  <c r="E8" i="13"/>
  <c r="P7" i="13"/>
  <c r="P15" i="13" s="1"/>
  <c r="F7" i="13"/>
  <c r="K7" i="13" s="1"/>
  <c r="E7" i="13"/>
  <c r="J7" i="13" s="1"/>
  <c r="K6" i="13"/>
  <c r="F6" i="13"/>
  <c r="E6" i="13"/>
  <c r="J6" i="13" s="1"/>
  <c r="F5" i="13"/>
  <c r="K5" i="13" s="1"/>
  <c r="E5" i="13"/>
  <c r="J5" i="13" s="1"/>
  <c r="Q4" i="13"/>
  <c r="F4" i="13"/>
  <c r="K4" i="13" s="1"/>
  <c r="E4" i="13"/>
  <c r="J4" i="13" s="1"/>
  <c r="J3" i="13"/>
  <c r="F3" i="13"/>
  <c r="K3" i="13" s="1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P26" i="10"/>
  <c r="H26" i="10"/>
  <c r="H25" i="10"/>
  <c r="P24" i="10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Y7" i="9" s="1"/>
  <c r="Z7" i="9" s="1"/>
  <c r="U7" i="9"/>
  <c r="W6" i="9"/>
  <c r="U6" i="9"/>
  <c r="Y6" i="9" s="1"/>
  <c r="Z6" i="9" s="1"/>
  <c r="Y5" i="9"/>
  <c r="Z5" i="9" s="1"/>
  <c r="W5" i="9"/>
  <c r="U5" i="9"/>
  <c r="W4" i="9"/>
  <c r="Y4" i="9" s="1"/>
  <c r="Z4" i="9" s="1"/>
  <c r="U4" i="9"/>
  <c r="W3" i="9"/>
  <c r="U3" i="9"/>
  <c r="Y3" i="9" s="1"/>
  <c r="Z3" i="9" s="1"/>
  <c r="D238" i="7"/>
  <c r="D237" i="7"/>
  <c r="E236" i="7"/>
  <c r="C236" i="7"/>
  <c r="D239" i="7" s="1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M185" i="7"/>
  <c r="L185" i="7"/>
  <c r="D185" i="7"/>
  <c r="M184" i="7"/>
  <c r="L184" i="7"/>
  <c r="D184" i="7"/>
  <c r="L183" i="7"/>
  <c r="L187" i="7" s="1"/>
  <c r="K180" i="7"/>
  <c r="K179" i="7"/>
  <c r="K178" i="7"/>
  <c r="K177" i="7"/>
  <c r="K176" i="7"/>
  <c r="K181" i="7" s="1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Q12" i="6"/>
  <c r="D12" i="6"/>
  <c r="AH11" i="6"/>
  <c r="Q11" i="6"/>
  <c r="Q10" i="6"/>
  <c r="AI9" i="6"/>
  <c r="Q9" i="6"/>
  <c r="AH8" i="6"/>
  <c r="Q8" i="6"/>
  <c r="I8" i="6"/>
  <c r="H8" i="6"/>
  <c r="G8" i="6"/>
  <c r="F8" i="6"/>
  <c r="AH7" i="6"/>
  <c r="Q7" i="6"/>
  <c r="I7" i="6"/>
  <c r="H7" i="6"/>
  <c r="G7" i="6"/>
  <c r="F7" i="6"/>
  <c r="AH6" i="6"/>
  <c r="Q6" i="6"/>
  <c r="I6" i="6"/>
  <c r="H6" i="6"/>
  <c r="G6" i="6"/>
  <c r="F6" i="6"/>
  <c r="AH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10" i="6" s="1"/>
  <c r="H3" i="6"/>
  <c r="AH4" i="6" s="1"/>
  <c r="G3" i="6"/>
  <c r="AG8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O29" i="4"/>
  <c r="AP29" i="4" s="1"/>
  <c r="AN29" i="4"/>
  <c r="AE29" i="4"/>
  <c r="AO28" i="4"/>
  <c r="AP28" i="4" s="1"/>
  <c r="AN28" i="4"/>
  <c r="AE28" i="4"/>
  <c r="AP27" i="4"/>
  <c r="AO27" i="4"/>
  <c r="AN27" i="4"/>
  <c r="AE27" i="4"/>
  <c r="AO26" i="4"/>
  <c r="AN26" i="4"/>
  <c r="AE26" i="4"/>
  <c r="AD26" i="4" s="1"/>
  <c r="AP25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3" i="2"/>
  <c r="E3" i="2"/>
  <c r="C3" i="2"/>
  <c r="C4" i="2" s="1"/>
  <c r="B3" i="2"/>
  <c r="B4" i="2" s="1"/>
  <c r="G2" i="2"/>
  <c r="F2" i="2"/>
  <c r="E2" i="2"/>
  <c r="D2" i="2"/>
  <c r="L21" i="1"/>
  <c r="K21" i="1"/>
  <c r="O18" i="1"/>
  <c r="N18" i="1"/>
  <c r="M18" i="1"/>
  <c r="O17" i="1"/>
  <c r="N17" i="1"/>
  <c r="O16" i="1"/>
  <c r="N16" i="1"/>
  <c r="O10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N5" i="1"/>
  <c r="O4" i="1"/>
  <c r="O21" i="1" s="1"/>
  <c r="N4" i="1"/>
  <c r="N21" i="1" s="1"/>
  <c r="M4" i="1"/>
  <c r="D4" i="1"/>
  <c r="D4" i="2" l="1"/>
  <c r="B5" i="2"/>
  <c r="G4" i="2"/>
  <c r="F4" i="2"/>
  <c r="C5" i="2"/>
  <c r="D10" i="17"/>
  <c r="D8" i="17"/>
  <c r="D3" i="17"/>
  <c r="D5" i="17"/>
  <c r="D7" i="17"/>
  <c r="D2" i="17"/>
  <c r="D9" i="17"/>
  <c r="D4" i="17"/>
  <c r="F5" i="19"/>
  <c r="F78" i="19" s="1"/>
  <c r="D11" i="17"/>
  <c r="D6" i="17"/>
  <c r="F3" i="19"/>
  <c r="F76" i="19" s="1"/>
  <c r="F2" i="19"/>
  <c r="F75" i="19" s="1"/>
  <c r="D3" i="15"/>
  <c r="I3" i="15" s="1"/>
  <c r="I6" i="15" s="1"/>
  <c r="D50" i="13"/>
  <c r="I50" i="13" s="1"/>
  <c r="D49" i="13"/>
  <c r="I49" i="13" s="1"/>
  <c r="D59" i="13"/>
  <c r="I59" i="13" s="1"/>
  <c r="D55" i="13"/>
  <c r="I55" i="13" s="1"/>
  <c r="D52" i="13"/>
  <c r="I52" i="13" s="1"/>
  <c r="D2" i="15"/>
  <c r="D28" i="13"/>
  <c r="I28" i="13" s="1"/>
  <c r="D54" i="13"/>
  <c r="I54" i="13" s="1"/>
  <c r="D48" i="13"/>
  <c r="I48" i="13" s="1"/>
  <c r="D20" i="13"/>
  <c r="I20" i="13" s="1"/>
  <c r="D7" i="13"/>
  <c r="I7" i="13" s="1"/>
  <c r="D5" i="13"/>
  <c r="I5" i="13" s="1"/>
  <c r="D57" i="13"/>
  <c r="I57" i="13" s="1"/>
  <c r="D29" i="13"/>
  <c r="I29" i="13" s="1"/>
  <c r="D3" i="13"/>
  <c r="I3" i="13" s="1"/>
  <c r="D60" i="13"/>
  <c r="I60" i="13" s="1"/>
  <c r="D42" i="13"/>
  <c r="I42" i="13" s="1"/>
  <c r="D39" i="13"/>
  <c r="I39" i="13" s="1"/>
  <c r="D22" i="13"/>
  <c r="I22" i="13" s="1"/>
  <c r="D15" i="13"/>
  <c r="I15" i="13" s="1"/>
  <c r="D12" i="13"/>
  <c r="I12" i="13" s="1"/>
  <c r="D41" i="13"/>
  <c r="I41" i="13" s="1"/>
  <c r="O9" i="13" s="1"/>
  <c r="O17" i="13" s="1"/>
  <c r="D38" i="13"/>
  <c r="I38" i="13" s="1"/>
  <c r="D35" i="13"/>
  <c r="I35" i="13" s="1"/>
  <c r="D23" i="13"/>
  <c r="I23" i="13" s="1"/>
  <c r="D21" i="13"/>
  <c r="I21" i="13" s="1"/>
  <c r="O7" i="13" s="1"/>
  <c r="O15" i="13" s="1"/>
  <c r="D16" i="13"/>
  <c r="I16" i="13" s="1"/>
  <c r="D8" i="13"/>
  <c r="I8" i="13" s="1"/>
  <c r="D53" i="13"/>
  <c r="I53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2" i="16"/>
  <c r="D58" i="13"/>
  <c r="I58" i="13" s="1"/>
  <c r="D19" i="13"/>
  <c r="I19" i="13" s="1"/>
  <c r="D13" i="13"/>
  <c r="I13" i="13" s="1"/>
  <c r="D9" i="13"/>
  <c r="I9" i="13" s="1"/>
  <c r="D6" i="13"/>
  <c r="I6" i="13" s="1"/>
  <c r="F3" i="6"/>
  <c r="D61" i="13"/>
  <c r="I61" i="13" s="1"/>
  <c r="D26" i="13"/>
  <c r="I26" i="13" s="1"/>
  <c r="D4" i="13"/>
  <c r="I4" i="13" s="1"/>
  <c r="D2" i="13"/>
  <c r="I2" i="13" s="1"/>
  <c r="D56" i="13"/>
  <c r="I56" i="13" s="1"/>
  <c r="D47" i="13"/>
  <c r="I47" i="13" s="1"/>
  <c r="D46" i="13"/>
  <c r="I46" i="13" s="1"/>
  <c r="D45" i="13"/>
  <c r="I45" i="13" s="1"/>
  <c r="D44" i="13"/>
  <c r="I44" i="13" s="1"/>
  <c r="D10" i="13"/>
  <c r="I10" i="13" s="1"/>
  <c r="D27" i="13"/>
  <c r="I27" i="13" s="1"/>
  <c r="D51" i="13"/>
  <c r="I51" i="13" s="1"/>
  <c r="O10" i="13" s="1"/>
  <c r="O18" i="13" s="1"/>
  <c r="D31" i="13"/>
  <c r="I31" i="13" s="1"/>
  <c r="O8" i="13" s="1"/>
  <c r="O16" i="13" s="1"/>
  <c r="D14" i="13"/>
  <c r="I14" i="13" s="1"/>
  <c r="D11" i="13"/>
  <c r="I11" i="13" s="1"/>
  <c r="M10" i="1"/>
  <c r="P10" i="1" s="1"/>
  <c r="D3" i="2"/>
  <c r="H3" i="2" s="1"/>
  <c r="N10" i="1"/>
  <c r="AP26" i="4"/>
  <c r="Q15" i="6"/>
  <c r="M181" i="7"/>
  <c r="L181" i="7"/>
  <c r="G3" i="2"/>
  <c r="M5" i="1"/>
  <c r="M21" i="1" s="1"/>
  <c r="M7" i="1"/>
  <c r="M16" i="1"/>
  <c r="Z13" i="13"/>
  <c r="Y14" i="13"/>
  <c r="M17" i="1"/>
  <c r="AH3" i="6"/>
  <c r="AI8" i="6"/>
  <c r="D6" i="15"/>
  <c r="B7" i="15"/>
  <c r="G4" i="16"/>
  <c r="AA2" i="16" s="1"/>
  <c r="F4" i="16"/>
  <c r="Z2" i="16" s="1"/>
  <c r="E4" i="16"/>
  <c r="Y2" i="16" s="1"/>
  <c r="C5" i="16"/>
  <c r="AI3" i="6"/>
  <c r="AG7" i="6"/>
  <c r="AG11" i="6"/>
  <c r="AG13" i="6"/>
  <c r="M183" i="7"/>
  <c r="Q36" i="13"/>
  <c r="W49" i="13"/>
  <c r="W63" i="13"/>
  <c r="U101" i="14"/>
  <c r="T101" i="14"/>
  <c r="C6" i="15"/>
  <c r="G5" i="15"/>
  <c r="F5" i="15"/>
  <c r="E5" i="15"/>
  <c r="Q32" i="13"/>
  <c r="Q33" i="13"/>
  <c r="Q37" i="13"/>
  <c r="Q40" i="13"/>
  <c r="D5" i="16"/>
  <c r="N3" i="16" s="1"/>
  <c r="B6" i="16"/>
  <c r="AI7" i="6"/>
  <c r="AG9" i="6"/>
  <c r="AI11" i="6"/>
  <c r="AI13" i="6"/>
  <c r="Z12" i="13"/>
  <c r="Q41" i="13"/>
  <c r="W48" i="13"/>
  <c r="W52" i="13"/>
  <c r="AG6" i="6"/>
  <c r="AH9" i="6"/>
  <c r="Q42" i="13"/>
  <c r="W54" i="13"/>
  <c r="U97" i="14"/>
  <c r="T97" i="14"/>
  <c r="AI6" i="6"/>
  <c r="W56" i="13"/>
  <c r="F4" i="15"/>
  <c r="E4" i="15"/>
  <c r="AG5" i="6"/>
  <c r="AG12" i="6"/>
  <c r="Q51" i="13"/>
  <c r="AG10" i="6"/>
  <c r="D4" i="16"/>
  <c r="X2" i="16" s="1"/>
  <c r="AG4" i="6"/>
  <c r="AI5" i="6"/>
  <c r="AH10" i="6"/>
  <c r="AI12" i="6"/>
  <c r="Q50" i="13"/>
  <c r="U93" i="14"/>
  <c r="T93" i="14"/>
  <c r="Q44" i="13"/>
  <c r="Q45" i="13"/>
  <c r="W62" i="13"/>
  <c r="D4" i="15"/>
  <c r="D3" i="16"/>
  <c r="N2" i="16" s="1"/>
  <c r="G4" i="15"/>
  <c r="D5" i="15"/>
  <c r="E3" i="16"/>
  <c r="O2" i="16" s="1"/>
  <c r="E24" i="17"/>
  <c r="E36" i="17"/>
  <c r="F3" i="16"/>
  <c r="P2" i="16" s="1"/>
  <c r="G33" i="17"/>
  <c r="G21" i="17"/>
  <c r="F7" i="19"/>
  <c r="F80" i="19" s="1"/>
  <c r="E7" i="19"/>
  <c r="D8" i="19"/>
  <c r="E19" i="17"/>
  <c r="E31" i="17"/>
  <c r="F16" i="17"/>
  <c r="G16" i="17"/>
  <c r="E20" i="17"/>
  <c r="F34" i="17"/>
  <c r="F4" i="19"/>
  <c r="F77" i="19" s="1"/>
  <c r="X2" i="19"/>
  <c r="G4" i="19"/>
  <c r="G77" i="19" s="1"/>
  <c r="V5" i="19" s="1"/>
  <c r="F6" i="19"/>
  <c r="F79" i="19" s="1"/>
  <c r="U10" i="19" s="1"/>
  <c r="E6" i="19"/>
  <c r="E17" i="17"/>
  <c r="G24" i="17"/>
  <c r="F30" i="17"/>
  <c r="U2" i="19"/>
  <c r="U3" i="19"/>
  <c r="H4" i="19"/>
  <c r="H77" i="19" s="1"/>
  <c r="W5" i="19" s="1"/>
  <c r="G5" i="19"/>
  <c r="G78" i="19" s="1"/>
  <c r="F17" i="17"/>
  <c r="H5" i="19"/>
  <c r="H78" i="19" s="1"/>
  <c r="X8" i="19"/>
  <c r="W8" i="19"/>
  <c r="X9" i="19"/>
  <c r="E27" i="17"/>
  <c r="U4" i="19"/>
  <c r="W7" i="19"/>
  <c r="V7" i="19"/>
  <c r="U8" i="19"/>
  <c r="U9" i="19"/>
  <c r="F27" i="17"/>
  <c r="G31" i="17"/>
  <c r="V4" i="19"/>
  <c r="U5" i="19"/>
  <c r="V6" i="19"/>
  <c r="U6" i="19"/>
  <c r="U7" i="19"/>
  <c r="V8" i="19"/>
  <c r="V9" i="19"/>
  <c r="E28" i="17"/>
  <c r="W4" i="19"/>
  <c r="W6" i="19"/>
  <c r="X7" i="19"/>
  <c r="W9" i="19"/>
  <c r="G18" i="17"/>
  <c r="X4" i="19"/>
  <c r="X6" i="19"/>
  <c r="G15" i="17"/>
  <c r="E33" i="17"/>
  <c r="H2" i="19"/>
  <c r="H75" i="19" s="1"/>
  <c r="G2" i="19"/>
  <c r="G75" i="19" s="1"/>
  <c r="E3" i="19"/>
  <c r="Q93" i="19"/>
  <c r="T96" i="19"/>
  <c r="Q90" i="19"/>
  <c r="Q86" i="19"/>
  <c r="Q89" i="19"/>
  <c r="T92" i="19"/>
  <c r="Q122" i="19"/>
  <c r="T125" i="19"/>
  <c r="Q125" i="19" s="1"/>
  <c r="F8" i="22"/>
  <c r="E9" i="22"/>
  <c r="T91" i="19"/>
  <c r="G6" i="22"/>
  <c r="F7" i="22"/>
  <c r="D32" i="17" l="1"/>
  <c r="D20" i="17"/>
  <c r="D18" i="17"/>
  <c r="D30" i="17"/>
  <c r="E10" i="22"/>
  <c r="F9" i="22"/>
  <c r="G5" i="16"/>
  <c r="Q3" i="16" s="1"/>
  <c r="F5" i="16"/>
  <c r="P3" i="16" s="1"/>
  <c r="E5" i="16"/>
  <c r="O3" i="16" s="1"/>
  <c r="C6" i="16"/>
  <c r="D28" i="17"/>
  <c r="D16" i="17"/>
  <c r="Z14" i="13"/>
  <c r="Y15" i="13"/>
  <c r="J8" i="22"/>
  <c r="G8" i="22"/>
  <c r="W2" i="19"/>
  <c r="F6" i="15"/>
  <c r="E6" i="15"/>
  <c r="C7" i="15"/>
  <c r="G6" i="15"/>
  <c r="AF3" i="6"/>
  <c r="AF8" i="6"/>
  <c r="AF4" i="6"/>
  <c r="AF10" i="6"/>
  <c r="AF12" i="6"/>
  <c r="AF5" i="6"/>
  <c r="AF6" i="6"/>
  <c r="AF9" i="6"/>
  <c r="AF13" i="6"/>
  <c r="AF11" i="6"/>
  <c r="AF7" i="6"/>
  <c r="D33" i="17"/>
  <c r="D21" i="17"/>
  <c r="I6" i="19"/>
  <c r="I79" i="19" s="1"/>
  <c r="X10" i="19" s="1"/>
  <c r="H6" i="19"/>
  <c r="H79" i="19" s="1"/>
  <c r="W10" i="19" s="1"/>
  <c r="G6" i="19"/>
  <c r="G79" i="19" s="1"/>
  <c r="V10" i="19" s="1"/>
  <c r="D23" i="17"/>
  <c r="D35" i="17"/>
  <c r="I3" i="19"/>
  <c r="H3" i="19"/>
  <c r="G3" i="19"/>
  <c r="Q92" i="19"/>
  <c r="T95" i="19"/>
  <c r="V2" i="19"/>
  <c r="J7" i="22"/>
  <c r="G7" i="22"/>
  <c r="D6" i="16"/>
  <c r="B7" i="16"/>
  <c r="B8" i="15"/>
  <c r="D7" i="15"/>
  <c r="D31" i="17"/>
  <c r="D19" i="17"/>
  <c r="C6" i="2"/>
  <c r="G5" i="2"/>
  <c r="F5" i="2"/>
  <c r="D15" i="17"/>
  <c r="D27" i="17"/>
  <c r="T99" i="19"/>
  <c r="Q96" i="19"/>
  <c r="F8" i="19"/>
  <c r="E8" i="19"/>
  <c r="D9" i="19"/>
  <c r="D36" i="17"/>
  <c r="D24" i="17"/>
  <c r="Q91" i="19"/>
  <c r="T94" i="19"/>
  <c r="G7" i="19"/>
  <c r="G80" i="19" s="1"/>
  <c r="I7" i="19"/>
  <c r="I80" i="19" s="1"/>
  <c r="H7" i="19"/>
  <c r="H80" i="19" s="1"/>
  <c r="D29" i="17"/>
  <c r="D17" i="17"/>
  <c r="B6" i="2"/>
  <c r="D5" i="2"/>
  <c r="D34" i="17"/>
  <c r="D22" i="17"/>
  <c r="J9" i="22" l="1"/>
  <c r="G9" i="22"/>
  <c r="T102" i="19"/>
  <c r="Q99" i="19"/>
  <c r="E11" i="22"/>
  <c r="F10" i="22"/>
  <c r="B9" i="15"/>
  <c r="D8" i="15"/>
  <c r="G76" i="19"/>
  <c r="V3" i="19"/>
  <c r="X5" i="16"/>
  <c r="X4" i="16"/>
  <c r="X3" i="16"/>
  <c r="X6" i="16"/>
  <c r="H76" i="19"/>
  <c r="W3" i="19"/>
  <c r="Z15" i="13"/>
  <c r="Y16" i="13"/>
  <c r="H8" i="19"/>
  <c r="G8" i="19"/>
  <c r="I8" i="19"/>
  <c r="G7" i="15"/>
  <c r="F7" i="15"/>
  <c r="E7" i="15"/>
  <c r="C8" i="15"/>
  <c r="F81" i="19"/>
  <c r="U11" i="19"/>
  <c r="U12" i="19"/>
  <c r="G6" i="2"/>
  <c r="C7" i="2"/>
  <c r="F6" i="2"/>
  <c r="D6" i="2"/>
  <c r="B7" i="2"/>
  <c r="D7" i="16"/>
  <c r="N4" i="16" s="1"/>
  <c r="B8" i="16"/>
  <c r="C7" i="16"/>
  <c r="E6" i="16"/>
  <c r="G6" i="16"/>
  <c r="F6" i="16"/>
  <c r="Q94" i="19"/>
  <c r="T97" i="19"/>
  <c r="I76" i="19"/>
  <c r="X3" i="19"/>
  <c r="D10" i="19"/>
  <c r="F9" i="19"/>
  <c r="E9" i="19"/>
  <c r="Q95" i="19"/>
  <c r="T98" i="19"/>
  <c r="Z16" i="13" l="1"/>
  <c r="Y17" i="13"/>
  <c r="G81" i="19"/>
  <c r="V12" i="19"/>
  <c r="V11" i="19"/>
  <c r="AA6" i="16"/>
  <c r="AA4" i="16"/>
  <c r="AA3" i="16"/>
  <c r="AA5" i="16"/>
  <c r="F82" i="19"/>
  <c r="U13" i="19"/>
  <c r="D9" i="15"/>
  <c r="B10" i="15"/>
  <c r="I9" i="19"/>
  <c r="H9" i="19"/>
  <c r="G9" i="19"/>
  <c r="H81" i="19"/>
  <c r="W11" i="19"/>
  <c r="W12" i="19"/>
  <c r="D11" i="19"/>
  <c r="F10" i="19"/>
  <c r="F83" i="19" s="1"/>
  <c r="E10" i="19"/>
  <c r="B8" i="2"/>
  <c r="D7" i="2"/>
  <c r="J10" i="22"/>
  <c r="G10" i="22"/>
  <c r="G7" i="16"/>
  <c r="Q4" i="16" s="1"/>
  <c r="F7" i="16"/>
  <c r="P4" i="16" s="1"/>
  <c r="E7" i="16"/>
  <c r="O4" i="16" s="1"/>
  <c r="C8" i="16"/>
  <c r="D8" i="16"/>
  <c r="B9" i="16"/>
  <c r="T100" i="19"/>
  <c r="Q97" i="19"/>
  <c r="C9" i="15"/>
  <c r="G8" i="15"/>
  <c r="F8" i="15"/>
  <c r="E8" i="15"/>
  <c r="F11" i="22"/>
  <c r="E12" i="22"/>
  <c r="T105" i="19"/>
  <c r="Q102" i="19"/>
  <c r="Y4" i="16"/>
  <c r="Y3" i="16"/>
  <c r="Y6" i="16"/>
  <c r="Y5" i="16"/>
  <c r="T101" i="19"/>
  <c r="Q98" i="19"/>
  <c r="C8" i="2"/>
  <c r="G7" i="2"/>
  <c r="F7" i="2"/>
  <c r="Z3" i="16"/>
  <c r="Z5" i="16"/>
  <c r="Z6" i="16"/>
  <c r="Z4" i="16"/>
  <c r="I81" i="19"/>
  <c r="X11" i="19"/>
  <c r="X12" i="19"/>
  <c r="D8" i="2" l="1"/>
  <c r="B9" i="2"/>
  <c r="I10" i="19"/>
  <c r="I83" i="19" s="1"/>
  <c r="H10" i="19"/>
  <c r="H83" i="19" s="1"/>
  <c r="G10" i="19"/>
  <c r="G83" i="19" s="1"/>
  <c r="Q100" i="19"/>
  <c r="T103" i="19"/>
  <c r="E13" i="22"/>
  <c r="F12" i="22"/>
  <c r="D9" i="16"/>
  <c r="B10" i="16"/>
  <c r="E11" i="19"/>
  <c r="D12" i="19"/>
  <c r="F11" i="19"/>
  <c r="G8" i="16"/>
  <c r="F8" i="16"/>
  <c r="E8" i="16"/>
  <c r="C9" i="16"/>
  <c r="F8" i="2"/>
  <c r="G8" i="2"/>
  <c r="C9" i="2"/>
  <c r="G11" i="22"/>
  <c r="J11" i="22"/>
  <c r="G82" i="19"/>
  <c r="V13" i="19"/>
  <c r="Q101" i="19"/>
  <c r="T104" i="19"/>
  <c r="G9" i="15"/>
  <c r="F9" i="15"/>
  <c r="E9" i="15"/>
  <c r="C10" i="15"/>
  <c r="H82" i="19"/>
  <c r="W13" i="19"/>
  <c r="I82" i="19"/>
  <c r="X13" i="19"/>
  <c r="Z17" i="13"/>
  <c r="Y18" i="13"/>
  <c r="Z18" i="13" s="1"/>
  <c r="Q105" i="19"/>
  <c r="T108" i="19"/>
  <c r="B11" i="15"/>
  <c r="D10" i="15"/>
  <c r="Q104" i="19" l="1"/>
  <c r="T107" i="19"/>
  <c r="Q103" i="19"/>
  <c r="T106" i="19"/>
  <c r="F13" i="22"/>
  <c r="E14" i="22"/>
  <c r="F84" i="19"/>
  <c r="U14" i="19" s="1"/>
  <c r="U16" i="19"/>
  <c r="U15" i="19"/>
  <c r="U19" i="19"/>
  <c r="U17" i="19"/>
  <c r="U18" i="19"/>
  <c r="D11" i="15"/>
  <c r="B12" i="15"/>
  <c r="F12" i="19"/>
  <c r="F85" i="19" s="1"/>
  <c r="E12" i="19"/>
  <c r="D13" i="19"/>
  <c r="D10" i="16"/>
  <c r="B11" i="16"/>
  <c r="T111" i="19"/>
  <c r="Q108" i="19"/>
  <c r="I11" i="19"/>
  <c r="H11" i="19"/>
  <c r="G11" i="19"/>
  <c r="G9" i="16"/>
  <c r="F9" i="16"/>
  <c r="E9" i="16"/>
  <c r="C10" i="16"/>
  <c r="N5" i="16"/>
  <c r="X7" i="16"/>
  <c r="X8" i="16"/>
  <c r="X9" i="16"/>
  <c r="B10" i="2"/>
  <c r="D9" i="2"/>
  <c r="C10" i="2"/>
  <c r="G9" i="2"/>
  <c r="F9" i="2"/>
  <c r="C11" i="15"/>
  <c r="G10" i="15"/>
  <c r="F10" i="15"/>
  <c r="E10" i="15"/>
  <c r="J12" i="22"/>
  <c r="G12" i="22"/>
  <c r="G84" i="19" l="1"/>
  <c r="V14" i="19" s="1"/>
  <c r="V19" i="19"/>
  <c r="V16" i="19"/>
  <c r="V15" i="19"/>
  <c r="V17" i="19"/>
  <c r="V18" i="19"/>
  <c r="G10" i="2"/>
  <c r="F10" i="2"/>
  <c r="C11" i="2"/>
  <c r="H84" i="19"/>
  <c r="W14" i="19" s="1"/>
  <c r="W17" i="19"/>
  <c r="W19" i="19"/>
  <c r="W15" i="19"/>
  <c r="W16" i="19"/>
  <c r="W18" i="19"/>
  <c r="I84" i="19"/>
  <c r="X14" i="19" s="1"/>
  <c r="X18" i="19"/>
  <c r="X16" i="19"/>
  <c r="X17" i="19"/>
  <c r="X15" i="19"/>
  <c r="X19" i="19"/>
  <c r="Q106" i="19"/>
  <c r="T109" i="19"/>
  <c r="B13" i="15"/>
  <c r="D12" i="15"/>
  <c r="D10" i="2"/>
  <c r="B11" i="2"/>
  <c r="J13" i="22"/>
  <c r="G13" i="22"/>
  <c r="T114" i="19"/>
  <c r="Q111" i="19"/>
  <c r="Q107" i="19"/>
  <c r="T110" i="19"/>
  <c r="Q110" i="19" s="1"/>
  <c r="I12" i="19"/>
  <c r="I85" i="19" s="1"/>
  <c r="H12" i="19"/>
  <c r="H85" i="19" s="1"/>
  <c r="G12" i="19"/>
  <c r="G85" i="19" s="1"/>
  <c r="G10" i="16"/>
  <c r="F10" i="16"/>
  <c r="E10" i="16"/>
  <c r="C11" i="16"/>
  <c r="Y8" i="16"/>
  <c r="O5" i="16"/>
  <c r="Y9" i="16"/>
  <c r="Y7" i="16"/>
  <c r="D11" i="16"/>
  <c r="B12" i="16"/>
  <c r="G11" i="15"/>
  <c r="F11" i="15"/>
  <c r="E11" i="15"/>
  <c r="C12" i="15"/>
  <c r="E15" i="22"/>
  <c r="F14" i="22"/>
  <c r="P5" i="16"/>
  <c r="Z9" i="16"/>
  <c r="Z8" i="16"/>
  <c r="Z7" i="16"/>
  <c r="AA7" i="16"/>
  <c r="Q5" i="16"/>
  <c r="AA9" i="16"/>
  <c r="AA8" i="16"/>
  <c r="F13" i="19"/>
  <c r="F86" i="19" s="1"/>
  <c r="U20" i="19" s="1"/>
  <c r="E13" i="19"/>
  <c r="D14" i="19"/>
  <c r="D13" i="15" l="1"/>
  <c r="B14" i="15"/>
  <c r="D12" i="16"/>
  <c r="B13" i="16"/>
  <c r="Q114" i="19"/>
  <c r="T117" i="19"/>
  <c r="T112" i="19"/>
  <c r="Q109" i="19"/>
  <c r="B12" i="2"/>
  <c r="D11" i="2"/>
  <c r="G11" i="16"/>
  <c r="F11" i="16"/>
  <c r="E11" i="16"/>
  <c r="C12" i="16"/>
  <c r="J14" i="22"/>
  <c r="G14" i="22"/>
  <c r="E16" i="22"/>
  <c r="F15" i="22"/>
  <c r="G13" i="19"/>
  <c r="G86" i="19" s="1"/>
  <c r="V20" i="19" s="1"/>
  <c r="I13" i="19"/>
  <c r="I86" i="19" s="1"/>
  <c r="X20" i="19" s="1"/>
  <c r="H13" i="19"/>
  <c r="H86" i="19" s="1"/>
  <c r="W20" i="19" s="1"/>
  <c r="C13" i="15"/>
  <c r="G12" i="15"/>
  <c r="F12" i="15"/>
  <c r="E12" i="15"/>
  <c r="N6" i="16"/>
  <c r="X12" i="16"/>
  <c r="X11" i="16"/>
  <c r="X10" i="16"/>
  <c r="C12" i="2"/>
  <c r="G11" i="2"/>
  <c r="F11" i="2"/>
  <c r="F14" i="19"/>
  <c r="E14" i="19"/>
  <c r="D15" i="19"/>
  <c r="Q112" i="19" l="1"/>
  <c r="T115" i="19"/>
  <c r="D13" i="16"/>
  <c r="B14" i="16"/>
  <c r="J15" i="22"/>
  <c r="G15" i="22"/>
  <c r="F16" i="22"/>
  <c r="E17" i="22"/>
  <c r="F87" i="19"/>
  <c r="U22" i="19"/>
  <c r="U21" i="19"/>
  <c r="C13" i="16"/>
  <c r="E12" i="16"/>
  <c r="F12" i="16"/>
  <c r="G12" i="16"/>
  <c r="D14" i="15"/>
  <c r="B15" i="15"/>
  <c r="O6" i="16"/>
  <c r="Y12" i="16"/>
  <c r="Y11" i="16"/>
  <c r="Y10" i="16"/>
  <c r="Q117" i="19"/>
  <c r="T120" i="19"/>
  <c r="P6" i="16"/>
  <c r="Z12" i="16"/>
  <c r="Z11" i="16"/>
  <c r="Z10" i="16"/>
  <c r="H14" i="19"/>
  <c r="G14" i="19"/>
  <c r="I14" i="19"/>
  <c r="F12" i="2"/>
  <c r="G12" i="2"/>
  <c r="C13" i="2"/>
  <c r="Q6" i="16"/>
  <c r="AA12" i="16"/>
  <c r="AA11" i="16"/>
  <c r="AA10" i="16"/>
  <c r="G13" i="15"/>
  <c r="F13" i="15"/>
  <c r="E13" i="15"/>
  <c r="C14" i="15"/>
  <c r="D16" i="19"/>
  <c r="F15" i="19"/>
  <c r="F88" i="19" s="1"/>
  <c r="E15" i="19"/>
  <c r="D12" i="2"/>
  <c r="B13" i="2"/>
  <c r="B16" i="15" l="1"/>
  <c r="D15" i="15"/>
  <c r="T123" i="19"/>
  <c r="Q120" i="19"/>
  <c r="D14" i="16"/>
  <c r="B15" i="16"/>
  <c r="N7" i="16"/>
  <c r="X15" i="16"/>
  <c r="X14" i="16"/>
  <c r="X13" i="16"/>
  <c r="C14" i="2"/>
  <c r="G13" i="2"/>
  <c r="F13" i="2"/>
  <c r="Q115" i="19"/>
  <c r="T118" i="19"/>
  <c r="E13" i="16"/>
  <c r="C14" i="16"/>
  <c r="G13" i="16"/>
  <c r="F13" i="16"/>
  <c r="B14" i="2"/>
  <c r="D13" i="2"/>
  <c r="D17" i="19"/>
  <c r="F16" i="19"/>
  <c r="F89" i="19" s="1"/>
  <c r="U23" i="19" s="1"/>
  <c r="E16" i="19"/>
  <c r="I87" i="19"/>
  <c r="X22" i="19"/>
  <c r="X21" i="19"/>
  <c r="G14" i="15"/>
  <c r="F14" i="15"/>
  <c r="E14" i="15"/>
  <c r="C15" i="15"/>
  <c r="G87" i="19"/>
  <c r="V21" i="19"/>
  <c r="V22" i="19"/>
  <c r="J16" i="22"/>
  <c r="G16" i="22"/>
  <c r="I15" i="19"/>
  <c r="I88" i="19" s="1"/>
  <c r="H15" i="19"/>
  <c r="H88" i="19" s="1"/>
  <c r="G15" i="19"/>
  <c r="G88" i="19" s="1"/>
  <c r="H87" i="19"/>
  <c r="W22" i="19"/>
  <c r="W21" i="19"/>
  <c r="E18" i="22"/>
  <c r="F17" i="22"/>
  <c r="AA13" i="16" l="1"/>
  <c r="AA15" i="16"/>
  <c r="AA14" i="16"/>
  <c r="Q7" i="16"/>
  <c r="Y14" i="16"/>
  <c r="O7" i="16"/>
  <c r="Y15" i="16"/>
  <c r="Y13" i="16"/>
  <c r="Q118" i="19"/>
  <c r="T121" i="19"/>
  <c r="E17" i="19"/>
  <c r="D18" i="19"/>
  <c r="F17" i="19"/>
  <c r="F90" i="19" s="1"/>
  <c r="B16" i="16"/>
  <c r="D15" i="16"/>
  <c r="N8" i="16" s="1"/>
  <c r="J17" i="22"/>
  <c r="G17" i="22"/>
  <c r="D14" i="2"/>
  <c r="B15" i="2"/>
  <c r="C15" i="16"/>
  <c r="F14" i="16"/>
  <c r="G14" i="16"/>
  <c r="E14" i="16"/>
  <c r="E19" i="22"/>
  <c r="F18" i="22"/>
  <c r="C16" i="15"/>
  <c r="G15" i="15"/>
  <c r="F15" i="15"/>
  <c r="E15" i="15"/>
  <c r="F14" i="2"/>
  <c r="C15" i="2"/>
  <c r="G14" i="2"/>
  <c r="Q123" i="19"/>
  <c r="T126" i="19"/>
  <c r="Q126" i="19" s="1"/>
  <c r="P7" i="16"/>
  <c r="Z15" i="16"/>
  <c r="Z14" i="16"/>
  <c r="Z13" i="16"/>
  <c r="I16" i="19"/>
  <c r="I89" i="19" s="1"/>
  <c r="X23" i="19" s="1"/>
  <c r="H16" i="19"/>
  <c r="H89" i="19" s="1"/>
  <c r="W23" i="19" s="1"/>
  <c r="G16" i="19"/>
  <c r="G89" i="19" s="1"/>
  <c r="V23" i="19" s="1"/>
  <c r="D16" i="15"/>
  <c r="B17" i="15"/>
  <c r="B16" i="2" l="1"/>
  <c r="D15" i="2"/>
  <c r="I17" i="19"/>
  <c r="I90" i="19" s="1"/>
  <c r="H17" i="19"/>
  <c r="H90" i="19" s="1"/>
  <c r="G17" i="19"/>
  <c r="G90" i="19" s="1"/>
  <c r="T124" i="19"/>
  <c r="Q121" i="19"/>
  <c r="D16" i="16"/>
  <c r="B17" i="16"/>
  <c r="F18" i="19"/>
  <c r="F91" i="19" s="1"/>
  <c r="E18" i="19"/>
  <c r="D19" i="19"/>
  <c r="G15" i="16"/>
  <c r="Q8" i="16" s="1"/>
  <c r="E15" i="16"/>
  <c r="O8" i="16" s="1"/>
  <c r="C16" i="16"/>
  <c r="F15" i="16"/>
  <c r="P8" i="16" s="1"/>
  <c r="D17" i="15"/>
  <c r="B18" i="15"/>
  <c r="C16" i="2"/>
  <c r="G15" i="2"/>
  <c r="F15" i="2"/>
  <c r="C17" i="15"/>
  <c r="F16" i="15"/>
  <c r="G16" i="15"/>
  <c r="E16" i="15"/>
  <c r="J18" i="22"/>
  <c r="G18" i="22"/>
  <c r="F19" i="22"/>
  <c r="E20" i="22"/>
  <c r="X18" i="16" l="1"/>
  <c r="X17" i="16"/>
  <c r="X16" i="16"/>
  <c r="J19" i="22"/>
  <c r="G19" i="22"/>
  <c r="I18" i="19"/>
  <c r="I91" i="19" s="1"/>
  <c r="H18" i="19"/>
  <c r="H91" i="19" s="1"/>
  <c r="G18" i="19"/>
  <c r="G91" i="19" s="1"/>
  <c r="G17" i="15"/>
  <c r="F17" i="15"/>
  <c r="E17" i="15"/>
  <c r="C18" i="15"/>
  <c r="Q124" i="19"/>
  <c r="T127" i="19"/>
  <c r="Q127" i="19" s="1"/>
  <c r="G16" i="16"/>
  <c r="F16" i="16"/>
  <c r="C17" i="16"/>
  <c r="E16" i="16"/>
  <c r="B19" i="15"/>
  <c r="D18" i="15"/>
  <c r="F19" i="19"/>
  <c r="F92" i="19" s="1"/>
  <c r="E19" i="19"/>
  <c r="D20" i="19"/>
  <c r="C17" i="2"/>
  <c r="G16" i="2"/>
  <c r="F16" i="2"/>
  <c r="E21" i="22"/>
  <c r="F20" i="22"/>
  <c r="B18" i="16"/>
  <c r="D17" i="16"/>
  <c r="N9" i="16" s="1"/>
  <c r="D16" i="2"/>
  <c r="B17" i="2"/>
  <c r="Y18" i="16" l="1"/>
  <c r="Y17" i="16"/>
  <c r="Y16" i="16"/>
  <c r="B18" i="2"/>
  <c r="D17" i="2"/>
  <c r="Z17" i="16"/>
  <c r="Z16" i="16"/>
  <c r="Z18" i="16"/>
  <c r="AA16" i="16"/>
  <c r="AA18" i="16"/>
  <c r="AA17" i="16"/>
  <c r="C18" i="2"/>
  <c r="G17" i="2"/>
  <c r="F17" i="2"/>
  <c r="C19" i="15"/>
  <c r="G18" i="15"/>
  <c r="F18" i="15"/>
  <c r="E18" i="15"/>
  <c r="G17" i="16"/>
  <c r="Q9" i="16" s="1"/>
  <c r="F17" i="16"/>
  <c r="P9" i="16" s="1"/>
  <c r="E17" i="16"/>
  <c r="O9" i="16" s="1"/>
  <c r="C18" i="16"/>
  <c r="D19" i="15"/>
  <c r="B20" i="15"/>
  <c r="F20" i="19"/>
  <c r="E20" i="19"/>
  <c r="D21" i="19"/>
  <c r="G19" i="19"/>
  <c r="G92" i="19" s="1"/>
  <c r="I19" i="19"/>
  <c r="I92" i="19" s="1"/>
  <c r="H19" i="19"/>
  <c r="H92" i="19" s="1"/>
  <c r="D18" i="16"/>
  <c r="B19" i="16"/>
  <c r="J20" i="22"/>
  <c r="G20" i="22"/>
  <c r="E22" i="22"/>
  <c r="F21" i="22"/>
  <c r="G19" i="15" l="1"/>
  <c r="F19" i="15"/>
  <c r="E19" i="15"/>
  <c r="C20" i="15"/>
  <c r="H20" i="19"/>
  <c r="G20" i="19"/>
  <c r="I20" i="19"/>
  <c r="J21" i="22"/>
  <c r="G21" i="22"/>
  <c r="F22" i="22"/>
  <c r="E23" i="22"/>
  <c r="D19" i="16"/>
  <c r="B20" i="16"/>
  <c r="B21" i="15"/>
  <c r="D20" i="15"/>
  <c r="F18" i="2"/>
  <c r="C19" i="2"/>
  <c r="G18" i="2"/>
  <c r="D18" i="2"/>
  <c r="B19" i="2"/>
  <c r="F93" i="19"/>
  <c r="U24" i="19"/>
  <c r="U25" i="19"/>
  <c r="D22" i="19"/>
  <c r="F21" i="19"/>
  <c r="E21" i="19"/>
  <c r="C19" i="16"/>
  <c r="E18" i="16"/>
  <c r="G18" i="16"/>
  <c r="F18" i="16"/>
  <c r="D23" i="19" l="1"/>
  <c r="F22" i="19"/>
  <c r="F95" i="19" s="1"/>
  <c r="AI7" i="19" s="1"/>
  <c r="E22" i="19"/>
  <c r="C21" i="15"/>
  <c r="G20" i="15"/>
  <c r="F20" i="15"/>
  <c r="E20" i="15"/>
  <c r="E24" i="22"/>
  <c r="F23" i="22"/>
  <c r="B20" i="2"/>
  <c r="D19" i="2"/>
  <c r="G93" i="19"/>
  <c r="V24" i="19"/>
  <c r="V25" i="19"/>
  <c r="C20" i="2"/>
  <c r="G19" i="2"/>
  <c r="F19" i="2"/>
  <c r="G19" i="16"/>
  <c r="F19" i="16"/>
  <c r="E19" i="16"/>
  <c r="C20" i="16"/>
  <c r="X19" i="16"/>
  <c r="X20" i="16"/>
  <c r="X21" i="16"/>
  <c r="N10" i="16"/>
  <c r="I93" i="19"/>
  <c r="X24" i="19"/>
  <c r="X25" i="19"/>
  <c r="H93" i="19"/>
  <c r="W24" i="19"/>
  <c r="W25" i="19"/>
  <c r="I21" i="19"/>
  <c r="H21" i="19"/>
  <c r="G21" i="19"/>
  <c r="J22" i="22"/>
  <c r="G22" i="22"/>
  <c r="D21" i="15"/>
  <c r="B22" i="15"/>
  <c r="F94" i="19"/>
  <c r="AI6" i="19" s="1"/>
  <c r="AI5" i="19"/>
  <c r="AI4" i="19"/>
  <c r="AI3" i="19"/>
  <c r="AI2" i="19"/>
  <c r="D20" i="16"/>
  <c r="B21" i="16"/>
  <c r="G94" i="19" l="1"/>
  <c r="AJ6" i="19" s="1"/>
  <c r="AJ5" i="19"/>
  <c r="AJ2" i="19"/>
  <c r="AJ4" i="19"/>
  <c r="AJ3" i="19"/>
  <c r="G20" i="16"/>
  <c r="F20" i="16"/>
  <c r="E20" i="16"/>
  <c r="C21" i="16"/>
  <c r="I94" i="19"/>
  <c r="AL6" i="19" s="1"/>
  <c r="AL5" i="19"/>
  <c r="AL4" i="19"/>
  <c r="AL2" i="19"/>
  <c r="AL3" i="19"/>
  <c r="Y20" i="16"/>
  <c r="O10" i="16"/>
  <c r="Y21" i="16"/>
  <c r="Y19" i="16"/>
  <c r="E25" i="22"/>
  <c r="F25" i="22" s="1"/>
  <c r="F24" i="22"/>
  <c r="Z20" i="16"/>
  <c r="Z19" i="16"/>
  <c r="P10" i="16"/>
  <c r="Z21" i="16"/>
  <c r="D21" i="16"/>
  <c r="B22" i="16"/>
  <c r="AA19" i="16"/>
  <c r="AA21" i="16"/>
  <c r="Q10" i="16"/>
  <c r="AA20" i="16"/>
  <c r="J23" i="22"/>
  <c r="G23" i="22"/>
  <c r="G21" i="15"/>
  <c r="F21" i="15"/>
  <c r="E21" i="15"/>
  <c r="C22" i="15"/>
  <c r="G20" i="2"/>
  <c r="F20" i="2"/>
  <c r="C21" i="2"/>
  <c r="I22" i="19"/>
  <c r="I95" i="19" s="1"/>
  <c r="AL7" i="19" s="1"/>
  <c r="H22" i="19"/>
  <c r="H95" i="19" s="1"/>
  <c r="AK7" i="19" s="1"/>
  <c r="G22" i="19"/>
  <c r="G95" i="19" s="1"/>
  <c r="AJ7" i="19" s="1"/>
  <c r="D20" i="2"/>
  <c r="B21" i="2"/>
  <c r="B23" i="15"/>
  <c r="D22" i="15"/>
  <c r="H94" i="19"/>
  <c r="AK6" i="19" s="1"/>
  <c r="AK4" i="19"/>
  <c r="AK3" i="19"/>
  <c r="AK5" i="19"/>
  <c r="AK2" i="19"/>
  <c r="D24" i="19"/>
  <c r="E23" i="19"/>
  <c r="F23" i="19"/>
  <c r="F96" i="19" s="1"/>
  <c r="U26" i="19" s="1"/>
  <c r="D23" i="15" l="1"/>
  <c r="B24" i="15"/>
  <c r="G21" i="16"/>
  <c r="F21" i="16"/>
  <c r="E21" i="16"/>
  <c r="C22" i="16"/>
  <c r="B22" i="2"/>
  <c r="D21" i="2"/>
  <c r="J24" i="22"/>
  <c r="G24" i="22"/>
  <c r="J25" i="22"/>
  <c r="J4" i="22" s="1"/>
  <c r="G25" i="22"/>
  <c r="G4" i="22" s="1"/>
  <c r="F4" i="22"/>
  <c r="C23" i="15"/>
  <c r="G22" i="15"/>
  <c r="F22" i="15"/>
  <c r="E22" i="15"/>
  <c r="I23" i="19"/>
  <c r="I96" i="19" s="1"/>
  <c r="X26" i="19" s="1"/>
  <c r="H23" i="19"/>
  <c r="H96" i="19" s="1"/>
  <c r="W26" i="19" s="1"/>
  <c r="G23" i="19"/>
  <c r="G96" i="19" s="1"/>
  <c r="V26" i="19" s="1"/>
  <c r="C22" i="2"/>
  <c r="G21" i="2"/>
  <c r="F21" i="2"/>
  <c r="F24" i="19"/>
  <c r="E24" i="19"/>
  <c r="D25" i="19"/>
  <c r="D22" i="16"/>
  <c r="B23" i="16"/>
  <c r="X24" i="16"/>
  <c r="X22" i="16"/>
  <c r="X23" i="16"/>
  <c r="N11" i="16"/>
  <c r="D22" i="2" l="1"/>
  <c r="B23" i="2"/>
  <c r="Y24" i="16"/>
  <c r="Y23" i="16"/>
  <c r="O11" i="16"/>
  <c r="Y22" i="16"/>
  <c r="F97" i="19"/>
  <c r="AI8" i="19" s="1"/>
  <c r="U28" i="19"/>
  <c r="U27" i="19"/>
  <c r="G22" i="2"/>
  <c r="C23" i="2"/>
  <c r="F22" i="2"/>
  <c r="Z24" i="16"/>
  <c r="Z23" i="16"/>
  <c r="Z22" i="16"/>
  <c r="P11" i="16"/>
  <c r="D23" i="16"/>
  <c r="B24" i="16"/>
  <c r="AA24" i="16"/>
  <c r="AA23" i="16"/>
  <c r="AA22" i="16"/>
  <c r="Q11" i="16"/>
  <c r="F25" i="19"/>
  <c r="F98" i="19" s="1"/>
  <c r="E25" i="19"/>
  <c r="D26" i="19"/>
  <c r="G23" i="15"/>
  <c r="F23" i="15"/>
  <c r="E23" i="15"/>
  <c r="C24" i="15"/>
  <c r="B25" i="15"/>
  <c r="D24" i="15"/>
  <c r="G22" i="16"/>
  <c r="F22" i="16"/>
  <c r="E22" i="16"/>
  <c r="C23" i="16"/>
  <c r="I24" i="19"/>
  <c r="H24" i="19"/>
  <c r="G24" i="19"/>
  <c r="I97" i="19" l="1"/>
  <c r="AL8" i="19" s="1"/>
  <c r="X27" i="19"/>
  <c r="X28" i="19"/>
  <c r="C24" i="2"/>
  <c r="G23" i="2"/>
  <c r="F23" i="2"/>
  <c r="G25" i="19"/>
  <c r="G98" i="19" s="1"/>
  <c r="I25" i="19"/>
  <c r="I98" i="19" s="1"/>
  <c r="H25" i="19"/>
  <c r="H98" i="19" s="1"/>
  <c r="C25" i="15"/>
  <c r="G24" i="15"/>
  <c r="F24" i="15"/>
  <c r="E24" i="15"/>
  <c r="G23" i="16"/>
  <c r="F23" i="16"/>
  <c r="E23" i="16"/>
  <c r="C24" i="16"/>
  <c r="X27" i="16"/>
  <c r="X26" i="16"/>
  <c r="X25" i="16"/>
  <c r="N12" i="16"/>
  <c r="B24" i="2"/>
  <c r="D23" i="2"/>
  <c r="D25" i="15"/>
  <c r="B26" i="15"/>
  <c r="D24" i="16"/>
  <c r="B25" i="16"/>
  <c r="G97" i="19"/>
  <c r="AJ8" i="19" s="1"/>
  <c r="V28" i="19"/>
  <c r="V27" i="19"/>
  <c r="H97" i="19"/>
  <c r="AK8" i="19" s="1"/>
  <c r="W28" i="19"/>
  <c r="W27" i="19"/>
  <c r="F26" i="19"/>
  <c r="D27" i="19"/>
  <c r="E26" i="19"/>
  <c r="G25" i="15" l="1"/>
  <c r="F25" i="15"/>
  <c r="E25" i="15"/>
  <c r="C26" i="15"/>
  <c r="D24" i="2"/>
  <c r="B25" i="2"/>
  <c r="C25" i="16"/>
  <c r="E24" i="16"/>
  <c r="G24" i="16"/>
  <c r="F24" i="16"/>
  <c r="D28" i="19"/>
  <c r="E27" i="19"/>
  <c r="F27" i="19"/>
  <c r="Y26" i="16"/>
  <c r="Y27" i="16"/>
  <c r="Y25" i="16"/>
  <c r="O12" i="16"/>
  <c r="G24" i="2"/>
  <c r="C25" i="2"/>
  <c r="F24" i="2"/>
  <c r="H26" i="19"/>
  <c r="G26" i="19"/>
  <c r="I26" i="19"/>
  <c r="D25" i="16"/>
  <c r="N13" i="16" s="1"/>
  <c r="B26" i="16"/>
  <c r="Z27" i="16"/>
  <c r="Z26" i="16"/>
  <c r="Z25" i="16"/>
  <c r="P12" i="16"/>
  <c r="AA25" i="16"/>
  <c r="AA27" i="16"/>
  <c r="AA26" i="16"/>
  <c r="Q12" i="16"/>
  <c r="F99" i="19"/>
  <c r="AI9" i="19"/>
  <c r="B27" i="15"/>
  <c r="D26" i="15"/>
  <c r="I27" i="19" l="1"/>
  <c r="H27" i="19"/>
  <c r="G27" i="19"/>
  <c r="D29" i="19"/>
  <c r="F28" i="19"/>
  <c r="E28" i="19"/>
  <c r="U29" i="19"/>
  <c r="U30" i="19"/>
  <c r="D27" i="15"/>
  <c r="B28" i="15"/>
  <c r="B26" i="2"/>
  <c r="D25" i="2"/>
  <c r="G99" i="19"/>
  <c r="AJ9" i="19"/>
  <c r="C26" i="2"/>
  <c r="G25" i="2"/>
  <c r="F25" i="2"/>
  <c r="I99" i="19"/>
  <c r="AL9" i="19"/>
  <c r="G25" i="16"/>
  <c r="Q13" i="16" s="1"/>
  <c r="F25" i="16"/>
  <c r="P13" i="16" s="1"/>
  <c r="E25" i="16"/>
  <c r="O13" i="16" s="1"/>
  <c r="C26" i="16"/>
  <c r="C27" i="15"/>
  <c r="G26" i="15"/>
  <c r="F26" i="15"/>
  <c r="E26" i="15"/>
  <c r="H99" i="19"/>
  <c r="AK9" i="19"/>
  <c r="D26" i="16"/>
  <c r="B27" i="16"/>
  <c r="F100" i="19"/>
  <c r="U32" i="19"/>
  <c r="U31" i="19"/>
  <c r="G27" i="15" l="1"/>
  <c r="F27" i="15"/>
  <c r="E27" i="15"/>
  <c r="C28" i="15"/>
  <c r="D26" i="2"/>
  <c r="B27" i="2"/>
  <c r="X29" i="19"/>
  <c r="X30" i="19"/>
  <c r="I28" i="19"/>
  <c r="H28" i="19"/>
  <c r="G28" i="19"/>
  <c r="F101" i="19"/>
  <c r="U33" i="19"/>
  <c r="D27" i="16"/>
  <c r="N14" i="16" s="1"/>
  <c r="B28" i="16"/>
  <c r="E29" i="19"/>
  <c r="D30" i="19"/>
  <c r="F29" i="19"/>
  <c r="G100" i="19"/>
  <c r="V32" i="19"/>
  <c r="V31" i="19"/>
  <c r="F26" i="16"/>
  <c r="E26" i="16"/>
  <c r="C27" i="16"/>
  <c r="G26" i="16"/>
  <c r="B29" i="15"/>
  <c r="D28" i="15"/>
  <c r="X30" i="16"/>
  <c r="X29" i="16"/>
  <c r="X28" i="16"/>
  <c r="H100" i="19"/>
  <c r="W32" i="19"/>
  <c r="W31" i="19"/>
  <c r="W29" i="19"/>
  <c r="W30" i="19"/>
  <c r="F26" i="2"/>
  <c r="C27" i="2"/>
  <c r="G26" i="2"/>
  <c r="V29" i="19"/>
  <c r="V30" i="19"/>
  <c r="I100" i="19"/>
  <c r="X32" i="19"/>
  <c r="X31" i="19"/>
  <c r="E27" i="16" l="1"/>
  <c r="O14" i="16" s="1"/>
  <c r="C28" i="16"/>
  <c r="G27" i="16"/>
  <c r="Q14" i="16" s="1"/>
  <c r="F27" i="16"/>
  <c r="P14" i="16" s="1"/>
  <c r="Y30" i="16"/>
  <c r="Y29" i="16"/>
  <c r="Y28" i="16"/>
  <c r="G101" i="19"/>
  <c r="V33" i="19"/>
  <c r="F102" i="19"/>
  <c r="U34" i="19"/>
  <c r="B28" i="2"/>
  <c r="D27" i="2"/>
  <c r="Z30" i="16"/>
  <c r="Z29" i="16"/>
  <c r="Z28" i="16"/>
  <c r="F30" i="19"/>
  <c r="F103" i="19" s="1"/>
  <c r="U35" i="19" s="1"/>
  <c r="E30" i="19"/>
  <c r="D31" i="19"/>
  <c r="I29" i="19"/>
  <c r="G29" i="19"/>
  <c r="H29" i="19"/>
  <c r="D28" i="16"/>
  <c r="B29" i="16"/>
  <c r="C29" i="15"/>
  <c r="G28" i="15"/>
  <c r="F28" i="15"/>
  <c r="E28" i="15"/>
  <c r="H101" i="19"/>
  <c r="W33" i="19"/>
  <c r="I101" i="19"/>
  <c r="X33" i="19"/>
  <c r="D29" i="15"/>
  <c r="B30" i="15"/>
  <c r="C28" i="2"/>
  <c r="G27" i="2"/>
  <c r="F27" i="2"/>
  <c r="AA30" i="16"/>
  <c r="AA29" i="16"/>
  <c r="AA28" i="16"/>
  <c r="X31" i="16" l="1"/>
  <c r="X32" i="16"/>
  <c r="X33" i="16"/>
  <c r="G28" i="2"/>
  <c r="F28" i="2"/>
  <c r="C29" i="2"/>
  <c r="F31" i="19"/>
  <c r="E31" i="19"/>
  <c r="D32" i="19"/>
  <c r="H102" i="19"/>
  <c r="W34" i="19"/>
  <c r="D29" i="16"/>
  <c r="N15" i="16" s="1"/>
  <c r="B30" i="16"/>
  <c r="D28" i="2"/>
  <c r="B29" i="2"/>
  <c r="B31" i="15"/>
  <c r="D30" i="15"/>
  <c r="G102" i="19"/>
  <c r="V34" i="19"/>
  <c r="H30" i="19"/>
  <c r="H103" i="19" s="1"/>
  <c r="W35" i="19" s="1"/>
  <c r="I30" i="19"/>
  <c r="I103" i="19" s="1"/>
  <c r="X35" i="19" s="1"/>
  <c r="G30" i="19"/>
  <c r="G103" i="19" s="1"/>
  <c r="V35" i="19" s="1"/>
  <c r="G28" i="16"/>
  <c r="C29" i="16"/>
  <c r="F28" i="16"/>
  <c r="E28" i="16"/>
  <c r="I102" i="19"/>
  <c r="X34" i="19"/>
  <c r="G29" i="15"/>
  <c r="F29" i="15"/>
  <c r="E29" i="15"/>
  <c r="C30" i="15"/>
  <c r="AA31" i="16" l="1"/>
  <c r="AA33" i="16"/>
  <c r="AA32" i="16"/>
  <c r="C31" i="15"/>
  <c r="G30" i="15"/>
  <c r="F30" i="15"/>
  <c r="E30" i="15"/>
  <c r="G31" i="19"/>
  <c r="I31" i="19"/>
  <c r="H31" i="19"/>
  <c r="F104" i="19"/>
  <c r="U36" i="19"/>
  <c r="U37" i="19"/>
  <c r="C30" i="2"/>
  <c r="G29" i="2"/>
  <c r="F29" i="2"/>
  <c r="C30" i="16"/>
  <c r="E29" i="16"/>
  <c r="O15" i="16" s="1"/>
  <c r="G29" i="16"/>
  <c r="Q15" i="16" s="1"/>
  <c r="F29" i="16"/>
  <c r="P15" i="16" s="1"/>
  <c r="F32" i="19"/>
  <c r="F105" i="19" s="1"/>
  <c r="D33" i="19"/>
  <c r="E32" i="19"/>
  <c r="B30" i="2"/>
  <c r="D29" i="2"/>
  <c r="D31" i="15"/>
  <c r="B32" i="15"/>
  <c r="Y31" i="16"/>
  <c r="Y32" i="16"/>
  <c r="Y33" i="16"/>
  <c r="Z31" i="16"/>
  <c r="Z33" i="16"/>
  <c r="Z32" i="16"/>
  <c r="D30" i="16"/>
  <c r="B31" i="16"/>
  <c r="X35" i="16" l="1"/>
  <c r="X36" i="16"/>
  <c r="X34" i="16"/>
  <c r="H104" i="19"/>
  <c r="W36" i="19"/>
  <c r="W37" i="19"/>
  <c r="G104" i="19"/>
  <c r="V36" i="19"/>
  <c r="V37" i="19"/>
  <c r="D31" i="16"/>
  <c r="B32" i="16"/>
  <c r="G31" i="15"/>
  <c r="F31" i="15"/>
  <c r="E31" i="15"/>
  <c r="C32" i="15"/>
  <c r="H32" i="19"/>
  <c r="H105" i="19" s="1"/>
  <c r="G32" i="19"/>
  <c r="G105" i="19" s="1"/>
  <c r="I32" i="19"/>
  <c r="I105" i="19" s="1"/>
  <c r="F33" i="19"/>
  <c r="E33" i="19"/>
  <c r="D34" i="19"/>
  <c r="I104" i="19"/>
  <c r="X36" i="19"/>
  <c r="X37" i="19"/>
  <c r="C31" i="16"/>
  <c r="E30" i="16"/>
  <c r="F30" i="16"/>
  <c r="G30" i="16"/>
  <c r="C31" i="2"/>
  <c r="G30" i="2"/>
  <c r="F30" i="2"/>
  <c r="D30" i="2"/>
  <c r="B31" i="2"/>
  <c r="B33" i="15"/>
  <c r="D32" i="15"/>
  <c r="D32" i="16" l="1"/>
  <c r="B33" i="16"/>
  <c r="F34" i="19"/>
  <c r="F107" i="19" s="1"/>
  <c r="AI14" i="19" s="1"/>
  <c r="D35" i="19"/>
  <c r="E34" i="19"/>
  <c r="H33" i="19"/>
  <c r="G33" i="19"/>
  <c r="I33" i="19"/>
  <c r="D33" i="15"/>
  <c r="B34" i="15"/>
  <c r="B32" i="2"/>
  <c r="D31" i="2"/>
  <c r="F106" i="19"/>
  <c r="U38" i="19" s="1"/>
  <c r="AI12" i="19"/>
  <c r="AI10" i="19"/>
  <c r="U40" i="19"/>
  <c r="AI13" i="19"/>
  <c r="AI11" i="19"/>
  <c r="U39" i="19"/>
  <c r="Z34" i="16"/>
  <c r="Z36" i="16"/>
  <c r="Z35" i="16"/>
  <c r="X37" i="16"/>
  <c r="N16" i="16"/>
  <c r="X39" i="16"/>
  <c r="X38" i="16"/>
  <c r="Y36" i="16"/>
  <c r="Y35" i="16"/>
  <c r="Y34" i="16"/>
  <c r="C32" i="2"/>
  <c r="G31" i="2"/>
  <c r="F31" i="2"/>
  <c r="AA36" i="16"/>
  <c r="AA35" i="16"/>
  <c r="AA34" i="16"/>
  <c r="C33" i="15"/>
  <c r="G32" i="15"/>
  <c r="F32" i="15"/>
  <c r="E32" i="15"/>
  <c r="F31" i="16"/>
  <c r="E31" i="16"/>
  <c r="C32" i="16"/>
  <c r="G31" i="16"/>
  <c r="D32" i="2" l="1"/>
  <c r="B33" i="2"/>
  <c r="I106" i="19"/>
  <c r="X38" i="19" s="1"/>
  <c r="AL10" i="19"/>
  <c r="X40" i="19"/>
  <c r="AL11" i="19"/>
  <c r="AL12" i="19"/>
  <c r="AL13" i="19"/>
  <c r="X39" i="19"/>
  <c r="G106" i="19"/>
  <c r="V38" i="19" s="1"/>
  <c r="AJ13" i="19"/>
  <c r="AJ10" i="19"/>
  <c r="AJ12" i="19"/>
  <c r="AJ11" i="19"/>
  <c r="V39" i="19"/>
  <c r="V40" i="19"/>
  <c r="G33" i="15"/>
  <c r="F33" i="15"/>
  <c r="E33" i="15"/>
  <c r="C34" i="15"/>
  <c r="F32" i="16"/>
  <c r="E32" i="16"/>
  <c r="C33" i="16"/>
  <c r="G32" i="16"/>
  <c r="F32" i="2"/>
  <c r="G32" i="2"/>
  <c r="C33" i="2"/>
  <c r="H106" i="19"/>
  <c r="W38" i="19" s="1"/>
  <c r="AK12" i="19"/>
  <c r="AK10" i="19"/>
  <c r="AK11" i="19"/>
  <c r="AK13" i="19"/>
  <c r="W39" i="19"/>
  <c r="W40" i="19"/>
  <c r="H34" i="19"/>
  <c r="H107" i="19" s="1"/>
  <c r="AK14" i="19" s="1"/>
  <c r="G34" i="19"/>
  <c r="G107" i="19" s="1"/>
  <c r="AJ14" i="19" s="1"/>
  <c r="I34" i="19"/>
  <c r="I107" i="19" s="1"/>
  <c r="AL14" i="19" s="1"/>
  <c r="B35" i="15"/>
  <c r="D34" i="15"/>
  <c r="AA39" i="16"/>
  <c r="AA38" i="16"/>
  <c r="AA37" i="16"/>
  <c r="Q16" i="16"/>
  <c r="F35" i="19"/>
  <c r="E35" i="19"/>
  <c r="D36" i="19"/>
  <c r="Y37" i="16"/>
  <c r="Y39" i="16"/>
  <c r="Y38" i="16"/>
  <c r="O16" i="16"/>
  <c r="Z39" i="16"/>
  <c r="Z37" i="16"/>
  <c r="P16" i="16"/>
  <c r="Z38" i="16"/>
  <c r="D33" i="16"/>
  <c r="B34" i="16"/>
  <c r="X42" i="16"/>
  <c r="X41" i="16"/>
  <c r="X40" i="16"/>
  <c r="AA42" i="16" l="1"/>
  <c r="AA41" i="16"/>
  <c r="AA40" i="16"/>
  <c r="F33" i="16"/>
  <c r="E33" i="16"/>
  <c r="C34" i="16"/>
  <c r="G33" i="16"/>
  <c r="F36" i="19"/>
  <c r="D37" i="19"/>
  <c r="E36" i="19"/>
  <c r="H35" i="19"/>
  <c r="G35" i="19"/>
  <c r="I35" i="19"/>
  <c r="F108" i="19"/>
  <c r="U42" i="19"/>
  <c r="U43" i="19"/>
  <c r="C35" i="15"/>
  <c r="G34" i="15"/>
  <c r="F34" i="15"/>
  <c r="E34" i="15"/>
  <c r="D34" i="16"/>
  <c r="B35" i="16"/>
  <c r="Z42" i="16"/>
  <c r="Z41" i="16"/>
  <c r="Z40" i="16"/>
  <c r="Y42" i="16"/>
  <c r="Y41" i="16"/>
  <c r="Y40" i="16"/>
  <c r="C34" i="2"/>
  <c r="G33" i="2"/>
  <c r="F33" i="2"/>
  <c r="D35" i="15"/>
  <c r="B36" i="15"/>
  <c r="B34" i="2"/>
  <c r="D33" i="2"/>
  <c r="X43" i="16"/>
  <c r="X45" i="16"/>
  <c r="N17" i="16"/>
  <c r="X44" i="16"/>
  <c r="X48" i="16" l="1"/>
  <c r="X47" i="16"/>
  <c r="X46" i="16"/>
  <c r="F37" i="19"/>
  <c r="E37" i="19"/>
  <c r="D38" i="19"/>
  <c r="H108" i="19"/>
  <c r="W43" i="19"/>
  <c r="W42" i="19"/>
  <c r="AA45" i="16"/>
  <c r="AA44" i="16"/>
  <c r="AA43" i="16"/>
  <c r="Q17" i="16"/>
  <c r="D34" i="2"/>
  <c r="B35" i="2"/>
  <c r="G34" i="16"/>
  <c r="F34" i="16"/>
  <c r="E34" i="16"/>
  <c r="C35" i="16"/>
  <c r="B37" i="15"/>
  <c r="D36" i="15"/>
  <c r="F109" i="19"/>
  <c r="AI16" i="19" s="1"/>
  <c r="U44" i="19"/>
  <c r="U45" i="19"/>
  <c r="G34" i="2"/>
  <c r="F34" i="2"/>
  <c r="C35" i="2"/>
  <c r="G35" i="15"/>
  <c r="F35" i="15"/>
  <c r="E35" i="15"/>
  <c r="C36" i="15"/>
  <c r="Y43" i="16"/>
  <c r="Y45" i="16"/>
  <c r="Y44" i="16"/>
  <c r="O17" i="16"/>
  <c r="Z45" i="16"/>
  <c r="P17" i="16"/>
  <c r="Z44" i="16"/>
  <c r="Z43" i="16"/>
  <c r="G108" i="19"/>
  <c r="V42" i="19"/>
  <c r="V43" i="19"/>
  <c r="D35" i="16"/>
  <c r="N18" i="16" s="1"/>
  <c r="B36" i="16"/>
  <c r="AI15" i="19"/>
  <c r="U41" i="19"/>
  <c r="H36" i="19"/>
  <c r="G36" i="19"/>
  <c r="I36" i="19"/>
  <c r="I108" i="19"/>
  <c r="X42" i="19"/>
  <c r="X43" i="19"/>
  <c r="D37" i="15" l="1"/>
  <c r="B38" i="15"/>
  <c r="AK15" i="19"/>
  <c r="W41" i="19"/>
  <c r="Y48" i="16"/>
  <c r="Y47" i="16"/>
  <c r="Y46" i="16"/>
  <c r="F38" i="19"/>
  <c r="D39" i="19"/>
  <c r="E38" i="19"/>
  <c r="G109" i="19"/>
  <c r="AJ16" i="19" s="1"/>
  <c r="V44" i="19"/>
  <c r="V45" i="19"/>
  <c r="H109" i="19"/>
  <c r="AK16" i="19" s="1"/>
  <c r="W45" i="19"/>
  <c r="W44" i="19"/>
  <c r="B37" i="16"/>
  <c r="D36" i="16"/>
  <c r="C37" i="15"/>
  <c r="G36" i="15"/>
  <c r="F36" i="15"/>
  <c r="E36" i="15"/>
  <c r="C36" i="16"/>
  <c r="E35" i="16"/>
  <c r="O18" i="16" s="1"/>
  <c r="G35" i="16"/>
  <c r="Q18" i="16" s="1"/>
  <c r="F35" i="16"/>
  <c r="P18" i="16" s="1"/>
  <c r="Z48" i="16"/>
  <c r="Z47" i="16"/>
  <c r="Z46" i="16"/>
  <c r="H37" i="19"/>
  <c r="G37" i="19"/>
  <c r="I37" i="19"/>
  <c r="AJ15" i="19"/>
  <c r="V41" i="19"/>
  <c r="AA48" i="16"/>
  <c r="AA47" i="16"/>
  <c r="AA46" i="16"/>
  <c r="F110" i="19"/>
  <c r="U47" i="19" s="1"/>
  <c r="U46" i="19"/>
  <c r="C36" i="2"/>
  <c r="G35" i="2"/>
  <c r="F35" i="2"/>
  <c r="B36" i="2"/>
  <c r="D35" i="2"/>
  <c r="AL15" i="19"/>
  <c r="X41" i="19"/>
  <c r="I109" i="19"/>
  <c r="AL16" i="19" s="1"/>
  <c r="X44" i="19"/>
  <c r="X45" i="19"/>
  <c r="F39" i="19" l="1"/>
  <c r="D40" i="19"/>
  <c r="E39" i="19"/>
  <c r="I110" i="19"/>
  <c r="X47" i="19" s="1"/>
  <c r="X46" i="19"/>
  <c r="F111" i="19"/>
  <c r="U49" i="19"/>
  <c r="U50" i="19"/>
  <c r="G37" i="15"/>
  <c r="F37" i="15"/>
  <c r="E37" i="15"/>
  <c r="C38" i="15"/>
  <c r="D36" i="2"/>
  <c r="B37" i="2"/>
  <c r="H110" i="19"/>
  <c r="W47" i="19" s="1"/>
  <c r="W46" i="19"/>
  <c r="X49" i="16"/>
  <c r="X50" i="16"/>
  <c r="X51" i="16"/>
  <c r="G110" i="19"/>
  <c r="V47" i="19" s="1"/>
  <c r="V46" i="19"/>
  <c r="B38" i="16"/>
  <c r="D37" i="16"/>
  <c r="N19" i="16" s="1"/>
  <c r="C37" i="16"/>
  <c r="E36" i="16"/>
  <c r="G36" i="16"/>
  <c r="F36" i="16"/>
  <c r="F36" i="2"/>
  <c r="C37" i="2"/>
  <c r="G36" i="2"/>
  <c r="I38" i="19"/>
  <c r="H38" i="19"/>
  <c r="G38" i="19"/>
  <c r="B39" i="15"/>
  <c r="D38" i="15"/>
  <c r="D39" i="15" l="1"/>
  <c r="B40" i="15"/>
  <c r="G37" i="16"/>
  <c r="Q19" i="16" s="1"/>
  <c r="F37" i="16"/>
  <c r="P19" i="16" s="1"/>
  <c r="E37" i="16"/>
  <c r="O19" i="16" s="1"/>
  <c r="C38" i="16"/>
  <c r="B39" i="16"/>
  <c r="D38" i="16"/>
  <c r="C39" i="15"/>
  <c r="G38" i="15"/>
  <c r="F38" i="15"/>
  <c r="E38" i="15"/>
  <c r="F37" i="2"/>
  <c r="C38" i="2"/>
  <c r="G37" i="2"/>
  <c r="Z51" i="16"/>
  <c r="Z49" i="16"/>
  <c r="Z50" i="16"/>
  <c r="I39" i="19"/>
  <c r="H39" i="19"/>
  <c r="G39" i="19"/>
  <c r="G111" i="19"/>
  <c r="V50" i="19"/>
  <c r="V49" i="19"/>
  <c r="H111" i="19"/>
  <c r="W50" i="19"/>
  <c r="W49" i="19"/>
  <c r="I111" i="19"/>
  <c r="X49" i="19"/>
  <c r="X50" i="19"/>
  <c r="AA51" i="16"/>
  <c r="AA50" i="16"/>
  <c r="AA49" i="16"/>
  <c r="D37" i="2"/>
  <c r="B38" i="2"/>
  <c r="F40" i="19"/>
  <c r="F113" i="19" s="1"/>
  <c r="U51" i="19" s="1"/>
  <c r="D41" i="19"/>
  <c r="E40" i="19"/>
  <c r="Y49" i="16"/>
  <c r="Y51" i="16"/>
  <c r="Y50" i="16"/>
  <c r="F112" i="19"/>
  <c r="U48" i="19"/>
  <c r="H112" i="19" l="1"/>
  <c r="W48" i="19"/>
  <c r="X53" i="16"/>
  <c r="X54" i="16"/>
  <c r="X52" i="16"/>
  <c r="I112" i="19"/>
  <c r="X48" i="19"/>
  <c r="B40" i="16"/>
  <c r="D39" i="16"/>
  <c r="N20" i="16" s="1"/>
  <c r="G39" i="15"/>
  <c r="F39" i="15"/>
  <c r="E39" i="15"/>
  <c r="C40" i="15"/>
  <c r="G38" i="16"/>
  <c r="F38" i="16"/>
  <c r="C39" i="16"/>
  <c r="E38" i="16"/>
  <c r="D38" i="2"/>
  <c r="B39" i="2"/>
  <c r="G112" i="19"/>
  <c r="V48" i="19"/>
  <c r="I40" i="19"/>
  <c r="I113" i="19" s="1"/>
  <c r="X51" i="19" s="1"/>
  <c r="H40" i="19"/>
  <c r="H113" i="19" s="1"/>
  <c r="W51" i="19" s="1"/>
  <c r="G40" i="19"/>
  <c r="G113" i="19" s="1"/>
  <c r="V51" i="19" s="1"/>
  <c r="C39" i="2"/>
  <c r="G38" i="2"/>
  <c r="F38" i="2"/>
  <c r="B41" i="15"/>
  <c r="D40" i="15"/>
  <c r="F41" i="19"/>
  <c r="D42" i="19"/>
  <c r="E41" i="19"/>
  <c r="B41" i="16" l="1"/>
  <c r="D40" i="16"/>
  <c r="F42" i="19"/>
  <c r="F115" i="19" s="1"/>
  <c r="E42" i="19"/>
  <c r="D43" i="19"/>
  <c r="D41" i="15"/>
  <c r="B42" i="15"/>
  <c r="I41" i="19"/>
  <c r="H41" i="19"/>
  <c r="G41" i="19"/>
  <c r="D39" i="2"/>
  <c r="B40" i="2"/>
  <c r="Y53" i="16"/>
  <c r="Y54" i="16"/>
  <c r="Y52" i="16"/>
  <c r="G39" i="16"/>
  <c r="Q20" i="16" s="1"/>
  <c r="F39" i="16"/>
  <c r="P20" i="16" s="1"/>
  <c r="C40" i="16"/>
  <c r="E39" i="16"/>
  <c r="O20" i="16" s="1"/>
  <c r="F114" i="19"/>
  <c r="U52" i="19"/>
  <c r="U53" i="19"/>
  <c r="Z54" i="16"/>
  <c r="Z53" i="16"/>
  <c r="Z52" i="16"/>
  <c r="AA54" i="16"/>
  <c r="AA52" i="16"/>
  <c r="AA53" i="16"/>
  <c r="G39" i="2"/>
  <c r="F39" i="2"/>
  <c r="C40" i="2"/>
  <c r="C41" i="15"/>
  <c r="G40" i="15"/>
  <c r="F40" i="15"/>
  <c r="E40" i="15"/>
  <c r="D40" i="2" l="1"/>
  <c r="B41" i="2"/>
  <c r="I114" i="19"/>
  <c r="X52" i="19"/>
  <c r="X53" i="19"/>
  <c r="H114" i="19"/>
  <c r="W52" i="19"/>
  <c r="W53" i="19"/>
  <c r="B43" i="15"/>
  <c r="D42" i="15"/>
  <c r="G40" i="16"/>
  <c r="F40" i="16"/>
  <c r="C41" i="16"/>
  <c r="E40" i="16"/>
  <c r="G41" i="15"/>
  <c r="F41" i="15"/>
  <c r="E41" i="15"/>
  <c r="C42" i="15"/>
  <c r="E43" i="19"/>
  <c r="F43" i="19"/>
  <c r="D44" i="19"/>
  <c r="C41" i="2"/>
  <c r="G40" i="2"/>
  <c r="F40" i="2"/>
  <c r="I42" i="19"/>
  <c r="I115" i="19" s="1"/>
  <c r="H42" i="19"/>
  <c r="H115" i="19" s="1"/>
  <c r="G42" i="19"/>
  <c r="G115" i="19" s="1"/>
  <c r="G114" i="19"/>
  <c r="V53" i="19"/>
  <c r="V52" i="19"/>
  <c r="X55" i="16"/>
  <c r="X56" i="16"/>
  <c r="X57" i="16"/>
  <c r="B42" i="16"/>
  <c r="D41" i="16"/>
  <c r="Z55" i="16" l="1"/>
  <c r="Z56" i="16"/>
  <c r="Z57" i="16"/>
  <c r="AA55" i="16"/>
  <c r="AA56" i="16"/>
  <c r="AA57" i="16"/>
  <c r="G41" i="2"/>
  <c r="F41" i="2"/>
  <c r="C42" i="2"/>
  <c r="F116" i="19"/>
  <c r="U54" i="19" s="1"/>
  <c r="AI18" i="19"/>
  <c r="AI20" i="19"/>
  <c r="AI21" i="19"/>
  <c r="U56" i="19"/>
  <c r="AI17" i="19"/>
  <c r="U55" i="19"/>
  <c r="AI19" i="19"/>
  <c r="I43" i="19"/>
  <c r="H43" i="19"/>
  <c r="G43" i="19"/>
  <c r="C43" i="15"/>
  <c r="G42" i="15"/>
  <c r="F42" i="15"/>
  <c r="E42" i="15"/>
  <c r="X59" i="16"/>
  <c r="X60" i="16"/>
  <c r="X58" i="16"/>
  <c r="N21" i="16"/>
  <c r="D43" i="15"/>
  <c r="B44" i="15"/>
  <c r="Y55" i="16"/>
  <c r="Y56" i="16"/>
  <c r="Y57" i="16"/>
  <c r="D41" i="2"/>
  <c r="B42" i="2"/>
  <c r="B43" i="16"/>
  <c r="D42" i="16"/>
  <c r="E44" i="19"/>
  <c r="D45" i="19"/>
  <c r="F44" i="19"/>
  <c r="F117" i="19" s="1"/>
  <c r="AI22" i="19" s="1"/>
  <c r="C42" i="16"/>
  <c r="E41" i="16"/>
  <c r="G41" i="16"/>
  <c r="F41" i="16"/>
  <c r="B44" i="16" l="1"/>
  <c r="D43" i="16"/>
  <c r="H116" i="19"/>
  <c r="W54" i="19" s="1"/>
  <c r="AK20" i="19"/>
  <c r="W56" i="19"/>
  <c r="W55" i="19"/>
  <c r="AK17" i="19"/>
  <c r="AK21" i="19"/>
  <c r="AK18" i="19"/>
  <c r="AK19" i="19"/>
  <c r="Y59" i="16"/>
  <c r="Y60" i="16"/>
  <c r="Y58" i="16"/>
  <c r="O21" i="16"/>
  <c r="B45" i="15"/>
  <c r="D44" i="15"/>
  <c r="I116" i="19"/>
  <c r="X54" i="19" s="1"/>
  <c r="X56" i="19"/>
  <c r="AL21" i="19"/>
  <c r="AL18" i="19"/>
  <c r="X55" i="19"/>
  <c r="AL17" i="19"/>
  <c r="AL20" i="19"/>
  <c r="AL19" i="19"/>
  <c r="Z60" i="16"/>
  <c r="Z59" i="16"/>
  <c r="P21" i="16"/>
  <c r="Z58" i="16"/>
  <c r="C43" i="2"/>
  <c r="G42" i="2"/>
  <c r="F42" i="2"/>
  <c r="AA60" i="16"/>
  <c r="AA58" i="16"/>
  <c r="AA59" i="16"/>
  <c r="Q21" i="16"/>
  <c r="I44" i="19"/>
  <c r="I117" i="19" s="1"/>
  <c r="AL22" i="19" s="1"/>
  <c r="H44" i="19"/>
  <c r="H117" i="19" s="1"/>
  <c r="AK22" i="19" s="1"/>
  <c r="G44" i="19"/>
  <c r="G117" i="19" s="1"/>
  <c r="AJ22" i="19" s="1"/>
  <c r="D42" i="2"/>
  <c r="B43" i="2"/>
  <c r="G43" i="15"/>
  <c r="F43" i="15"/>
  <c r="E43" i="15"/>
  <c r="C44" i="15"/>
  <c r="G116" i="19"/>
  <c r="V54" i="19" s="1"/>
  <c r="AJ21" i="19"/>
  <c r="AJ20" i="19"/>
  <c r="AJ17" i="19"/>
  <c r="AJ19" i="19"/>
  <c r="V55" i="19"/>
  <c r="V56" i="19"/>
  <c r="AJ18" i="19"/>
  <c r="G42" i="16"/>
  <c r="C43" i="16"/>
  <c r="E42" i="16"/>
  <c r="F42" i="16"/>
  <c r="E45" i="19"/>
  <c r="D46" i="19"/>
  <c r="F45" i="19"/>
  <c r="X61" i="16"/>
  <c r="X62" i="16"/>
  <c r="X63" i="16"/>
  <c r="N22" i="16"/>
  <c r="Y61" i="16" l="1"/>
  <c r="Y62" i="16"/>
  <c r="Y63" i="16"/>
  <c r="O22" i="16"/>
  <c r="G43" i="16"/>
  <c r="F43" i="16"/>
  <c r="C44" i="16"/>
  <c r="E43" i="16"/>
  <c r="AA61" i="16"/>
  <c r="AA62" i="16"/>
  <c r="AA63" i="16"/>
  <c r="Q22" i="16"/>
  <c r="G43" i="2"/>
  <c r="F43" i="2"/>
  <c r="C44" i="2"/>
  <c r="D43" i="2"/>
  <c r="B44" i="2"/>
  <c r="Z61" i="16"/>
  <c r="Z62" i="16"/>
  <c r="Z63" i="16"/>
  <c r="P22" i="16"/>
  <c r="C45" i="15"/>
  <c r="G44" i="15"/>
  <c r="F44" i="15"/>
  <c r="E44" i="15"/>
  <c r="D45" i="15"/>
  <c r="B46" i="15"/>
  <c r="I45" i="19"/>
  <c r="H45" i="19"/>
  <c r="G45" i="19"/>
  <c r="X65" i="16"/>
  <c r="X66" i="16"/>
  <c r="X64" i="16"/>
  <c r="N23" i="16"/>
  <c r="F118" i="19"/>
  <c r="U59" i="19"/>
  <c r="U60" i="19"/>
  <c r="E46" i="19"/>
  <c r="D47" i="19"/>
  <c r="F46" i="19"/>
  <c r="B45" i="16"/>
  <c r="D44" i="16"/>
  <c r="G44" i="16" l="1"/>
  <c r="F44" i="16"/>
  <c r="C45" i="16"/>
  <c r="E44" i="16"/>
  <c r="Y65" i="16"/>
  <c r="Y66" i="16"/>
  <c r="Y64" i="16"/>
  <c r="O23" i="16"/>
  <c r="Z66" i="16"/>
  <c r="Z65" i="16"/>
  <c r="Z64" i="16"/>
  <c r="P23" i="16"/>
  <c r="G118" i="19"/>
  <c r="V60" i="19"/>
  <c r="V59" i="19"/>
  <c r="B46" i="16"/>
  <c r="D45" i="16"/>
  <c r="N25" i="16" s="1"/>
  <c r="H118" i="19"/>
  <c r="W59" i="19"/>
  <c r="W60" i="19"/>
  <c r="D44" i="2"/>
  <c r="B45" i="2"/>
  <c r="AA66" i="16"/>
  <c r="AA64" i="16"/>
  <c r="AA65" i="16"/>
  <c r="Q23" i="16"/>
  <c r="G45" i="15"/>
  <c r="F45" i="15"/>
  <c r="E45" i="15"/>
  <c r="C46" i="15"/>
  <c r="U57" i="19"/>
  <c r="AI23" i="19"/>
  <c r="I118" i="19"/>
  <c r="X60" i="19"/>
  <c r="X59" i="19"/>
  <c r="B47" i="15"/>
  <c r="D46" i="15"/>
  <c r="C45" i="2"/>
  <c r="G44" i="2"/>
  <c r="F44" i="2"/>
  <c r="X67" i="16"/>
  <c r="X68" i="16"/>
  <c r="N24" i="16"/>
  <c r="X69" i="16"/>
  <c r="F119" i="19"/>
  <c r="AI24" i="19" s="1"/>
  <c r="U58" i="19"/>
  <c r="U80" i="19"/>
  <c r="U82" i="19"/>
  <c r="U81" i="19"/>
  <c r="E47" i="19"/>
  <c r="D48" i="19"/>
  <c r="F47" i="19"/>
  <c r="G46" i="19"/>
  <c r="I46" i="19"/>
  <c r="H46" i="19"/>
  <c r="X57" i="19" l="1"/>
  <c r="AL23" i="19"/>
  <c r="H119" i="19"/>
  <c r="AK24" i="19" s="1"/>
  <c r="W80" i="19"/>
  <c r="W81" i="19"/>
  <c r="W82" i="19"/>
  <c r="W58" i="19"/>
  <c r="W57" i="19"/>
  <c r="AK23" i="19"/>
  <c r="C47" i="15"/>
  <c r="G46" i="15"/>
  <c r="F46" i="15"/>
  <c r="E46" i="15"/>
  <c r="F120" i="19"/>
  <c r="U61" i="19" s="1"/>
  <c r="U84" i="19"/>
  <c r="U62" i="19"/>
  <c r="U83" i="19"/>
  <c r="U85" i="19"/>
  <c r="B47" i="16"/>
  <c r="D46" i="16"/>
  <c r="Y67" i="16"/>
  <c r="Y68" i="16"/>
  <c r="Y69" i="16"/>
  <c r="O24" i="16"/>
  <c r="D47" i="15"/>
  <c r="B48" i="15"/>
  <c r="E48" i="19"/>
  <c r="D49" i="19"/>
  <c r="F48" i="19"/>
  <c r="G45" i="16"/>
  <c r="Q25" i="16" s="1"/>
  <c r="F45" i="16"/>
  <c r="P25" i="16" s="1"/>
  <c r="C46" i="16"/>
  <c r="E45" i="16"/>
  <c r="O25" i="16" s="1"/>
  <c r="D45" i="2"/>
  <c r="B46" i="2"/>
  <c r="I119" i="19"/>
  <c r="AL24" i="19" s="1"/>
  <c r="X58" i="19"/>
  <c r="X80" i="19"/>
  <c r="X81" i="19"/>
  <c r="X82" i="19"/>
  <c r="G119" i="19"/>
  <c r="AJ24" i="19" s="1"/>
  <c r="V82" i="19"/>
  <c r="V80" i="19"/>
  <c r="V81" i="19"/>
  <c r="V58" i="19"/>
  <c r="G47" i="19"/>
  <c r="I47" i="19"/>
  <c r="H47" i="19"/>
  <c r="G45" i="2"/>
  <c r="F45" i="2"/>
  <c r="C46" i="2"/>
  <c r="Z67" i="16"/>
  <c r="Z68" i="16"/>
  <c r="Z69" i="16"/>
  <c r="P24" i="16"/>
  <c r="V57" i="19"/>
  <c r="AJ23" i="19"/>
  <c r="AA67" i="16"/>
  <c r="AA68" i="16"/>
  <c r="AA69" i="16"/>
  <c r="Q24" i="16"/>
  <c r="D46" i="2" l="1"/>
  <c r="B47" i="2"/>
  <c r="G47" i="15"/>
  <c r="F47" i="15"/>
  <c r="E47" i="15"/>
  <c r="C48" i="15"/>
  <c r="X71" i="16"/>
  <c r="X70" i="16"/>
  <c r="X72" i="16"/>
  <c r="N26" i="16"/>
  <c r="B48" i="16"/>
  <c r="D47" i="16"/>
  <c r="N27" i="16" s="1"/>
  <c r="G46" i="16"/>
  <c r="F46" i="16"/>
  <c r="C47" i="16"/>
  <c r="E46" i="16"/>
  <c r="F121" i="19"/>
  <c r="U87" i="19"/>
  <c r="U63" i="19"/>
  <c r="U88" i="19"/>
  <c r="U86" i="19"/>
  <c r="H120" i="19"/>
  <c r="W61" i="19" s="1"/>
  <c r="W84" i="19"/>
  <c r="W83" i="19"/>
  <c r="W62" i="19"/>
  <c r="W85" i="19"/>
  <c r="F49" i="19"/>
  <c r="E49" i="19"/>
  <c r="D50" i="19"/>
  <c r="G120" i="19"/>
  <c r="V61" i="19" s="1"/>
  <c r="V84" i="19"/>
  <c r="V83" i="19"/>
  <c r="V62" i="19"/>
  <c r="V85" i="19"/>
  <c r="C47" i="2"/>
  <c r="G46" i="2"/>
  <c r="F46" i="2"/>
  <c r="B49" i="15"/>
  <c r="D48" i="15"/>
  <c r="I120" i="19"/>
  <c r="X61" i="19" s="1"/>
  <c r="X84" i="19"/>
  <c r="X83" i="19"/>
  <c r="X62" i="19"/>
  <c r="X85" i="19"/>
  <c r="G48" i="19"/>
  <c r="I48" i="19"/>
  <c r="H48" i="19"/>
  <c r="B49" i="16" l="1"/>
  <c r="D48" i="16"/>
  <c r="H121" i="19"/>
  <c r="W63" i="19"/>
  <c r="W88" i="19"/>
  <c r="W87" i="19"/>
  <c r="W86" i="19"/>
  <c r="C49" i="15"/>
  <c r="G48" i="15"/>
  <c r="F48" i="15"/>
  <c r="E48" i="15"/>
  <c r="I121" i="19"/>
  <c r="X63" i="19"/>
  <c r="X87" i="19"/>
  <c r="X88" i="19"/>
  <c r="X86" i="19"/>
  <c r="F50" i="19"/>
  <c r="E50" i="19"/>
  <c r="D51" i="19"/>
  <c r="G47" i="2"/>
  <c r="F47" i="2"/>
  <c r="C48" i="2"/>
  <c r="H49" i="19"/>
  <c r="G49" i="19"/>
  <c r="I49" i="19"/>
  <c r="Y71" i="16"/>
  <c r="Y72" i="16"/>
  <c r="Y70" i="16"/>
  <c r="O26" i="16"/>
  <c r="F122" i="19"/>
  <c r="U89" i="19" s="1"/>
  <c r="U90" i="19"/>
  <c r="U91" i="19"/>
  <c r="C48" i="16"/>
  <c r="E47" i="16"/>
  <c r="O27" i="16" s="1"/>
  <c r="G47" i="16"/>
  <c r="Q27" i="16" s="1"/>
  <c r="F47" i="16"/>
  <c r="P27" i="16" s="1"/>
  <c r="D49" i="15"/>
  <c r="B50" i="15"/>
  <c r="Z72" i="16"/>
  <c r="Z71" i="16"/>
  <c r="Z70" i="16"/>
  <c r="P26" i="16"/>
  <c r="D47" i="2"/>
  <c r="B48" i="2"/>
  <c r="G121" i="19"/>
  <c r="V88" i="19"/>
  <c r="V63" i="19"/>
  <c r="V87" i="19"/>
  <c r="V86" i="19"/>
  <c r="AA72" i="16"/>
  <c r="AA70" i="16"/>
  <c r="AA71" i="16"/>
  <c r="Q26" i="16"/>
  <c r="G122" i="19" l="1"/>
  <c r="V89" i="19" s="1"/>
  <c r="V90" i="19"/>
  <c r="V91" i="19"/>
  <c r="H122" i="19"/>
  <c r="W89" i="19" s="1"/>
  <c r="W90" i="19"/>
  <c r="W91" i="19"/>
  <c r="G49" i="15"/>
  <c r="F49" i="15"/>
  <c r="E49" i="15"/>
  <c r="C50" i="15"/>
  <c r="F51" i="19"/>
  <c r="E51" i="19"/>
  <c r="D52" i="19"/>
  <c r="H50" i="19"/>
  <c r="G50" i="19"/>
  <c r="I50" i="19"/>
  <c r="C49" i="2"/>
  <c r="G48" i="2"/>
  <c r="F48" i="2"/>
  <c r="D48" i="2"/>
  <c r="B49" i="2"/>
  <c r="F123" i="19"/>
  <c r="U64" i="19" s="1"/>
  <c r="U93" i="19"/>
  <c r="U92" i="19"/>
  <c r="U94" i="19"/>
  <c r="G48" i="16"/>
  <c r="C49" i="16"/>
  <c r="E48" i="16"/>
  <c r="F48" i="16"/>
  <c r="B51" i="15"/>
  <c r="D50" i="15"/>
  <c r="X74" i="16"/>
  <c r="X73" i="16"/>
  <c r="X75" i="16"/>
  <c r="N28" i="16"/>
  <c r="I122" i="19"/>
  <c r="X89" i="19" s="1"/>
  <c r="X90" i="19"/>
  <c r="X91" i="19"/>
  <c r="B50" i="16"/>
  <c r="D49" i="16"/>
  <c r="N29" i="16" s="1"/>
  <c r="F124" i="19" l="1"/>
  <c r="U72" i="19"/>
  <c r="U65" i="19"/>
  <c r="U71" i="19"/>
  <c r="U70" i="19"/>
  <c r="U96" i="19"/>
  <c r="U95" i="19"/>
  <c r="U97" i="19"/>
  <c r="Z73" i="16"/>
  <c r="Z75" i="16"/>
  <c r="Z74" i="16"/>
  <c r="P28" i="16"/>
  <c r="G49" i="2"/>
  <c r="F49" i="2"/>
  <c r="C50" i="2"/>
  <c r="Y74" i="16"/>
  <c r="Y73" i="16"/>
  <c r="Y75" i="16"/>
  <c r="O28" i="16"/>
  <c r="I123" i="19"/>
  <c r="X64" i="19" s="1"/>
  <c r="X93" i="19"/>
  <c r="X92" i="19"/>
  <c r="X94" i="19"/>
  <c r="D49" i="2"/>
  <c r="B50" i="2"/>
  <c r="G49" i="16"/>
  <c r="Q29" i="16" s="1"/>
  <c r="F49" i="16"/>
  <c r="P29" i="16" s="1"/>
  <c r="C50" i="16"/>
  <c r="E49" i="16"/>
  <c r="O29" i="16" s="1"/>
  <c r="G123" i="19"/>
  <c r="V64" i="19" s="1"/>
  <c r="V93" i="19"/>
  <c r="V92" i="19"/>
  <c r="V94" i="19"/>
  <c r="H51" i="19"/>
  <c r="G51" i="19"/>
  <c r="I51" i="19"/>
  <c r="D51" i="15"/>
  <c r="B52" i="15"/>
  <c r="B51" i="16"/>
  <c r="D50" i="16"/>
  <c r="AA73" i="16"/>
  <c r="AA75" i="16"/>
  <c r="AA74" i="16"/>
  <c r="Q28" i="16"/>
  <c r="H123" i="19"/>
  <c r="W64" i="19" s="1"/>
  <c r="W93" i="19"/>
  <c r="W92" i="19"/>
  <c r="W94" i="19"/>
  <c r="C51" i="15"/>
  <c r="G50" i="15"/>
  <c r="F50" i="15"/>
  <c r="E50" i="15"/>
  <c r="F52" i="19"/>
  <c r="E52" i="19"/>
  <c r="D53" i="19"/>
  <c r="I124" i="19" l="1"/>
  <c r="X65" i="19"/>
  <c r="X71" i="19"/>
  <c r="X70" i="19"/>
  <c r="X72" i="19"/>
  <c r="X96" i="19"/>
  <c r="X95" i="19"/>
  <c r="X97" i="19"/>
  <c r="H124" i="19"/>
  <c r="W65" i="19"/>
  <c r="W71" i="19"/>
  <c r="W70" i="19"/>
  <c r="W72" i="19"/>
  <c r="W96" i="19"/>
  <c r="W95" i="19"/>
  <c r="W97" i="19"/>
  <c r="F53" i="19"/>
  <c r="E53" i="19"/>
  <c r="D54" i="19"/>
  <c r="H52" i="19"/>
  <c r="G52" i="19"/>
  <c r="I52" i="19"/>
  <c r="F125" i="19"/>
  <c r="U99" i="19" s="1"/>
  <c r="U66" i="19"/>
  <c r="U98" i="19"/>
  <c r="U100" i="19"/>
  <c r="C51" i="2"/>
  <c r="G50" i="2"/>
  <c r="F50" i="2"/>
  <c r="G124" i="19"/>
  <c r="V71" i="19"/>
  <c r="V70" i="19"/>
  <c r="V65" i="19"/>
  <c r="V72" i="19"/>
  <c r="V96" i="19"/>
  <c r="V95" i="19"/>
  <c r="V97" i="19"/>
  <c r="X77" i="16"/>
  <c r="X76" i="16"/>
  <c r="X78" i="16"/>
  <c r="N30" i="16"/>
  <c r="G50" i="16"/>
  <c r="F50" i="16"/>
  <c r="C51" i="16"/>
  <c r="E50" i="16"/>
  <c r="B52" i="16"/>
  <c r="D51" i="16"/>
  <c r="B53" i="15"/>
  <c r="D52" i="15"/>
  <c r="G51" i="15"/>
  <c r="F51" i="15"/>
  <c r="E51" i="15"/>
  <c r="C52" i="15"/>
  <c r="D50" i="2"/>
  <c r="B51" i="2"/>
  <c r="D53" i="15" l="1"/>
  <c r="B54" i="15"/>
  <c r="X80" i="16"/>
  <c r="X79" i="16"/>
  <c r="X81" i="16"/>
  <c r="N31" i="16"/>
  <c r="Y77" i="16"/>
  <c r="Y76" i="16"/>
  <c r="Y78" i="16"/>
  <c r="O30" i="16"/>
  <c r="G51" i="16"/>
  <c r="F51" i="16"/>
  <c r="C52" i="16"/>
  <c r="E51" i="16"/>
  <c r="F54" i="19"/>
  <c r="E54" i="19"/>
  <c r="D55" i="19"/>
  <c r="H53" i="19"/>
  <c r="G53" i="19"/>
  <c r="I53" i="19"/>
  <c r="I125" i="19"/>
  <c r="X99" i="19" s="1"/>
  <c r="X66" i="19"/>
  <c r="X98" i="19"/>
  <c r="X100" i="19"/>
  <c r="H125" i="19"/>
  <c r="W99" i="19" s="1"/>
  <c r="W66" i="19"/>
  <c r="W98" i="19"/>
  <c r="W100" i="19"/>
  <c r="F126" i="19"/>
  <c r="U67" i="19" s="1"/>
  <c r="AI27" i="19"/>
  <c r="AI28" i="19"/>
  <c r="AI26" i="19"/>
  <c r="AI25" i="19"/>
  <c r="U69" i="19"/>
  <c r="U102" i="19"/>
  <c r="U101" i="19"/>
  <c r="U103" i="19"/>
  <c r="D52" i="16"/>
  <c r="B53" i="16"/>
  <c r="G125" i="19"/>
  <c r="V99" i="19" s="1"/>
  <c r="V66" i="19"/>
  <c r="V98" i="19"/>
  <c r="V100" i="19"/>
  <c r="Z76" i="16"/>
  <c r="Z78" i="16"/>
  <c r="Z77" i="16"/>
  <c r="P30" i="16"/>
  <c r="D51" i="2"/>
  <c r="B52" i="2"/>
  <c r="AA76" i="16"/>
  <c r="AA78" i="16"/>
  <c r="AA77" i="16"/>
  <c r="Q30" i="16"/>
  <c r="G51" i="2"/>
  <c r="F51" i="2"/>
  <c r="C52" i="2"/>
  <c r="C53" i="15"/>
  <c r="G52" i="15"/>
  <c r="F52" i="15"/>
  <c r="E52" i="15"/>
  <c r="Z79" i="16" l="1"/>
  <c r="Z81" i="16"/>
  <c r="Z80" i="16"/>
  <c r="P31" i="16"/>
  <c r="G52" i="16"/>
  <c r="F52" i="16"/>
  <c r="E52" i="16"/>
  <c r="C53" i="16"/>
  <c r="AA79" i="16"/>
  <c r="AA81" i="16"/>
  <c r="AA80" i="16"/>
  <c r="Q31" i="16"/>
  <c r="I126" i="19"/>
  <c r="X67" i="19" s="1"/>
  <c r="AL26" i="19"/>
  <c r="AL25" i="19"/>
  <c r="X69" i="19"/>
  <c r="AL28" i="19"/>
  <c r="AL27" i="19"/>
  <c r="X102" i="19"/>
  <c r="X101" i="19"/>
  <c r="X103" i="19"/>
  <c r="G126" i="19"/>
  <c r="V67" i="19" s="1"/>
  <c r="V69" i="19"/>
  <c r="AJ28" i="19"/>
  <c r="AJ25" i="19"/>
  <c r="AJ26" i="19"/>
  <c r="AJ27" i="19"/>
  <c r="V102" i="19"/>
  <c r="V101" i="19"/>
  <c r="V103" i="19"/>
  <c r="H126" i="19"/>
  <c r="W67" i="19" s="1"/>
  <c r="AK26" i="19"/>
  <c r="AK25" i="19"/>
  <c r="AK27" i="19"/>
  <c r="AK28" i="19"/>
  <c r="W69" i="19"/>
  <c r="W102" i="19"/>
  <c r="W101" i="19"/>
  <c r="W103" i="19"/>
  <c r="F55" i="19"/>
  <c r="E55" i="19"/>
  <c r="D56" i="19"/>
  <c r="H54" i="19"/>
  <c r="G54" i="19"/>
  <c r="I54" i="19"/>
  <c r="D53" i="16"/>
  <c r="B54" i="16"/>
  <c r="F127" i="19"/>
  <c r="AI29" i="19" s="1"/>
  <c r="U105" i="19"/>
  <c r="U104" i="19"/>
  <c r="U106" i="19"/>
  <c r="D52" i="2"/>
  <c r="B53" i="2"/>
  <c r="G53" i="15"/>
  <c r="F53" i="15"/>
  <c r="E53" i="15"/>
  <c r="C54" i="15"/>
  <c r="C53" i="2"/>
  <c r="G52" i="2"/>
  <c r="F52" i="2"/>
  <c r="X83" i="16"/>
  <c r="X82" i="16"/>
  <c r="X84" i="16"/>
  <c r="N32" i="16"/>
  <c r="Y80" i="16"/>
  <c r="Y79" i="16"/>
  <c r="Y81" i="16"/>
  <c r="O31" i="16"/>
  <c r="B55" i="15"/>
  <c r="D54" i="15"/>
  <c r="D54" i="16" l="1"/>
  <c r="B55" i="16"/>
  <c r="C55" i="15"/>
  <c r="G54" i="15"/>
  <c r="F54" i="15"/>
  <c r="E54" i="15"/>
  <c r="H127" i="19"/>
  <c r="AK29" i="19" s="1"/>
  <c r="W105" i="19"/>
  <c r="W104" i="19"/>
  <c r="W106" i="19"/>
  <c r="Y83" i="16"/>
  <c r="Y82" i="16"/>
  <c r="Y84" i="16"/>
  <c r="O32" i="16"/>
  <c r="G53" i="16"/>
  <c r="F53" i="16"/>
  <c r="E53" i="16"/>
  <c r="C54" i="16"/>
  <c r="F56" i="19"/>
  <c r="E56" i="19"/>
  <c r="D57" i="19"/>
  <c r="Z82" i="16"/>
  <c r="Z84" i="16"/>
  <c r="Z83" i="16"/>
  <c r="P32" i="16"/>
  <c r="D55" i="15"/>
  <c r="B56" i="15"/>
  <c r="D53" i="2"/>
  <c r="B54" i="2"/>
  <c r="H55" i="19"/>
  <c r="G55" i="19"/>
  <c r="I55" i="19"/>
  <c r="Q32" i="16"/>
  <c r="AA82" i="16"/>
  <c r="AA84" i="16"/>
  <c r="AA83" i="16"/>
  <c r="F128" i="19"/>
  <c r="U108" i="19"/>
  <c r="U107" i="19"/>
  <c r="I127" i="19"/>
  <c r="AL29" i="19" s="1"/>
  <c r="X105" i="19"/>
  <c r="X104" i="19"/>
  <c r="X106" i="19"/>
  <c r="X86" i="16"/>
  <c r="X85" i="16"/>
  <c r="X87" i="16"/>
  <c r="N33" i="16"/>
  <c r="G127" i="19"/>
  <c r="AJ29" i="19" s="1"/>
  <c r="V105" i="19"/>
  <c r="V104" i="19"/>
  <c r="V106" i="19"/>
  <c r="G53" i="2"/>
  <c r="F53" i="2"/>
  <c r="C54" i="2"/>
  <c r="F57" i="19" l="1"/>
  <c r="E57" i="19"/>
  <c r="D58" i="19"/>
  <c r="C55" i="2"/>
  <c r="G54" i="2"/>
  <c r="F54" i="2"/>
  <c r="H128" i="19"/>
  <c r="W108" i="19"/>
  <c r="W107" i="19"/>
  <c r="G54" i="16"/>
  <c r="F54" i="16"/>
  <c r="E54" i="16"/>
  <c r="C55" i="16"/>
  <c r="H56" i="19"/>
  <c r="G56" i="19"/>
  <c r="I56" i="19"/>
  <c r="D54" i="2"/>
  <c r="B55" i="2"/>
  <c r="Y86" i="16"/>
  <c r="O33" i="16"/>
  <c r="Y85" i="16"/>
  <c r="Y87" i="16"/>
  <c r="Z85" i="16"/>
  <c r="Z87" i="16"/>
  <c r="Z86" i="16"/>
  <c r="P33" i="16"/>
  <c r="I128" i="19"/>
  <c r="X108" i="19"/>
  <c r="X107" i="19"/>
  <c r="F129" i="19"/>
  <c r="AI31" i="19" s="1"/>
  <c r="U113" i="19"/>
  <c r="U73" i="19"/>
  <c r="U111" i="19"/>
  <c r="U110" i="19"/>
  <c r="U112" i="19"/>
  <c r="B57" i="15"/>
  <c r="D56" i="15"/>
  <c r="AA85" i="16"/>
  <c r="AA87" i="16"/>
  <c r="AA86" i="16"/>
  <c r="Q33" i="16"/>
  <c r="G55" i="15"/>
  <c r="F55" i="15"/>
  <c r="E55" i="15"/>
  <c r="C56" i="15"/>
  <c r="G128" i="19"/>
  <c r="V108" i="19"/>
  <c r="V107" i="19"/>
  <c r="B56" i="16"/>
  <c r="D55" i="16"/>
  <c r="N35" i="16" s="1"/>
  <c r="U68" i="19"/>
  <c r="AI30" i="19"/>
  <c r="U109" i="19"/>
  <c r="X89" i="16"/>
  <c r="X88" i="16"/>
  <c r="X90" i="16"/>
  <c r="N34" i="16"/>
  <c r="AA88" i="16" l="1"/>
  <c r="AA90" i="16"/>
  <c r="AA89" i="16"/>
  <c r="Q34" i="16"/>
  <c r="Z88" i="16"/>
  <c r="Z90" i="16"/>
  <c r="Z89" i="16"/>
  <c r="P34" i="16"/>
  <c r="D55" i="2"/>
  <c r="B56" i="2"/>
  <c r="D57" i="15"/>
  <c r="B58" i="15"/>
  <c r="W68" i="19"/>
  <c r="AK30" i="19"/>
  <c r="W109" i="19"/>
  <c r="Y89" i="16"/>
  <c r="Y88" i="16"/>
  <c r="Y90" i="16"/>
  <c r="O34" i="16"/>
  <c r="I129" i="19"/>
  <c r="AL31" i="19" s="1"/>
  <c r="X73" i="19"/>
  <c r="X113" i="19"/>
  <c r="X111" i="19"/>
  <c r="X110" i="19"/>
  <c r="X112" i="19"/>
  <c r="G55" i="2"/>
  <c r="F55" i="2"/>
  <c r="C56" i="2"/>
  <c r="C57" i="15"/>
  <c r="G56" i="15"/>
  <c r="F56" i="15"/>
  <c r="E56" i="15"/>
  <c r="X68" i="19"/>
  <c r="AL30" i="19"/>
  <c r="X109" i="19"/>
  <c r="G129" i="19"/>
  <c r="AJ31" i="19" s="1"/>
  <c r="V73" i="19"/>
  <c r="V113" i="19"/>
  <c r="V111" i="19"/>
  <c r="V110" i="19"/>
  <c r="V112" i="19"/>
  <c r="F58" i="19"/>
  <c r="E58" i="19"/>
  <c r="D59" i="19"/>
  <c r="H129" i="19"/>
  <c r="AK31" i="19" s="1"/>
  <c r="W73" i="19"/>
  <c r="W113" i="19"/>
  <c r="W111" i="19"/>
  <c r="W110" i="19"/>
  <c r="W112" i="19"/>
  <c r="H57" i="19"/>
  <c r="G57" i="19"/>
  <c r="I57" i="19"/>
  <c r="V68" i="19"/>
  <c r="AJ30" i="19"/>
  <c r="V109" i="19"/>
  <c r="B57" i="16"/>
  <c r="D56" i="16"/>
  <c r="C56" i="16"/>
  <c r="G55" i="16"/>
  <c r="Q35" i="16" s="1"/>
  <c r="F55" i="16"/>
  <c r="P35" i="16" s="1"/>
  <c r="E55" i="16"/>
  <c r="O35" i="16" s="1"/>
  <c r="F130" i="19"/>
  <c r="U74" i="19" s="1"/>
  <c r="U116" i="19"/>
  <c r="U114" i="19"/>
  <c r="U115" i="19"/>
  <c r="C57" i="16" l="1"/>
  <c r="G56" i="16"/>
  <c r="E56" i="16"/>
  <c r="F56" i="16"/>
  <c r="D56" i="2"/>
  <c r="B57" i="2"/>
  <c r="D57" i="16"/>
  <c r="N37" i="16" s="1"/>
  <c r="B58" i="16"/>
  <c r="B59" i="15"/>
  <c r="D58" i="15"/>
  <c r="I130" i="19"/>
  <c r="X74" i="19" s="1"/>
  <c r="X116" i="19"/>
  <c r="X114" i="19"/>
  <c r="X115" i="19"/>
  <c r="G57" i="15"/>
  <c r="F57" i="15"/>
  <c r="E57" i="15"/>
  <c r="C58" i="15"/>
  <c r="H58" i="19"/>
  <c r="G58" i="19"/>
  <c r="I58" i="19"/>
  <c r="G130" i="19"/>
  <c r="V74" i="19" s="1"/>
  <c r="V116" i="19"/>
  <c r="V114" i="19"/>
  <c r="V115" i="19"/>
  <c r="C57" i="2"/>
  <c r="G56" i="2"/>
  <c r="F56" i="2"/>
  <c r="F131" i="19"/>
  <c r="U119" i="19" s="1"/>
  <c r="U117" i="19"/>
  <c r="U118" i="19"/>
  <c r="H130" i="19"/>
  <c r="W74" i="19" s="1"/>
  <c r="W116" i="19"/>
  <c r="W114" i="19"/>
  <c r="W115" i="19"/>
  <c r="X92" i="16"/>
  <c r="X91" i="16"/>
  <c r="N36" i="16"/>
  <c r="X93" i="16"/>
  <c r="F59" i="19"/>
  <c r="E59" i="19"/>
  <c r="D60" i="19"/>
  <c r="D58" i="16" l="1"/>
  <c r="B59" i="16"/>
  <c r="F60" i="19"/>
  <c r="E60" i="19"/>
  <c r="D61" i="19"/>
  <c r="H59" i="19"/>
  <c r="G59" i="19"/>
  <c r="I59" i="19"/>
  <c r="C59" i="15"/>
  <c r="G58" i="15"/>
  <c r="F58" i="15"/>
  <c r="E58" i="15"/>
  <c r="Z91" i="16"/>
  <c r="P36" i="16"/>
  <c r="Z93" i="16"/>
  <c r="Z92" i="16"/>
  <c r="I131" i="19"/>
  <c r="X119" i="19" s="1"/>
  <c r="X117" i="19"/>
  <c r="X118" i="19"/>
  <c r="Y92" i="16"/>
  <c r="Y91" i="16"/>
  <c r="O36" i="16"/>
  <c r="Y93" i="16"/>
  <c r="G131" i="19"/>
  <c r="V119" i="19" s="1"/>
  <c r="V117" i="19"/>
  <c r="V118" i="19"/>
  <c r="H131" i="19"/>
  <c r="W119" i="19" s="1"/>
  <c r="W117" i="19"/>
  <c r="W118" i="19"/>
  <c r="D57" i="2"/>
  <c r="B58" i="2"/>
  <c r="F132" i="19"/>
  <c r="U75" i="19" s="1"/>
  <c r="U122" i="19"/>
  <c r="U120" i="19"/>
  <c r="U121" i="19"/>
  <c r="G57" i="2"/>
  <c r="F57" i="2"/>
  <c r="C58" i="2"/>
  <c r="AA91" i="16"/>
  <c r="Q36" i="16"/>
  <c r="AA93" i="16"/>
  <c r="AA92" i="16"/>
  <c r="D59" i="15"/>
  <c r="B60" i="15"/>
  <c r="E57" i="16"/>
  <c r="O37" i="16" s="1"/>
  <c r="C58" i="16"/>
  <c r="G57" i="16"/>
  <c r="Q37" i="16" s="1"/>
  <c r="F57" i="16"/>
  <c r="P37" i="16" s="1"/>
  <c r="G59" i="15" l="1"/>
  <c r="F59" i="15"/>
  <c r="E59" i="15"/>
  <c r="C60" i="15"/>
  <c r="I132" i="19"/>
  <c r="X75" i="19" s="1"/>
  <c r="X122" i="19"/>
  <c r="X120" i="19"/>
  <c r="X121" i="19"/>
  <c r="D58" i="2"/>
  <c r="B59" i="2"/>
  <c r="G132" i="19"/>
  <c r="V75" i="19" s="1"/>
  <c r="V122" i="19"/>
  <c r="V120" i="19"/>
  <c r="V121" i="19"/>
  <c r="H132" i="19"/>
  <c r="W75" i="19" s="1"/>
  <c r="W122" i="19"/>
  <c r="W120" i="19"/>
  <c r="W121" i="19"/>
  <c r="F61" i="19"/>
  <c r="E61" i="19"/>
  <c r="D62" i="19"/>
  <c r="G58" i="16"/>
  <c r="F58" i="16"/>
  <c r="E58" i="16"/>
  <c r="C59" i="16"/>
  <c r="H60" i="19"/>
  <c r="G60" i="19"/>
  <c r="I60" i="19"/>
  <c r="B61" i="15"/>
  <c r="D60" i="15"/>
  <c r="F133" i="19"/>
  <c r="U125" i="19"/>
  <c r="U123" i="19"/>
  <c r="U124" i="19"/>
  <c r="C59" i="2"/>
  <c r="G58" i="2"/>
  <c r="F58" i="2"/>
  <c r="D59" i="16"/>
  <c r="N39" i="16" s="1"/>
  <c r="B60" i="16"/>
  <c r="X95" i="16"/>
  <c r="N38" i="16"/>
  <c r="X94" i="16"/>
  <c r="X96" i="16"/>
  <c r="G59" i="2" l="1"/>
  <c r="F59" i="2"/>
  <c r="C60" i="2"/>
  <c r="D59" i="2"/>
  <c r="B60" i="2"/>
  <c r="F62" i="19"/>
  <c r="F135" i="19" s="1"/>
  <c r="E62" i="19"/>
  <c r="D63" i="19"/>
  <c r="F134" i="19"/>
  <c r="U128" i="19"/>
  <c r="U126" i="19"/>
  <c r="U127" i="19"/>
  <c r="P38" i="16"/>
  <c r="Z94" i="16"/>
  <c r="Z96" i="16"/>
  <c r="Z95" i="16"/>
  <c r="H61" i="19"/>
  <c r="G61" i="19"/>
  <c r="I61" i="19"/>
  <c r="D61" i="15"/>
  <c r="B62" i="15"/>
  <c r="I133" i="19"/>
  <c r="X125" i="19"/>
  <c r="X123" i="19"/>
  <c r="X124" i="19"/>
  <c r="C61" i="15"/>
  <c r="G60" i="15"/>
  <c r="F60" i="15"/>
  <c r="E60" i="15"/>
  <c r="Q38" i="16"/>
  <c r="AA94" i="16"/>
  <c r="AA96" i="16"/>
  <c r="AA95" i="16"/>
  <c r="D60" i="16"/>
  <c r="B61" i="16"/>
  <c r="Y95" i="16"/>
  <c r="O38" i="16"/>
  <c r="Y94" i="16"/>
  <c r="Y96" i="16"/>
  <c r="G133" i="19"/>
  <c r="V125" i="19"/>
  <c r="V123" i="19"/>
  <c r="V124" i="19"/>
  <c r="H133" i="19"/>
  <c r="W125" i="19"/>
  <c r="W123" i="19"/>
  <c r="W124" i="19"/>
  <c r="G59" i="16"/>
  <c r="Q39" i="16" s="1"/>
  <c r="F59" i="16"/>
  <c r="P39" i="16" s="1"/>
  <c r="E59" i="16"/>
  <c r="O39" i="16" s="1"/>
  <c r="C60" i="16"/>
  <c r="B62" i="16" l="1"/>
  <c r="D61" i="16"/>
  <c r="B63" i="15"/>
  <c r="D62" i="15"/>
  <c r="U129" i="19"/>
  <c r="U76" i="19"/>
  <c r="F63" i="19"/>
  <c r="F136" i="19" s="1"/>
  <c r="E63" i="19"/>
  <c r="D64" i="19"/>
  <c r="I134" i="19"/>
  <c r="X128" i="19"/>
  <c r="X126" i="19"/>
  <c r="X127" i="19"/>
  <c r="H62" i="19"/>
  <c r="H135" i="19" s="1"/>
  <c r="G62" i="19"/>
  <c r="G135" i="19" s="1"/>
  <c r="I62" i="19"/>
  <c r="I135" i="19" s="1"/>
  <c r="G134" i="19"/>
  <c r="V128" i="19"/>
  <c r="V126" i="19"/>
  <c r="V127" i="19"/>
  <c r="H134" i="19"/>
  <c r="W128" i="19"/>
  <c r="W126" i="19"/>
  <c r="W127" i="19"/>
  <c r="D60" i="2"/>
  <c r="B61" i="2"/>
  <c r="X98" i="16"/>
  <c r="X97" i="16"/>
  <c r="N40" i="16"/>
  <c r="X99" i="16"/>
  <c r="C61" i="2"/>
  <c r="G60" i="2"/>
  <c r="F60" i="2"/>
  <c r="G61" i="15"/>
  <c r="F61" i="15"/>
  <c r="E61" i="15"/>
  <c r="C62" i="15"/>
  <c r="G60" i="16"/>
  <c r="F60" i="16"/>
  <c r="E60" i="16"/>
  <c r="C61" i="16"/>
  <c r="F64" i="19" l="1"/>
  <c r="F137" i="19" s="1"/>
  <c r="E64" i="19"/>
  <c r="D65" i="19"/>
  <c r="H63" i="19"/>
  <c r="H136" i="19" s="1"/>
  <c r="G63" i="19"/>
  <c r="G136" i="19" s="1"/>
  <c r="I63" i="19"/>
  <c r="I136" i="19" s="1"/>
  <c r="W76" i="19"/>
  <c r="W129" i="19"/>
  <c r="X129" i="19"/>
  <c r="X76" i="19"/>
  <c r="G61" i="2"/>
  <c r="F61" i="2"/>
  <c r="C62" i="2"/>
  <c r="V129" i="19"/>
  <c r="V76" i="19"/>
  <c r="Y98" i="16"/>
  <c r="Y97" i="16"/>
  <c r="Y99" i="16"/>
  <c r="O40" i="16"/>
  <c r="Z97" i="16"/>
  <c r="Z99" i="16"/>
  <c r="Z98" i="16"/>
  <c r="P40" i="16"/>
  <c r="D63" i="15"/>
  <c r="B64" i="15"/>
  <c r="C62" i="16"/>
  <c r="G61" i="16"/>
  <c r="F61" i="16"/>
  <c r="E61" i="16"/>
  <c r="AA97" i="16"/>
  <c r="AA99" i="16"/>
  <c r="Q40" i="16"/>
  <c r="AA98" i="16"/>
  <c r="D61" i="2"/>
  <c r="B62" i="2"/>
  <c r="X101" i="16"/>
  <c r="X100" i="16"/>
  <c r="N41" i="16"/>
  <c r="X102" i="16"/>
  <c r="C63" i="15"/>
  <c r="G62" i="15"/>
  <c r="F62" i="15"/>
  <c r="E62" i="15"/>
  <c r="B63" i="16"/>
  <c r="D62" i="16"/>
  <c r="N42" i="16" s="1"/>
  <c r="D62" i="2" l="1"/>
  <c r="B63" i="2"/>
  <c r="D63" i="16"/>
  <c r="N43" i="16" s="1"/>
  <c r="B64" i="16"/>
  <c r="AA100" i="16"/>
  <c r="AA102" i="16"/>
  <c r="Q41" i="16"/>
  <c r="AA101" i="16"/>
  <c r="F65" i="19"/>
  <c r="F138" i="19" s="1"/>
  <c r="E65" i="19"/>
  <c r="D66" i="19"/>
  <c r="C63" i="16"/>
  <c r="G62" i="16"/>
  <c r="Q42" i="16" s="1"/>
  <c r="E62" i="16"/>
  <c r="O42" i="16" s="1"/>
  <c r="F62" i="16"/>
  <c r="P42" i="16" s="1"/>
  <c r="H64" i="19"/>
  <c r="H137" i="19" s="1"/>
  <c r="G64" i="19"/>
  <c r="G137" i="19" s="1"/>
  <c r="I64" i="19"/>
  <c r="I137" i="19" s="1"/>
  <c r="Y101" i="16"/>
  <c r="Y100" i="16"/>
  <c r="Y102" i="16"/>
  <c r="O41" i="16"/>
  <c r="G63" i="15"/>
  <c r="F63" i="15"/>
  <c r="E63" i="15"/>
  <c r="C64" i="15"/>
  <c r="Z100" i="16"/>
  <c r="Z102" i="16"/>
  <c r="P41" i="16"/>
  <c r="Z101" i="16"/>
  <c r="B65" i="15"/>
  <c r="D64" i="15"/>
  <c r="C63" i="2"/>
  <c r="G62" i="2"/>
  <c r="F62" i="2"/>
  <c r="E63" i="16" l="1"/>
  <c r="O43" i="16" s="1"/>
  <c r="C64" i="16"/>
  <c r="G63" i="16"/>
  <c r="Q43" i="16" s="1"/>
  <c r="F63" i="16"/>
  <c r="P43" i="16" s="1"/>
  <c r="G63" i="2"/>
  <c r="F63" i="2"/>
  <c r="C64" i="2"/>
  <c r="H65" i="19"/>
  <c r="H138" i="19" s="1"/>
  <c r="G65" i="19"/>
  <c r="G138" i="19" s="1"/>
  <c r="I65" i="19"/>
  <c r="I138" i="19" s="1"/>
  <c r="D65" i="15"/>
  <c r="B66" i="15"/>
  <c r="D64" i="16"/>
  <c r="N44" i="16" s="1"/>
  <c r="B65" i="16"/>
  <c r="F66" i="19"/>
  <c r="F139" i="19" s="1"/>
  <c r="E66" i="19"/>
  <c r="D67" i="19"/>
  <c r="C65" i="15"/>
  <c r="G64" i="15"/>
  <c r="F64" i="15"/>
  <c r="E64" i="15"/>
  <c r="D63" i="2"/>
  <c r="B64" i="2"/>
  <c r="B67" i="15" l="1"/>
  <c r="D66" i="15"/>
  <c r="C65" i="2"/>
  <c r="G64" i="2"/>
  <c r="F64" i="2"/>
  <c r="D64" i="2"/>
  <c r="B65" i="2"/>
  <c r="G65" i="15"/>
  <c r="F65" i="15"/>
  <c r="E65" i="15"/>
  <c r="C66" i="15"/>
  <c r="F67" i="19"/>
  <c r="F140" i="19" s="1"/>
  <c r="E67" i="19"/>
  <c r="D68" i="19"/>
  <c r="H66" i="19"/>
  <c r="H139" i="19" s="1"/>
  <c r="G66" i="19"/>
  <c r="G139" i="19" s="1"/>
  <c r="I66" i="19"/>
  <c r="I139" i="19" s="1"/>
  <c r="D65" i="16"/>
  <c r="N45" i="16" s="1"/>
  <c r="B66" i="16"/>
  <c r="G64" i="16"/>
  <c r="Q44" i="16" s="1"/>
  <c r="F64" i="16"/>
  <c r="P44" i="16" s="1"/>
  <c r="E64" i="16"/>
  <c r="O44" i="16" s="1"/>
  <c r="C65" i="16"/>
  <c r="G65" i="16" l="1"/>
  <c r="Q45" i="16" s="1"/>
  <c r="F65" i="16"/>
  <c r="P45" i="16" s="1"/>
  <c r="E65" i="16"/>
  <c r="O45" i="16" s="1"/>
  <c r="C66" i="16"/>
  <c r="C67" i="15"/>
  <c r="G66" i="15"/>
  <c r="F66" i="15"/>
  <c r="E66" i="15"/>
  <c r="D66" i="16"/>
  <c r="N46" i="16" s="1"/>
  <c r="B67" i="16"/>
  <c r="G65" i="2"/>
  <c r="F65" i="2"/>
  <c r="C66" i="2"/>
  <c r="F68" i="19"/>
  <c r="F141" i="19" s="1"/>
  <c r="E68" i="19"/>
  <c r="D69" i="19"/>
  <c r="D65" i="2"/>
  <c r="B66" i="2"/>
  <c r="H67" i="19"/>
  <c r="H140" i="19" s="1"/>
  <c r="G67" i="19"/>
  <c r="G140" i="19" s="1"/>
  <c r="I67" i="19"/>
  <c r="I140" i="19" s="1"/>
  <c r="D67" i="15"/>
  <c r="B68" i="15"/>
  <c r="B69" i="15" l="1"/>
  <c r="D68" i="15"/>
  <c r="B67" i="2"/>
  <c r="D66" i="2"/>
  <c r="G67" i="15"/>
  <c r="F67" i="15"/>
  <c r="E67" i="15"/>
  <c r="C68" i="15"/>
  <c r="F69" i="19"/>
  <c r="F142" i="19" s="1"/>
  <c r="E69" i="19"/>
  <c r="D70" i="19"/>
  <c r="G66" i="16"/>
  <c r="Q46" i="16" s="1"/>
  <c r="F66" i="16"/>
  <c r="P46" i="16" s="1"/>
  <c r="E66" i="16"/>
  <c r="O46" i="16" s="1"/>
  <c r="C67" i="16"/>
  <c r="B68" i="16"/>
  <c r="D67" i="16"/>
  <c r="N47" i="16" s="1"/>
  <c r="H68" i="19"/>
  <c r="H141" i="19" s="1"/>
  <c r="G68" i="19"/>
  <c r="G141" i="19" s="1"/>
  <c r="I68" i="19"/>
  <c r="I141" i="19" s="1"/>
  <c r="C67" i="2"/>
  <c r="G66" i="2"/>
  <c r="F66" i="2"/>
  <c r="F70" i="19" l="1"/>
  <c r="F143" i="19" s="1"/>
  <c r="E70" i="19"/>
  <c r="D71" i="19"/>
  <c r="H69" i="19"/>
  <c r="H142" i="19" s="1"/>
  <c r="G69" i="19"/>
  <c r="G142" i="19" s="1"/>
  <c r="I69" i="19"/>
  <c r="I142" i="19" s="1"/>
  <c r="G67" i="2"/>
  <c r="F67" i="2"/>
  <c r="C68" i="2"/>
  <c r="C69" i="15"/>
  <c r="G68" i="15"/>
  <c r="F68" i="15"/>
  <c r="E68" i="15"/>
  <c r="B69" i="16"/>
  <c r="D68" i="16"/>
  <c r="N48" i="16" s="1"/>
  <c r="C68" i="16"/>
  <c r="G67" i="16"/>
  <c r="Q47" i="16" s="1"/>
  <c r="F67" i="16"/>
  <c r="P47" i="16" s="1"/>
  <c r="E67" i="16"/>
  <c r="O47" i="16" s="1"/>
  <c r="D67" i="2"/>
  <c r="B68" i="2"/>
  <c r="D69" i="15"/>
  <c r="B70" i="15"/>
  <c r="B71" i="15" l="1"/>
  <c r="D71" i="15" s="1"/>
  <c r="D70" i="15"/>
  <c r="C69" i="2"/>
  <c r="G68" i="2"/>
  <c r="F68" i="2"/>
  <c r="C69" i="16"/>
  <c r="G68" i="16"/>
  <c r="Q48" i="16" s="1"/>
  <c r="E68" i="16"/>
  <c r="O48" i="16" s="1"/>
  <c r="F68" i="16"/>
  <c r="P48" i="16" s="1"/>
  <c r="F71" i="19"/>
  <c r="F144" i="19" s="1"/>
  <c r="E71" i="19"/>
  <c r="G69" i="15"/>
  <c r="F69" i="15"/>
  <c r="E69" i="15"/>
  <c r="C70" i="15"/>
  <c r="B69" i="2"/>
  <c r="D68" i="2"/>
  <c r="D69" i="16"/>
  <c r="N49" i="16" s="1"/>
  <c r="B70" i="16"/>
  <c r="H70" i="19"/>
  <c r="H143" i="19" s="1"/>
  <c r="G70" i="19"/>
  <c r="G143" i="19" s="1"/>
  <c r="I70" i="19"/>
  <c r="I143" i="19" s="1"/>
  <c r="D70" i="16" l="1"/>
  <c r="N50" i="16" s="1"/>
  <c r="B71" i="16"/>
  <c r="D71" i="16" s="1"/>
  <c r="N51" i="16" s="1"/>
  <c r="E69" i="16"/>
  <c r="O49" i="16" s="1"/>
  <c r="C70" i="16"/>
  <c r="G69" i="16"/>
  <c r="Q49" i="16" s="1"/>
  <c r="F69" i="16"/>
  <c r="P49" i="16" s="1"/>
  <c r="C71" i="15"/>
  <c r="G70" i="15"/>
  <c r="F70" i="15"/>
  <c r="E70" i="15"/>
  <c r="G69" i="2"/>
  <c r="F69" i="2"/>
  <c r="C70" i="2"/>
  <c r="H71" i="19"/>
  <c r="H144" i="19" s="1"/>
  <c r="G71" i="19"/>
  <c r="G144" i="19" s="1"/>
  <c r="I71" i="19"/>
  <c r="I144" i="19" s="1"/>
  <c r="D69" i="2"/>
  <c r="B70" i="2"/>
  <c r="G71" i="15" l="1"/>
  <c r="F71" i="15"/>
  <c r="E71" i="15"/>
  <c r="B71" i="2"/>
  <c r="D71" i="2" s="1"/>
  <c r="D70" i="2"/>
  <c r="G70" i="16"/>
  <c r="Q50" i="16" s="1"/>
  <c r="F70" i="16"/>
  <c r="P50" i="16" s="1"/>
  <c r="E70" i="16"/>
  <c r="O50" i="16" s="1"/>
  <c r="C71" i="16"/>
  <c r="C71" i="2"/>
  <c r="G70" i="2"/>
  <c r="F70" i="2"/>
  <c r="G71" i="2" l="1"/>
  <c r="F71" i="2"/>
  <c r="G71" i="16"/>
  <c r="Q51" i="16" s="1"/>
  <c r="F71" i="16"/>
  <c r="P51" i="16" s="1"/>
  <c r="E71" i="16"/>
  <c r="O51" i="16" s="1"/>
  <c r="AV76" i="6" l="1"/>
  <c r="AN76" i="6"/>
  <c r="AV75" i="6"/>
  <c r="AN75" i="6"/>
  <c r="AV77" i="6"/>
  <c r="AN77" i="6"/>
  <c r="AV78" i="6"/>
  <c r="AN78" i="6"/>
  <c r="AV32" i="6"/>
  <c r="AV37" i="6"/>
  <c r="AV43" i="6"/>
  <c r="AV35" i="6"/>
  <c r="AV31" i="6"/>
  <c r="AV44" i="6"/>
  <c r="AV18" i="6"/>
  <c r="AV36" i="6"/>
  <c r="AV41" i="6"/>
  <c r="AV25" i="6"/>
  <c r="AV20" i="6"/>
  <c r="AV26" i="6"/>
  <c r="AV17" i="6"/>
  <c r="AV29" i="6"/>
  <c r="AV24" i="6"/>
  <c r="AV42" i="6"/>
  <c r="AV30" i="6"/>
  <c r="AV38" i="6"/>
  <c r="AV23" i="6"/>
  <c r="AV19" i="6"/>
  <c r="AN41" i="6"/>
  <c r="AN19" i="6"/>
  <c r="AN44" i="6"/>
  <c r="AN29" i="6"/>
  <c r="AN36" i="6"/>
  <c r="AN18" i="6"/>
  <c r="AN25" i="6"/>
  <c r="AN37" i="6"/>
  <c r="AN42" i="6"/>
  <c r="AN17" i="6"/>
  <c r="AN35" i="6"/>
  <c r="AN38" i="6"/>
  <c r="AN20" i="6"/>
  <c r="AN32" i="6"/>
  <c r="AN26" i="6"/>
  <c r="AN30" i="6"/>
  <c r="AN31" i="6"/>
  <c r="AN24" i="6"/>
  <c r="AN23" i="6"/>
  <c r="AN43" i="6"/>
  <c r="AY36" i="6"/>
  <c r="AY32" i="6"/>
  <c r="AY41" i="6"/>
  <c r="AY25" i="6"/>
  <c r="AY29" i="6"/>
  <c r="AY18" i="6"/>
  <c r="AY17" i="6"/>
  <c r="AY77" i="6"/>
  <c r="AY38" i="6"/>
  <c r="AY35" i="6"/>
  <c r="AY31" i="6"/>
  <c r="AY75" i="6"/>
  <c r="AY24" i="6"/>
  <c r="AY43" i="6"/>
  <c r="AY78" i="6"/>
  <c r="AY37" i="6"/>
  <c r="AY30" i="6"/>
  <c r="AY20" i="6"/>
  <c r="AY44" i="6"/>
  <c r="AY42" i="6"/>
  <c r="AY76" i="6"/>
  <c r="AY26" i="6"/>
  <c r="AY23" i="6"/>
  <c r="AY19" i="6"/>
  <c r="AQ41" i="6"/>
  <c r="AQ76" i="6"/>
  <c r="AQ37" i="6"/>
  <c r="AQ19" i="6"/>
  <c r="AQ20" i="6"/>
  <c r="AQ26" i="6"/>
  <c r="AQ77" i="6"/>
  <c r="AQ78" i="6"/>
  <c r="AQ30" i="6"/>
  <c r="AQ38" i="6"/>
  <c r="AQ35" i="6"/>
  <c r="AQ24" i="6"/>
  <c r="AQ18" i="6"/>
  <c r="AQ32" i="6"/>
  <c r="AQ17" i="6"/>
  <c r="AQ29" i="6"/>
  <c r="AQ44" i="6"/>
  <c r="AQ75" i="6"/>
  <c r="AQ31" i="6"/>
  <c r="AQ42" i="6"/>
  <c r="AQ43" i="6"/>
  <c r="AQ25" i="6"/>
  <c r="AQ23" i="6"/>
  <c r="AQ36" i="6"/>
  <c r="AX36" i="6"/>
  <c r="AX19" i="6"/>
  <c r="AX43" i="6"/>
  <c r="AX25" i="6"/>
  <c r="AX37" i="6"/>
  <c r="AX30" i="6"/>
  <c r="AX31" i="6"/>
  <c r="AX24" i="6"/>
  <c r="AX75" i="6"/>
  <c r="AX20" i="6"/>
  <c r="AX77" i="6"/>
  <c r="AX38" i="6"/>
  <c r="AX18" i="6"/>
  <c r="AX29" i="6"/>
  <c r="AX32" i="6"/>
  <c r="AX17" i="6"/>
  <c r="AX35" i="6"/>
  <c r="AX41" i="6"/>
  <c r="AX26" i="6"/>
  <c r="AX78" i="6"/>
  <c r="AX42" i="6"/>
  <c r="AX44" i="6"/>
  <c r="AX23" i="6"/>
  <c r="AX76" i="6"/>
  <c r="AP25" i="6"/>
  <c r="AP17" i="6"/>
  <c r="AP26" i="6"/>
  <c r="AP19" i="6"/>
  <c r="AP36" i="6"/>
  <c r="AP75" i="6"/>
  <c r="AP38" i="6"/>
  <c r="AP42" i="6"/>
  <c r="AP35" i="6"/>
  <c r="AP41" i="6"/>
  <c r="AP77" i="6"/>
  <c r="AP30" i="6"/>
  <c r="AP43" i="6"/>
  <c r="AP44" i="6"/>
  <c r="AP31" i="6"/>
  <c r="AP78" i="6"/>
  <c r="AP76" i="6"/>
  <c r="AP37" i="6"/>
  <c r="AP18" i="6"/>
  <c r="AP24" i="6"/>
  <c r="AP29" i="6"/>
  <c r="AP32" i="6"/>
  <c r="AP23" i="6"/>
  <c r="AP20" i="6"/>
  <c r="AW17" i="6"/>
  <c r="AW26" i="6"/>
  <c r="AW32" i="6"/>
  <c r="AW44" i="6"/>
  <c r="AW31" i="6"/>
  <c r="AW36" i="6"/>
  <c r="AW42" i="6"/>
  <c r="AW20" i="6"/>
  <c r="AW24" i="6"/>
  <c r="AW30" i="6"/>
  <c r="AW75" i="6"/>
  <c r="AW78" i="6"/>
  <c r="AW18" i="6"/>
  <c r="AW41" i="6"/>
  <c r="AW43" i="6"/>
  <c r="AW38" i="6"/>
  <c r="AW76" i="6"/>
  <c r="AW77" i="6"/>
  <c r="AW29" i="6"/>
  <c r="AW35" i="6"/>
  <c r="AW25" i="6"/>
  <c r="AW19" i="6"/>
  <c r="AW23" i="6"/>
  <c r="AW37" i="6"/>
  <c r="AO42" i="6"/>
  <c r="AO36" i="6"/>
  <c r="AO44" i="6"/>
  <c r="AO76" i="6"/>
  <c r="AO43" i="6"/>
  <c r="AO19" i="6"/>
  <c r="AO77" i="6"/>
  <c r="AO30" i="6"/>
  <c r="AO25" i="6"/>
  <c r="AO29" i="6"/>
  <c r="AO75" i="6"/>
  <c r="AO26" i="6"/>
  <c r="AO35" i="6"/>
  <c r="AO18" i="6"/>
  <c r="AO41" i="6"/>
  <c r="AO32" i="6"/>
  <c r="AO24" i="6"/>
  <c r="AO38" i="6"/>
  <c r="AO17" i="6"/>
  <c r="AO31" i="6"/>
  <c r="AO37" i="6"/>
  <c r="AO78" i="6"/>
  <c r="AO23" i="6"/>
  <c r="AO2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<sst xmlns="http://schemas.openxmlformats.org/spreadsheetml/2006/main" count="4207" uniqueCount="2497">
  <si>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</si>
  <si>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</si>
  <si>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</si>
  <si>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</si>
  <si>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</si>
  <si>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</si>
  <si>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</si>
  <si>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</si>
  <si>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</si>
  <si>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</si>
  <si>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</si>
  <si>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</si>
  <si>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</si>
  <si>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</si>
  <si>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</si>
  <si>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</si>
  <si>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</si>
  <si>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</si>
  <si>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</si>
  <si>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</si>
  <si>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</si>
  <si>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</si>
  <si>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</si>
  <si>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</si>
  <si>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</si>
  <si>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</si>
  <si>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</si>
  <si>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</si>
  <si>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</si>
  <si>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</si>
  <si>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</si>
  <si>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</si>
  <si>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</si>
  <si>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</si>
  <si>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</si>
  <si>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</si>
  <si>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</si>
  <si>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</si>
  <si>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</si>
  <si>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</si>
  <si>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</si>
  <si>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</si>
  <si>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</si>
  <si>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</si>
  <si>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</si>
  <si>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</si>
  <si>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</si>
  <si>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</si>
  <si>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</si>
  <si>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</si>
  <si>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</si>
  <si>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</si>
  <si>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</si>
  <si>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</si>
  <si>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</si>
  <si>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</si>
  <si>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</si>
  <si>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</si>
  <si>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</si>
  <si>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</si>
  <si>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</si>
  <si>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</si>
  <si>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</si>
  <si>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</si>
  <si>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</si>
  <si>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</si>
  <si>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</si>
  <si>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</si>
  <si>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</si>
  <si>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</si>
  <si>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</si>
  <si>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</si>
  <si>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</si>
  <si>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</si>
  <si>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</si>
  <si>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</si>
  <si>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</si>
  <si>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</si>
  <si>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</si>
  <si>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</si>
  <si>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</si>
  <si>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</si>
  <si>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</si>
  <si>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</si>
  <si>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</si>
  <si>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</si>
  <si>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</si>
  <si>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</si>
  <si>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</si>
  <si>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</si>
  <si>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</si>
  <si>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</si>
  <si>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</si>
  <si>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</si>
  <si>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</si>
  <si>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</si>
  <si>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</si>
  <si>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</si>
  <si>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</si>
  <si>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</si>
  <si>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</si>
  <si>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</si>
  <si>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</si>
  <si>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</si>
  <si>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</si>
  <si>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</si>
  <si>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</si>
  <si>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</si>
  <si>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</si>
  <si>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</si>
  <si>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</si>
  <si>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</si>
  <si>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</si>
  <si>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</si>
  <si>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</si>
  <si>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</si>
  <si>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</si>
  <si>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</si>
  <si>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</si>
  <si>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</si>
  <si>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</si>
  <si>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</si>
  <si>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</si>
  <si>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</si>
  <si>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</si>
  <si>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</si>
  <si>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</si>
  <si>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</si>
  <si>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</si>
  <si>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</si>
  <si>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</si>
  <si>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</si>
  <si>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</si>
  <si>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</si>
  <si>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</si>
  <si>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</si>
  <si>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</si>
  <si>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</si>
  <si>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</si>
  <si>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</si>
  <si>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</si>
  <si>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</si>
  <si>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</si>
  <si>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</si>
  <si>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</si>
  <si>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</si>
  <si>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</si>
  <si>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</si>
  <si>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</si>
  <si>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</si>
  <si>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</si>
  <si>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</si>
  <si>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</si>
  <si>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</si>
  <si>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</si>
  <si>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</si>
  <si>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</si>
  <si>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</si>
  <si>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</si>
  <si>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</si>
  <si>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</si>
  <si>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</si>
  <si>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</si>
  <si>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</si>
  <si>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</si>
  <si>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</si>
  <si>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</si>
  <si>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</si>
  <si>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</si>
  <si>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</si>
  <si>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</si>
  <si>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</si>
  <si>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</si>
  <si>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</si>
  <si>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</si>
  <si>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</si>
  <si>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</si>
  <si>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</si>
  <si>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</si>
  <si>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</si>
  <si>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</si>
  <si>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</si>
  <si>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</si>
  <si>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</si>
  <si>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</si>
  <si>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</si>
  <si>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</si>
  <si>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</si>
  <si>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</si>
  <si>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</si>
  <si>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</si>
  <si>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</si>
  <si>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</si>
  <si>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</si>
  <si>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释放一个冰冻陷阱,3秒后陷阱进入准备状态,对触碰的单位造成伤害和眩晕效果</t>
  </si>
  <si>
    <t>Eff_Skill_BaoZha_44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</si>
  <si>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</si>
  <si>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</si>
  <si>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</si>
  <si>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</si>
  <si>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</si>
  <si>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</si>
  <si>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</si>
  <si>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</si>
  <si>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</si>
  <si>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</si>
  <si>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</si>
  <si>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</si>
  <si>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</si>
  <si>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</si>
  <si>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</si>
  <si>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</si>
  <si>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</si>
  <si>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</si>
  <si>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</si>
  <si>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</si>
  <si>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</si>
  <si>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</si>
  <si>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</si>
  <si>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</si>
  <si>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</si>
  <si>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</si>
  <si>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</si>
  <si>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</si>
  <si>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</si>
  <si>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</si>
  <si>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</si>
  <si>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</si>
  <si>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</si>
  <si>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</si>
  <si>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</si>
  <si>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</si>
  <si>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</si>
  <si>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</si>
  <si>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</si>
  <si>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</si>
  <si>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</si>
  <si>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</si>
  <si>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</si>
  <si>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</si>
  <si>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</si>
  <si>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</si>
  <si>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</si>
  <si>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</si>
  <si>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</si>
  <si>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</si>
  <si>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</si>
  <si>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</si>
  <si>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</si>
  <si>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</si>
  <si>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</si>
  <si>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</si>
  <si>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</si>
  <si>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</si>
  <si>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</si>
  <si>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</si>
  <si>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</si>
  <si>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</si>
  <si>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</si>
  <si>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</si>
  <si>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</si>
  <si>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</si>
  <si>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</si>
  <si>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</si>
  <si>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</si>
  <si>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</si>
  <si>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</si>
  <si>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</si>
  <si>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</si>
  <si>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</si>
  <si>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</si>
  <si>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</si>
  <si>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</si>
  <si>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</si>
  <si>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</si>
  <si>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</si>
  <si>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</si>
  <si>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</si>
  <si>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</si>
  <si>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</si>
  <si>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</si>
  <si>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</si>
  <si>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</si>
  <si>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</si>
  <si>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</si>
  <si>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</si>
  <si>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</si>
  <si>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</si>
  <si>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</si>
  <si>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</si>
  <si>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</si>
  <si>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</si>
  <si>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</si>
  <si>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</si>
  <si>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</si>
  <si>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</si>
  <si>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</si>
  <si>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</si>
  <si>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每次攻击有概率触发奥义之击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</si>
  <si>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</si>
  <si>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</si>
  <si>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</si>
  <si>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</si>
  <si>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</si>
  <si>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</si>
  <si>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</si>
  <si>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</si>
  <si>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</si>
  <si>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</si>
  <si>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</si>
  <si>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</si>
  <si>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</si>
  <si>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</si>
  <si>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</si>
  <si>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</si>
  <si>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</si>
  <si>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</si>
  <si>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</si>
  <si>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</si>
  <si>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</si>
  <si>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</si>
  <si>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</si>
  <si>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轻甲</t>
  </si>
  <si>
    <t>普通攻击暴击后有10%概率给自己的武器附加光剑属性</t>
  </si>
  <si>
    <t>刃甲</t>
  </si>
  <si>
    <t>爆裂燃烧冷却CD降低3秒</t>
  </si>
  <si>
    <t>灼热之箭</t>
  </si>
  <si>
    <t>对目标区域造成伤害并附加灼热BUFF，每秒损失一定生命值,可叠加</t>
  </si>
  <si>
    <t>附近友方玩家暴击概率提升+5%</t>
  </si>
  <si>
    <t>特殊技能书</t>
  </si>
  <si>
    <t>基础剑术</t>
  </si>
  <si>
    <t>攻击有一定概率</t>
  </si>
  <si>
    <t>眩晕射击</t>
  </si>
  <si>
    <t>对目标矩形范围内的敌人造成伤害并进行眩晕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</si>
  <si>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</si>
  <si>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</si>
  <si>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</si>
  <si>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</si>
  <si>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</si>
  <si>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</si>
  <si>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</si>
  <si>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</si>
  <si>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</si>
  <si>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</si>
  <si>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</si>
  <si>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</si>
  <si>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</si>
  <si>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</si>
  <si>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</si>
  <si>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剑雨</t>
  </si>
  <si>
    <t>对目标区域造成持续性伤害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</si>
  <si>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</si>
  <si>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</si>
  <si>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</si>
  <si>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</si>
  <si>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</si>
  <si>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</si>
  <si>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</si>
  <si>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</si>
  <si>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</si>
  <si>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</si>
  <si>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</si>
  <si>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</si>
  <si>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</si>
  <si>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</si>
  <si>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</si>
  <si>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</si>
  <si>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</si>
  <si>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</si>
  <si>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</si>
  <si>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</si>
  <si>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</si>
  <si>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</si>
  <si>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</si>
  <si>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</si>
  <si>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</si>
  <si>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攻击有10%概率降低眩晕目标1秒</t>
  </si>
  <si>
    <t>饰品技能</t>
  </si>
  <si>
    <t>重甲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</si>
  <si>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</si>
  <si>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</si>
  <si>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</si>
  <si>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</si>
  <si>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</si>
  <si>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</si>
  <si>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</si>
  <si>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森之精灵</t>
  </si>
  <si>
    <t>对目标区域每秒造成100%伤害,持续9秒</t>
  </si>
  <si>
    <t>Zhaosange_defender_Q_1(Clone)</t>
  </si>
  <si>
    <t>狩猎标记</t>
  </si>
  <si>
    <t>对标记的目标,使其受到的伤害额外提升20%,并使野兽会持续性的攻击目标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</si>
  <si>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</si>
  <si>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</si>
  <si>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</si>
  <si>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</si>
  <si>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</si>
  <si>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</si>
  <si>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</si>
  <si>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</si>
  <si>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</si>
  <si>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</si>
  <si>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</si>
  <si>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</si>
  <si>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</si>
  <si>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</si>
  <si>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</si>
  <si>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</si>
  <si>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</si>
  <si>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</si>
  <si>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</si>
  <si>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</si>
  <si>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</si>
  <si>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</si>
  <si>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</si>
  <si>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</si>
  <si>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</si>
  <si>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</si>
  <si>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</si>
  <si>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替换召唤的野兽,使其具有更强大的能力</t>
  </si>
  <si>
    <t>光明之镜</t>
  </si>
  <si>
    <t>恢复己方自身生命15%</t>
  </si>
  <si>
    <t>己方宠物和召唤兽造成伤害提升5%</t>
  </si>
  <si>
    <t>圣灵之灵</t>
  </si>
  <si>
    <t>对前方区域造成175%伤害</t>
  </si>
  <si>
    <t>敌人无法看见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</si>
  <si>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</si>
  <si>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</si>
  <si>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</si>
  <si>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</si>
  <si>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</si>
  <si>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</si>
  <si>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</si>
  <si>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</si>
  <si>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</si>
  <si>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</si>
  <si>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射击专精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</si>
  <si>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</si>
  <si>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</si>
  <si>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</si>
  <si>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</si>
  <si>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</si>
  <si>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</si>
  <si>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</si>
  <si>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</si>
  <si>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</si>
  <si>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</si>
  <si>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</si>
  <si>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</si>
  <si>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</si>
  <si>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</si>
  <si>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</si>
  <si>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</si>
  <si>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</si>
  <si>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</si>
  <si>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</si>
  <si>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</si>
  <si>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</si>
  <si>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</si>
  <si>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</si>
  <si>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</si>
  <si>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</si>
  <si>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</si>
  <si>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</si>
  <si>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</si>
  <si>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</si>
  <si>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</si>
  <si>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</si>
  <si>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</si>
  <si>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</si>
  <si>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</si>
  <si>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</si>
  <si>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</si>
  <si>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</si>
  <si>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</si>
  <si>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</si>
  <si>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</si>
  <si>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</si>
  <si>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</si>
  <si>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</si>
  <si>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</si>
  <si>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</si>
  <si>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</si>
  <si>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</si>
  <si>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</si>
  <si>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</si>
  <si>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</si>
  <si>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</si>
  <si>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</si>
  <si>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</si>
  <si>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</si>
  <si>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</si>
  <si>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</si>
  <si>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</si>
  <si>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</si>
  <si>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</si>
  <si>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</si>
  <si>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</si>
  <si>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</si>
  <si>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</si>
  <si>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</si>
  <si>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</si>
  <si>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</si>
  <si>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</si>
  <si>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</si>
  <si>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</si>
  <si>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</si>
  <si>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</si>
  <si>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</si>
  <si>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</si>
  <si>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</si>
  <si>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</si>
  <si>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</si>
  <si>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</si>
  <si>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</si>
  <si>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</si>
  <si>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</si>
  <si>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</si>
  <si>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</si>
  <si>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</si>
  <si>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</si>
  <si>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</si>
  <si>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</si>
  <si>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</si>
  <si>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</si>
  <si>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</si>
  <si>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</si>
  <si>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</si>
  <si>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</si>
  <si>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</si>
  <si>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</si>
  <si>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</si>
  <si>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</si>
  <si>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</si>
  <si>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</si>
  <si>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</si>
  <si>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</si>
  <si>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</si>
  <si>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</si>
  <si>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</si>
  <si>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</si>
  <si>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</si>
  <si>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</si>
  <si>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</si>
  <si>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</si>
  <si>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</si>
  <si>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</si>
  <si>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</si>
  <si>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</si>
  <si>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</si>
  <si>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</si>
  <si>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</si>
  <si>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</si>
  <si>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</si>
  <si>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</si>
  <si>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</si>
  <si>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</si>
  <si>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</si>
  <si>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</si>
  <si>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</si>
  <si>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</si>
  <si>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</si>
  <si>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</si>
  <si>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</si>
  <si>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</si>
  <si>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</si>
  <si>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</si>
  <si>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</si>
  <si>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</si>
  <si>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</si>
  <si>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</si>
  <si>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</si>
  <si>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</si>
  <si>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</si>
  <si>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</si>
  <si>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</si>
  <si>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</si>
  <si>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</si>
  <si>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</si>
  <si>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</si>
  <si>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</si>
  <si>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</si>
  <si>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</si>
  <si>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</si>
  <si>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</si>
  <si>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</si>
  <si>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</si>
  <si>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</si>
  <si>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</si>
  <si>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</si>
  <si>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</si>
  <si>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</si>
  <si>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</si>
  <si>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</si>
  <si>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</si>
  <si>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</si>
  <si>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</si>
  <si>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</si>
  <si>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</si>
  <si>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</si>
  <si>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</si>
  <si>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</si>
  <si>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</si>
  <si>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</si>
  <si>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</si>
  <si>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</si>
  <si>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</si>
  <si>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</si>
  <si>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</si>
  <si>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</si>
  <si>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</si>
  <si>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</si>
  <si>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</si>
  <si>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</si>
  <si>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</si>
  <si>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</si>
  <si>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</si>
  <si>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</si>
  <si>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</si>
  <si>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</si>
  <si>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</si>
  <si>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</si>
  <si>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</si>
  <si>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</si>
  <si>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</si>
  <si>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</si>
  <si>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</si>
  <si>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</si>
  <si>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</si>
  <si>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</si>
  <si>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</si>
  <si>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</si>
  <si>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</si>
  <si>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</si>
  <si>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</si>
  <si>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</si>
  <si>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</si>
  <si>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</si>
  <si>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</si>
  <si>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</si>
  <si>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</si>
  <si>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</si>
  <si>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</si>
  <si>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</si>
  <si>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</si>
  <si>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</si>
  <si>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</si>
  <si>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</si>
  <si>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</si>
  <si>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</si>
  <si>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</si>
  <si>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</si>
  <si>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</si>
  <si>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</si>
  <si>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</si>
  <si>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</si>
  <si>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</si>
  <si>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</si>
  <si>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</si>
  <si>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</si>
  <si>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</si>
  <si>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</si>
  <si>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</si>
  <si>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</si>
  <si>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</si>
  <si>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</si>
  <si>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</si>
  <si>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</si>
  <si>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</si>
  <si>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</si>
  <si>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</si>
  <si>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</si>
  <si>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</si>
  <si>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</si>
  <si>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</si>
  <si>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</si>
  <si>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</si>
  <si>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</si>
  <si>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</si>
  <si>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</si>
  <si>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</si>
  <si>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</si>
  <si>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</si>
  <si>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</si>
  <si>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</si>
  <si>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</si>
  <si>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</si>
  <si>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</si>
  <si>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</si>
  <si>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</si>
  <si>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</si>
  <si>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</si>
  <si>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</si>
  <si>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</si>
  <si>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</si>
  <si>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</si>
  <si>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</si>
  <si>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</si>
  <si>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</si>
  <si>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</si>
  <si>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</si>
  <si>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</si>
  <si>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</si>
  <si>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</si>
  <si>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</si>
  <si>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</si>
  <si>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</si>
  <si>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</si>
  <si>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</si>
  <si>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</si>
  <si>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</si>
  <si>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</si>
  <si>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</si>
  <si>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</si>
  <si>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</si>
  <si>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</si>
  <si>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</si>
  <si>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</si>
  <si>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</si>
  <si>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</si>
  <si>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</si>
  <si>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</si>
  <si>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</si>
  <si>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</si>
  <si>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</si>
  <si>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</si>
  <si>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</si>
  <si>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</si>
  <si>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</si>
  <si>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</si>
  <si>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</si>
  <si>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</si>
  <si>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</si>
  <si>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</si>
  <si>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</si>
  <si>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</si>
  <si>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</si>
  <si>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</si>
  <si>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</si>
  <si>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</si>
  <si>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</si>
  <si>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</si>
  <si>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</si>
  <si>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</si>
  <si>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</si>
  <si>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</si>
  <si>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</si>
  <si>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</si>
  <si>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</si>
  <si>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</si>
  <si>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</si>
  <si>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</si>
  <si>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</si>
  <si>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</si>
  <si>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</si>
  <si>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</si>
  <si>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</si>
  <si>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</si>
  <si>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</si>
  <si>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</si>
  <si>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</si>
  <si>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</si>
  <si>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</si>
  <si>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</si>
  <si>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</si>
  <si>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</si>
  <si>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</si>
  <si>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</si>
  <si>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</si>
  <si>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</si>
  <si>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</si>
  <si>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</si>
  <si>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</si>
  <si>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</si>
  <si>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</si>
  <si>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</si>
  <si>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</si>
  <si>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</si>
  <si>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</si>
  <si>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</si>
  <si>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</si>
  <si>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</si>
  <si>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</si>
  <si>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</si>
  <si>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</si>
  <si>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</si>
  <si>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</si>
  <si>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</si>
  <si>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</si>
  <si>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</si>
  <si>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</si>
  <si>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</si>
  <si>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</si>
  <si>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</si>
  <si>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</si>
  <si>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</si>
  <si>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</si>
  <si>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</si>
  <si>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</si>
  <si>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</si>
  <si>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</si>
  <si>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</si>
  <si>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</si>
  <si>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</si>
  <si>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</si>
  <si>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</si>
  <si>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</si>
  <si>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</si>
  <si>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</si>
  <si>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</si>
  <si>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</si>
  <si>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</si>
  <si>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</si>
  <si>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</si>
  <si>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</si>
  <si>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</si>
  <si>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</si>
  <si>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</si>
  <si>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</si>
  <si>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</si>
  <si>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</si>
  <si>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</si>
  <si>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</si>
  <si>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</si>
  <si>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</si>
  <si>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</si>
  <si>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</si>
  <si>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</si>
  <si>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</si>
  <si>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</si>
  <si>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</si>
  <si>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</si>
  <si>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</si>
  <si>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</si>
  <si>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</si>
  <si>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</si>
  <si>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</si>
  <si>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</si>
  <si>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</si>
  <si>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</si>
  <si>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</si>
  <si>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</si>
  <si>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</si>
  <si>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</si>
  <si>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</si>
  <si>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</si>
  <si>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</si>
  <si>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</si>
  <si>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</si>
  <si>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</si>
  <si>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</si>
  <si>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</si>
  <si>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</si>
  <si>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</si>
  <si>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</si>
  <si>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</si>
  <si>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</si>
  <si>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</si>
  <si>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</si>
  <si>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</si>
  <si>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</si>
  <si>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</si>
  <si>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</si>
  <si>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</si>
  <si>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</si>
  <si>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</si>
  <si>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</si>
  <si>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</si>
  <si>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</si>
  <si>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</si>
  <si>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</si>
  <si>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</si>
  <si>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</si>
  <si>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</si>
  <si>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</si>
  <si>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</si>
  <si>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</si>
  <si>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</si>
  <si>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</si>
  <si>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</si>
  <si>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</si>
  <si>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</si>
  <si>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</si>
  <si>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</si>
  <si>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</si>
  <si>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</si>
  <si>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</si>
  <si>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</si>
  <si>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</si>
  <si>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</si>
  <si>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</si>
  <si>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</si>
  <si>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</si>
  <si>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</si>
  <si>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</si>
  <si>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</si>
  <si>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</si>
  <si>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</si>
  <si>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</si>
  <si>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</si>
  <si>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</si>
  <si>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</si>
  <si>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</si>
  <si>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</si>
  <si>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</si>
  <si>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</si>
  <si>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</si>
  <si>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</si>
  <si>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</si>
  <si>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</si>
  <si>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</si>
  <si>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</si>
  <si>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</si>
  <si>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</si>
  <si>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</si>
  <si>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</si>
  <si>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</si>
  <si>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</si>
  <si>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</si>
  <si>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</si>
  <si>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</si>
  <si>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</si>
  <si>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</si>
  <si>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</si>
  <si>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</si>
  <si>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</si>
  <si>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</si>
  <si>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</si>
  <si>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</si>
  <si>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</si>
  <si>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</si>
  <si>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</si>
  <si>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</si>
  <si>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</si>
  <si>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</si>
  <si>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</si>
  <si>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</si>
  <si>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</si>
  <si>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</si>
  <si>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</si>
  <si>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</si>
  <si>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</si>
  <si>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</si>
  <si>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</si>
  <si>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</si>
  <si>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</si>
  <si>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</si>
  <si>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</si>
  <si>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</si>
  <si>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</si>
  <si>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</si>
  <si>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</si>
  <si>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</si>
  <si>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</si>
  <si>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</si>
  <si>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</si>
  <si>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</si>
  <si>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</si>
  <si>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</si>
  <si>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</si>
  <si>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</si>
  <si>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</si>
  <si>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</si>
  <si>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</si>
  <si>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</si>
  <si>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</si>
  <si>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</si>
  <si>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</si>
  <si>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</si>
  <si>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</si>
  <si>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</si>
  <si>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</si>
  <si>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</si>
  <si>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</si>
  <si>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</si>
  <si>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</si>
  <si>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</si>
  <si>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</si>
  <si>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</si>
  <si>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</si>
  <si>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</si>
  <si>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</si>
  <si>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</si>
  <si>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</si>
  <si>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</si>
  <si>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</si>
  <si>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</si>
  <si>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</si>
  <si>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</si>
  <si>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</si>
  <si>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</si>
  <si>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</si>
  <si>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</si>
  <si>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</si>
  <si>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</si>
  <si>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</si>
  <si>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</si>
  <si>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</si>
  <si>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</si>
  <si>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</si>
  <si>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</si>
  <si>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</si>
  <si>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</si>
  <si>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</si>
  <si>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</si>
  <si>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</si>
  <si>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</si>
  <si>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</si>
  <si>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</si>
  <si>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</si>
  <si>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</si>
  <si>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</si>
  <si>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</si>
  <si>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</si>
  <si>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</si>
  <si>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</si>
  <si>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</si>
  <si>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</si>
  <si>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</si>
  <si>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</si>
  <si>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</si>
  <si>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</si>
  <si>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</si>
  <si>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</si>
  <si>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</si>
  <si>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</si>
  <si>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</si>
  <si>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</si>
  <si>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</si>
  <si>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</si>
  <si>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</si>
  <si>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</si>
  <si>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</si>
  <si>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</si>
  <si>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</si>
  <si>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</si>
  <si>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</si>
  <si>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</si>
  <si>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</si>
  <si>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</si>
  <si>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</si>
  <si>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</si>
  <si>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</si>
  <si>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</si>
  <si>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</si>
  <si>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</si>
  <si>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</si>
  <si>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</si>
  <si>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</si>
  <si>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</si>
  <si>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</si>
  <si>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</si>
  <si>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</si>
  <si>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</si>
  <si>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</si>
  <si>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</si>
  <si>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</si>
  <si>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</si>
  <si>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</si>
  <si>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</si>
  <si>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</si>
  <si>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</si>
  <si>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</si>
  <si>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</si>
  <si>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</si>
  <si>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</si>
  <si>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</si>
  <si>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</si>
  <si>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</si>
  <si>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</si>
  <si>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</si>
  <si>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</si>
  <si>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</si>
  <si>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</si>
  <si>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</si>
  <si>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</si>
  <si>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</si>
  <si>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</si>
  <si>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</si>
  <si>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</si>
  <si>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</si>
  <si>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</si>
  <si>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</si>
  <si>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</si>
  <si>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</si>
  <si>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</si>
  <si>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</si>
  <si>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</si>
  <si>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</si>
  <si>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</si>
  <si>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</si>
  <si>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</si>
  <si>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</si>
  <si>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</si>
  <si>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</si>
  <si>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</si>
  <si>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</si>
  <si>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</si>
  <si>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</si>
  <si>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</si>
  <si>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</si>
  <si>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</si>
  <si>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</si>
  <si>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</si>
  <si>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</si>
  <si>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</si>
  <si>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</si>
  <si>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</si>
  <si>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</si>
  <si>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</si>
  <si>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</si>
  <si>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</si>
  <si>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</si>
  <si>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</si>
  <si>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</si>
  <si>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</si>
  <si>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</si>
  <si>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</si>
  <si>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</si>
  <si>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</si>
  <si>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</si>
  <si>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</si>
  <si>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</si>
  <si>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</si>
  <si>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</si>
  <si>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</si>
  <si>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</si>
  <si>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</si>
  <si>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</si>
  <si>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</si>
  <si>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</si>
  <si>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</si>
  <si>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</si>
  <si>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</si>
  <si>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</si>
  <si>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</si>
  <si>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</si>
  <si>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</si>
  <si>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</si>
  <si>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</si>
  <si>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</si>
  <si>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</si>
  <si>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</si>
  <si>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</si>
  <si>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</si>
  <si>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</si>
  <si>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</si>
  <si>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</si>
  <si>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</si>
  <si>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</si>
  <si>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</si>
  <si>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</si>
  <si>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</si>
  <si>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</si>
  <si>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</si>
  <si>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</si>
  <si>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</si>
  <si>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</si>
  <si>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</si>
  <si>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</si>
  <si>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</si>
  <si>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</si>
  <si>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</si>
  <si>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</si>
  <si>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</si>
  <si>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</si>
  <si>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</si>
  <si>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</si>
  <si>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</si>
  <si>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</si>
  <si>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</si>
  <si>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</si>
  <si>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</si>
  <si>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</si>
  <si>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</si>
  <si>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</si>
  <si>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</si>
  <si>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</si>
  <si>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</si>
  <si>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</si>
  <si>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</si>
  <si>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</si>
  <si>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</si>
  <si>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</si>
  <si>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</si>
  <si>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</si>
  <si>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</si>
  <si>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</si>
  <si>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</si>
  <si>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</si>
  <si>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</si>
  <si>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</si>
  <si>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</si>
  <si>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</si>
  <si>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</si>
  <si>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</si>
  <si>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</si>
  <si>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</si>
  <si>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</si>
  <si>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</si>
  <si>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</si>
  <si>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</si>
  <si>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</si>
  <si>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</si>
  <si>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</si>
  <si>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</si>
  <si>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</si>
  <si>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</si>
  <si>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</si>
  <si>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</si>
  <si>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</si>
  <si>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</si>
  <si>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</si>
  <si>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</si>
  <si>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</si>
  <si>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</si>
  <si>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</si>
  <si>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</si>
  <si>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</si>
  <si>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</si>
  <si>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</si>
  <si>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</si>
  <si>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</si>
  <si>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</si>
  <si>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</si>
  <si>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</si>
  <si>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</si>
  <si>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</si>
  <si>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</si>
  <si>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</si>
  <si>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</si>
  <si>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</si>
  <si>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</si>
  <si>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</si>
  <si>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</si>
  <si>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</si>
  <si>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</si>
  <si>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</si>
  <si>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</si>
  <si>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</si>
  <si>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</si>
  <si>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</si>
  <si>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</si>
  <si>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</si>
  <si>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</si>
  <si>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</si>
  <si>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</si>
  <si>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</si>
  <si>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</si>
  <si>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</si>
  <si>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</si>
  <si>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</si>
  <si>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</si>
  <si>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</si>
  <si>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</si>
  <si>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</si>
  <si>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</si>
  <si>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</si>
  <si>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</si>
  <si>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</si>
  <si>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</si>
  <si>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</si>
  <si>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</si>
  <si>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</si>
  <si>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</si>
  <si>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</si>
  <si>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</si>
  <si>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</si>
  <si>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</si>
  <si>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</si>
  <si>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</si>
  <si>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</si>
  <si>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</si>
  <si>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</si>
  <si>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</si>
  <si>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</si>
  <si>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</si>
  <si>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</si>
  <si>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</si>
  <si>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</si>
  <si>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</si>
  <si>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</si>
  <si>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</si>
  <si>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</si>
  <si>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</si>
  <si>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</si>
  <si>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</si>
  <si>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</si>
  <si>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</si>
  <si>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</si>
  <si>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</si>
  <si>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</si>
  <si>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</si>
  <si>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</si>
  <si>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</si>
  <si>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</si>
  <si>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</si>
  <si>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</si>
  <si>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</si>
  <si>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</si>
  <si>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</si>
  <si>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</si>
  <si>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</si>
  <si>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</si>
  <si>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</si>
  <si>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</si>
  <si>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</si>
  <si>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</si>
  <si>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</si>
  <si>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</si>
  <si>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</si>
  <si>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</si>
  <si>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</si>
  <si>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</si>
  <si>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</si>
  <si>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</si>
  <si>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</si>
  <si>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</si>
  <si>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</si>
  <si>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</si>
  <si>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</si>
  <si>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</si>
  <si>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</si>
  <si>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</si>
  <si>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</si>
  <si>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</si>
  <si>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</si>
  <si>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</si>
  <si>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</si>
  <si>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</si>
  <si>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</si>
  <si>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</si>
  <si>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</si>
  <si>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</si>
  <si>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</si>
  <si>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</si>
  <si>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</si>
  <si>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</si>
  <si>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</si>
  <si>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</si>
  <si>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</si>
  <si>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</si>
  <si>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</si>
  <si>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</si>
  <si>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</si>
  <si>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</si>
  <si>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</si>
  <si>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</si>
  <si>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</si>
  <si>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</si>
  <si>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</si>
  <si>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</si>
  <si>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</si>
  <si>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</si>
  <si>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</si>
  <si>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</si>
  <si>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</si>
  <si>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</si>
  <si>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</si>
  <si>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</si>
  <si>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</si>
  <si>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</si>
  <si>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</si>
  <si>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</si>
  <si>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</si>
  <si>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</si>
  <si>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</si>
  <si>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</si>
  <si>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</si>
  <si>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</si>
  <si>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</si>
  <si>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</si>
  <si>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</si>
  <si>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</si>
  <si>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</si>
  <si>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</si>
  <si>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</si>
  <si>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</si>
  <si>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</si>
  <si>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</si>
  <si>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</si>
  <si>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</si>
  <si>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</si>
  <si>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</si>
  <si>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</si>
  <si>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</si>
  <si>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</si>
  <si>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</si>
  <si>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</si>
  <si>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</si>
  <si>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</si>
  <si>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</si>
  <si>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</si>
  <si>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</si>
  <si>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</si>
  <si>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</si>
  <si>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</si>
  <si>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</si>
  <si>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</si>
  <si>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</si>
  <si>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</si>
  <si>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</si>
  <si>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</si>
  <si>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</si>
  <si>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</si>
  <si>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</si>
  <si>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</si>
  <si>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</si>
  <si>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</si>
  <si>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</si>
  <si>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</si>
  <si>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</si>
  <si>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</si>
  <si>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</si>
  <si>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</si>
  <si>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</si>
  <si>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</si>
  <si>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</si>
  <si>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</si>
  <si>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</si>
  <si>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</si>
  <si>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</si>
  <si>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</si>
  <si>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</si>
  <si>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</si>
  <si>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</si>
  <si>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</si>
  <si>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</si>
  <si>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</si>
  <si>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</si>
  <si>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</si>
  <si>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</si>
  <si>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</si>
  <si>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</si>
  <si>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</si>
  <si>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</si>
  <si>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</si>
  <si>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</si>
  <si>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</si>
  <si>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</si>
  <si>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</si>
  <si>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</si>
  <si>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</si>
  <si>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</si>
  <si>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</si>
  <si>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</si>
  <si>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</si>
  <si>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</si>
  <si>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</si>
  <si>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</si>
  <si>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</si>
  <si>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</si>
  <si>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</si>
  <si>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</si>
  <si>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</si>
  <si>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</si>
  <si>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</si>
  <si>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</si>
  <si>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</si>
  <si>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</si>
  <si>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</si>
  <si>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</si>
  <si>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</si>
  <si>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</si>
  <si>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</si>
  <si>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</si>
  <si>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</si>
  <si>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</si>
  <si>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</si>
  <si>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</si>
  <si>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</si>
  <si>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</si>
  <si>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</si>
  <si>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</si>
  <si>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</si>
  <si>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</si>
  <si>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</si>
  <si>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</si>
  <si>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</si>
  <si>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</si>
  <si>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</si>
  <si>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</si>
  <si>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</si>
  <si>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</si>
  <si>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</si>
  <si>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</si>
  <si>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</si>
  <si>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</si>
  <si>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</si>
  <si>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</si>
  <si>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</si>
  <si>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</si>
  <si>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</si>
  <si>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</si>
  <si>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</si>
  <si>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</si>
  <si>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</si>
  <si>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</si>
  <si>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</si>
  <si>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</si>
  <si>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</si>
  <si>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</si>
  <si>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</si>
  <si>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</si>
  <si>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</si>
  <si>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</si>
  <si>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</si>
  <si>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</si>
  <si>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</si>
  <si>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</si>
  <si>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</si>
  <si>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</si>
  <si>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</si>
  <si>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</si>
  <si>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</si>
  <si>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</si>
  <si>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</si>
  <si>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</si>
  <si>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</si>
  <si>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</si>
  <si>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</si>
  <si>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</si>
  <si>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</si>
  <si>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</si>
  <si>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</si>
  <si>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</si>
  <si>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</si>
  <si>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</si>
  <si>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</si>
  <si>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</si>
  <si>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</si>
  <si>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</si>
  <si>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</si>
  <si>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</si>
  <si>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</si>
  <si>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</si>
  <si>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</si>
  <si>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</si>
  <si>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</si>
  <si>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</si>
  <si>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</si>
  <si>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</si>
  <si>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</si>
  <si>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</si>
  <si>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</si>
  <si>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</si>
  <si>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</si>
  <si>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</si>
  <si>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</si>
  <si>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</si>
  <si>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</si>
  <si>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</si>
  <si>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</si>
  <si>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</si>
  <si>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</si>
  <si>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</si>
  <si>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</si>
  <si>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</si>
  <si>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</si>
  <si>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</si>
  <si>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</si>
  <si>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</si>
  <si>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</si>
  <si>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</si>
  <si>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</si>
  <si>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</si>
  <si>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</si>
  <si>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</si>
  <si>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</si>
  <si>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</si>
  <si>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</si>
  <si>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</si>
  <si>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</si>
  <si>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</si>
  <si>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</si>
  <si>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</si>
  <si>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</si>
  <si>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</si>
  <si>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</si>
  <si>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</si>
  <si>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</si>
  <si>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</si>
  <si>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</si>
  <si>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</si>
  <si>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</si>
  <si>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</si>
  <si>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</si>
  <si>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</si>
  <si>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</si>
  <si>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</si>
  <si>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</si>
  <si>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</si>
  <si>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</si>
  <si>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</si>
  <si>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</si>
  <si>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</si>
  <si>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</si>
  <si>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</si>
  <si>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</si>
  <si>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</si>
  <si>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</si>
  <si>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</si>
  <si>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</si>
  <si>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</si>
  <si>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</si>
  <si>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</si>
  <si>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</si>
  <si>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</si>
  <si>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</si>
  <si>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</si>
  <si>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</si>
  <si>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</si>
  <si>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</si>
  <si>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</si>
  <si>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</si>
  <si>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</si>
  <si>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</si>
  <si>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</si>
  <si>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</si>
  <si>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</si>
  <si>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</si>
  <si>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</si>
  <si>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</si>
  <si>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</si>
  <si>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</si>
  <si>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</si>
  <si>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</si>
  <si>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</si>
  <si>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</si>
  <si>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</si>
  <si>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</si>
  <si>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</si>
  <si>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</si>
  <si>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</si>
  <si>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</si>
  <si>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</si>
  <si>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</si>
  <si>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</si>
  <si>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</si>
  <si>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</si>
  <si>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</si>
  <si>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</si>
  <si>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</si>
  <si>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</si>
  <si>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</si>
  <si>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</si>
  <si>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</si>
  <si>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</si>
  <si>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</si>
  <si>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</si>
  <si>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</si>
  <si>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</si>
  <si>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</si>
  <si>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</si>
  <si>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</si>
  <si>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</si>
  <si>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</si>
  <si>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</si>
  <si>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</si>
  <si>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</si>
  <si>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</si>
  <si>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</si>
  <si>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</si>
  <si>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</si>
  <si>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</si>
  <si>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</si>
  <si>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</si>
  <si>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</si>
  <si>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</si>
  <si>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</si>
  <si>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</si>
  <si>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</si>
  <si>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</si>
  <si>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</si>
  <si>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</si>
  <si>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</si>
  <si>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</si>
  <si>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</si>
  <si>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</si>
  <si>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</si>
  <si>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</si>
  <si>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</si>
  <si>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</si>
  <si>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</si>
  <si>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</si>
  <si>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</si>
  <si>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</si>
  <si>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</si>
  <si>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</si>
  <si>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</si>
  <si>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</si>
  <si>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</si>
  <si>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</si>
  <si>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</si>
  <si>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</si>
  <si>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</si>
  <si>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</si>
  <si>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</si>
  <si>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</si>
  <si>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</si>
  <si>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</si>
  <si>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</si>
  <si>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</si>
  <si>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</si>
  <si>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</si>
  <si>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</si>
  <si>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</si>
  <si>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</si>
  <si>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</si>
  <si>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</si>
  <si>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</si>
  <si>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</si>
  <si>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</si>
  <si>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</si>
  <si>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</si>
  <si>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</si>
  <si>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</si>
  <si>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</si>
  <si>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</si>
  <si>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</si>
  <si>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</si>
  <si>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</si>
  <si>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</si>
  <si>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</si>
  <si>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</si>
  <si>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</si>
  <si>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</si>
  <si>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</si>
  <si>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</si>
  <si>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</si>
  <si>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</si>
  <si>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</si>
  <si>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</si>
  <si>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</si>
  <si>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</si>
  <si>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</si>
  <si>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</si>
  <si>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</si>
  <si>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</si>
  <si>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</si>
  <si>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</si>
  <si>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</si>
  <si>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</si>
  <si>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</si>
  <si>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</si>
  <si>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</si>
  <si>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</si>
  <si>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</si>
  <si>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</si>
  <si>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</si>
  <si>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</si>
  <si>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</si>
  <si>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</si>
  <si>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</si>
  <si>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</si>
  <si>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</si>
  <si>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</si>
  <si>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</si>
  <si>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</si>
  <si>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</si>
  <si>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</si>
  <si>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</si>
  <si>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</si>
  <si>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</si>
  <si>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</si>
  <si>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</si>
  <si>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</si>
  <si>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</si>
  <si>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</si>
  <si>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</si>
  <si>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</si>
  <si>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</si>
  <si>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</si>
  <si>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</si>
  <si>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</si>
  <si>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</si>
  <si>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</si>
  <si>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</si>
  <si>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</si>
  <si>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</si>
  <si>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</si>
  <si>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</si>
  <si>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</si>
  <si>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</si>
  <si>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</si>
  <si>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</si>
  <si>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</si>
  <si>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</si>
  <si>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</si>
  <si>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</si>
  <si>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</si>
  <si>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</si>
  <si>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</si>
  <si>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</si>
  <si>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</si>
  <si>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</si>
  <si>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</si>
  <si>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</si>
  <si>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</si>
  <si>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</si>
  <si>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</si>
  <si>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</si>
  <si>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</si>
  <si>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</si>
  <si>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</si>
  <si>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</si>
  <si>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</si>
  <si>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</si>
  <si>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</si>
  <si>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</si>
  <si>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</si>
  <si>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</si>
  <si>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</si>
  <si>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</si>
  <si>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</si>
  <si>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</si>
  <si>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</si>
  <si>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</si>
  <si>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</si>
  <si>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</si>
  <si>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</si>
  <si>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</si>
  <si>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</si>
  <si>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</si>
  <si>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</si>
  <si>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</si>
  <si>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</si>
  <si>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</si>
  <si>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</si>
  <si>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</si>
  <si>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</si>
  <si>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</si>
  <si>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</si>
  <si>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</si>
  <si>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</si>
  <si>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</si>
  <si>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</si>
  <si>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</si>
  <si>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</si>
  <si>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</si>
  <si>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</si>
  <si>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</si>
  <si>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</si>
  <si>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</si>
  <si>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</si>
  <si>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</si>
  <si>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</si>
  <si>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</si>
  <si>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</si>
  <si>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</si>
  <si>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</si>
  <si>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</si>
  <si>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</si>
  <si>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</si>
  <si>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</si>
  <si>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</si>
  <si>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</si>
  <si>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</si>
  <si>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</si>
  <si>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</si>
  <si>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</si>
  <si>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</si>
  <si>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</si>
  <si>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</si>
  <si>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</si>
  <si>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</si>
  <si>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</si>
  <si>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</si>
  <si>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</si>
  <si>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</si>
  <si>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</si>
  <si>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</si>
  <si>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</si>
  <si>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</si>
  <si>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</si>
  <si>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</si>
  <si>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</si>
  <si>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</si>
  <si>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</si>
  <si>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</si>
  <si>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</si>
  <si>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</si>
  <si>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</si>
  <si>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</si>
  <si>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</si>
  <si>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</si>
  <si>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</si>
  <si>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</si>
  <si>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</si>
  <si>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</si>
  <si>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</si>
  <si>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</si>
  <si>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</si>
  <si>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</si>
  <si>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</si>
  <si>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</si>
  <si>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</si>
  <si>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</si>
  <si>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</si>
  <si>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</si>
  <si>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</si>
  <si>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</si>
  <si>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</si>
  <si>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</si>
  <si>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</si>
  <si>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</si>
  <si>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</si>
  <si>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</si>
  <si>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</si>
  <si>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</si>
  <si>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</si>
  <si>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</si>
  <si>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</si>
  <si>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</si>
  <si>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</si>
  <si>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</si>
  <si>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</si>
  <si>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</si>
  <si>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</si>
  <si>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</si>
  <si>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</si>
  <si>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</si>
  <si>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</si>
  <si>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</si>
  <si>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</si>
  <si>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</si>
  <si>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</si>
  <si>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</si>
  <si>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</si>
  <si>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</si>
  <si>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</si>
  <si>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</si>
  <si>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</si>
  <si>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</si>
  <si>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</si>
  <si>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</si>
  <si>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</si>
  <si>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</si>
  <si>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</si>
  <si>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</si>
  <si>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</si>
  <si>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</si>
  <si>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</si>
  <si>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</si>
  <si>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</si>
  <si>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</si>
  <si>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</si>
  <si>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</si>
  <si>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</si>
  <si>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</si>
  <si>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</si>
  <si>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</si>
  <si>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</si>
  <si>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</si>
  <si>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</si>
  <si>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</si>
  <si>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</si>
  <si>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</si>
  <si>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</si>
  <si>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</si>
  <si>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</si>
  <si>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</si>
  <si>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</si>
  <si>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</si>
  <si>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</si>
  <si>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</si>
  <si>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</si>
  <si>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</si>
  <si>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</si>
  <si>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</si>
  <si>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</si>
  <si>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</si>
  <si>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</si>
  <si>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</si>
  <si>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</si>
  <si>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</si>
  <si>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</si>
  <si>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</si>
  <si>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</si>
  <si>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</si>
  <si>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</si>
  <si>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</si>
  <si>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</si>
  <si>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</si>
  <si>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</si>
  <si>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</si>
  <si>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</si>
  <si>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</si>
  <si>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</si>
  <si>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</si>
  <si>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</si>
  <si>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</si>
  <si>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</si>
  <si>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</si>
  <si>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</si>
  <si>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</si>
  <si>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</si>
  <si>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</si>
  <si>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</si>
  <si>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</si>
  <si>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</si>
  <si>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</si>
  <si>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</si>
  <si>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</si>
  <si>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</si>
  <si>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</si>
  <si>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</si>
  <si>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</si>
  <si>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</si>
  <si>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</si>
  <si>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</si>
  <si>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</si>
  <si>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</si>
  <si>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</si>
  <si>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</si>
  <si>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</si>
  <si>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</si>
  <si>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</si>
  <si>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</si>
  <si>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</si>
  <si>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</si>
  <si>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</si>
  <si>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</si>
  <si>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</si>
  <si>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</si>
  <si>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</si>
  <si>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</si>
  <si>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</si>
  <si>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</si>
  <si>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</si>
  <si>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</si>
  <si>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</si>
  <si>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</si>
  <si>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</si>
  <si>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</si>
  <si>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</si>
  <si>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</si>
  <si>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</si>
  <si>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</si>
  <si>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</si>
  <si>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</si>
  <si>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</si>
  <si>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</si>
  <si>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</si>
  <si>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</si>
  <si>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</si>
  <si>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</si>
  <si>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</si>
  <si>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</si>
  <si>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</si>
  <si>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</si>
  <si>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</si>
  <si>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</si>
  <si>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</si>
  <si>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</si>
  <si>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</si>
  <si>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</si>
  <si>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</si>
  <si>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</si>
  <si>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</si>
  <si>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</si>
  <si>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</si>
  <si>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</si>
  <si>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</si>
  <si>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</si>
  <si>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</si>
  <si>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</si>
  <si>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</si>
  <si>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</si>
  <si>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</si>
  <si>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</si>
  <si>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</si>
  <si>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</si>
  <si>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</si>
  <si>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</si>
  <si>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</si>
  <si>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</si>
  <si>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</si>
  <si>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</si>
  <si>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</si>
  <si>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</si>
  <si>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</si>
  <si>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</si>
  <si>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</si>
  <si>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</si>
  <si>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</si>
  <si>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</si>
  <si>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</si>
  <si>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</si>
  <si>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</si>
  <si>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</si>
  <si>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</si>
  <si>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</si>
  <si>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</si>
  <si>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</si>
  <si>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</si>
  <si>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</si>
  <si>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</si>
  <si>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</si>
  <si>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</si>
  <si>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</si>
  <si>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</si>
  <si>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</si>
  <si>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</si>
  <si>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</si>
  <si>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</si>
  <si>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</si>
  <si>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</si>
  <si>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</si>
  <si>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</si>
  <si>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</si>
  <si>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</si>
  <si>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</si>
  <si>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</si>
  <si>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</si>
  <si>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</si>
  <si>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</si>
  <si>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</si>
  <si>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</si>
  <si>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</si>
  <si>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</si>
  <si>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</si>
  <si>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</si>
  <si>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</si>
  <si>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</si>
  <si>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</si>
  <si>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</si>
  <si>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</si>
  <si>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</si>
  <si>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</si>
  <si>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</si>
  <si>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</si>
  <si>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</si>
  <si>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</si>
  <si>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</si>
  <si>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</si>
  <si>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</si>
  <si>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</si>
  <si>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</si>
  <si>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</si>
  <si>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</si>
  <si>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</si>
  <si>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</si>
  <si>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</si>
  <si>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</si>
  <si>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</si>
  <si>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</si>
  <si>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</si>
  <si>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</si>
  <si>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</si>
  <si>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</si>
  <si>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</si>
  <si>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</si>
  <si>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</si>
  <si>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</si>
  <si>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</si>
  <si>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</si>
  <si>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</si>
  <si>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</si>
  <si>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</si>
  <si>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</si>
  <si>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</si>
  <si>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</si>
  <si>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</si>
  <si>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</si>
  <si>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</si>
  <si>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</si>
  <si>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</si>
  <si>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</si>
  <si>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</si>
  <si>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</si>
  <si>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</si>
  <si>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</si>
  <si>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</si>
  <si>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</si>
  <si>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</si>
  <si>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</si>
  <si>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</si>
  <si>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</si>
  <si>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</si>
  <si>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</si>
  <si>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</si>
  <si>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</si>
  <si>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</si>
  <si>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</si>
  <si>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</si>
  <si>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</si>
  <si>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</si>
  <si>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</si>
  <si>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</si>
  <si>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</si>
  <si>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</si>
  <si>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</si>
  <si>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</si>
  <si>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</si>
  <si>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</si>
  <si>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</si>
  <si>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</si>
  <si>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</si>
  <si>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</si>
  <si>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</si>
  <si>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</si>
  <si>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</si>
  <si>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</si>
  <si>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</si>
  <si>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</si>
  <si>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</si>
  <si>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</si>
  <si>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</si>
  <si>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</si>
  <si>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</si>
  <si>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</si>
  <si>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</si>
  <si>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</si>
  <si>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</si>
  <si>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</si>
  <si>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</si>
  <si>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</si>
  <si>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</si>
  <si>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</si>
  <si>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</si>
  <si>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</si>
  <si>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</si>
  <si>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</si>
  <si>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</si>
  <si>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</si>
  <si>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</si>
  <si>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</si>
  <si>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</si>
  <si>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</si>
  <si>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</si>
  <si>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</si>
  <si>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</si>
  <si>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</si>
  <si>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</si>
  <si>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</si>
  <si>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</si>
  <si>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</si>
  <si>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</si>
  <si>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</si>
  <si>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</si>
  <si>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</si>
  <si>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</si>
  <si>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</si>
  <si>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</si>
  <si>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</si>
  <si>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</si>
  <si>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</si>
  <si>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</si>
  <si>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</si>
  <si>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</si>
  <si>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</si>
  <si>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</si>
  <si>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</si>
  <si>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</si>
  <si>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</si>
  <si>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</si>
  <si>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</si>
  <si>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</si>
  <si>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</si>
  <si>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</si>
  <si>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</si>
  <si>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</si>
  <si>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</si>
  <si>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</si>
  <si>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</si>
  <si>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</si>
  <si>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</si>
  <si>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</si>
  <si>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</si>
  <si>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</si>
  <si>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</si>
  <si>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</si>
  <si>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</si>
  <si>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</si>
  <si>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</si>
  <si>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</si>
  <si>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</si>
  <si>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</si>
  <si>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</si>
  <si>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</si>
  <si>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</si>
  <si>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</si>
  <si>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</si>
  <si>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</si>
  <si>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</si>
  <si>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</si>
  <si>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</si>
  <si>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</si>
  <si>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</si>
  <si>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</si>
  <si>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</si>
  <si>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</si>
  <si>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</si>
  <si>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</si>
  <si>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</si>
  <si>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</si>
  <si>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</si>
  <si>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</si>
  <si>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</si>
  <si>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</si>
  <si>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</si>
  <si>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</si>
  <si>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</si>
  <si>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</si>
  <si>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</si>
  <si>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</si>
  <si>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</si>
  <si>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</si>
  <si>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</si>
  <si>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</si>
  <si>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</si>
  <si>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</si>
  <si>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</si>
  <si>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</si>
  <si>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</si>
  <si>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</si>
  <si>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</si>
  <si>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</si>
  <si>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</si>
  <si>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</si>
  <si>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</si>
  <si>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</si>
  <si>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</si>
  <si>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</si>
  <si>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</si>
  <si>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</si>
  <si>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</si>
  <si>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</si>
  <si>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</si>
  <si>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</si>
  <si>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</si>
  <si>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</si>
  <si>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</si>
  <si>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</si>
  <si>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</si>
  <si>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</si>
  <si>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</si>
  <si>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</si>
  <si>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</si>
  <si>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</si>
  <si>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</si>
  <si>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</si>
  <si>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</si>
  <si>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</si>
  <si>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</si>
  <si>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</si>
  <si>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</si>
  <si>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</si>
  <si>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</si>
  <si>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</si>
  <si>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</si>
  <si>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</si>
  <si>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</si>
  <si>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</si>
  <si>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</si>
  <si>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</si>
  <si>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</si>
  <si>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</si>
  <si>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</si>
  <si>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</si>
  <si>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</si>
  <si>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</si>
  <si>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</si>
  <si>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</si>
  <si>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</si>
  <si>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</si>
  <si>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</si>
  <si>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</si>
  <si>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</si>
  <si>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</si>
  <si>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</si>
  <si>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</si>
  <si>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</si>
  <si>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</si>
  <si>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</si>
  <si>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</si>
  <si>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</si>
  <si>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</si>
  <si>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</si>
  <si>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</si>
  <si>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</si>
  <si>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</si>
  <si>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</si>
  <si>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</si>
  <si>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</si>
  <si>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</si>
  <si>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</si>
  <si>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</si>
  <si>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</si>
  <si>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</si>
  <si>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</si>
  <si>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</si>
  <si>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</si>
  <si>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</si>
  <si>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</si>
  <si>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</si>
  <si>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</si>
  <si>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</si>
  <si>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</si>
  <si>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</si>
  <si>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</si>
  <si>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</si>
  <si>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</si>
  <si>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</si>
  <si>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</si>
  <si>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</si>
  <si>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</si>
  <si>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</si>
  <si>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</si>
  <si>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</si>
  <si>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</si>
  <si>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</si>
  <si>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</si>
  <si>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</si>
  <si>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</si>
  <si>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</si>
  <si>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</si>
  <si>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</si>
  <si>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</si>
  <si>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</si>
  <si>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</si>
  <si>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</si>
  <si>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</si>
  <si>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</si>
  <si>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</si>
  <si>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</si>
  <si>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</si>
  <si>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</si>
  <si>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</si>
  <si>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</si>
  <si>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</si>
  <si>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</si>
  <si>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</si>
  <si>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</si>
  <si>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</si>
  <si>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</si>
  <si>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</si>
  <si>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</si>
  <si>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</si>
  <si>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</si>
  <si>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</si>
  <si>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</si>
  <si>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</si>
  <si>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</si>
  <si>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</si>
  <si>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</si>
  <si>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</si>
  <si>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</si>
  <si>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</si>
  <si>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</si>
  <si>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</si>
  <si>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</si>
  <si>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</si>
  <si>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</si>
  <si>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</si>
  <si>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</si>
  <si>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</si>
  <si>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</si>
  <si>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</si>
  <si>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</si>
  <si>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</si>
  <si>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</si>
  <si>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</si>
  <si>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</si>
  <si>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</si>
  <si>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</si>
  <si>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</si>
  <si>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</si>
  <si>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</si>
  <si>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</si>
  <si>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</si>
  <si>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</si>
  <si>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</si>
  <si>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E3D-Skill-Blade-Orange1(Clone)</t>
    <phoneticPr fontId="32" type="noConversion"/>
  </si>
  <si>
    <t>Binggong_Atk_W(Clone)</t>
    <phoneticPr fontId="32" type="noConversion"/>
  </si>
  <si>
    <t>50_RFX_Tonado_Elect</t>
    <phoneticPr fontId="32" type="noConversion"/>
  </si>
  <si>
    <t>Eff_Skill_BaoZha_47</t>
    <phoneticPr fontId="32" type="noConversion"/>
  </si>
  <si>
    <t>Binggong_Atk_W(Clone)（改）</t>
    <phoneticPr fontId="32" type="noConversion"/>
  </si>
  <si>
    <t>Eff_Skill_ChiXu_16</t>
  </si>
  <si>
    <t>Eff_Skill_ChiXu_17</t>
    <phoneticPr fontId="32" type="noConversion"/>
  </si>
  <si>
    <t>Eff_Skill_ChiXu_18</t>
    <phoneticPr fontId="32" type="noConversion"/>
  </si>
  <si>
    <t>visionBuff(Clone)</t>
    <phoneticPr fontId="32" type="noConversion"/>
  </si>
  <si>
    <t>Eff_Skill_BaoZha_48</t>
    <phoneticPr fontId="32" type="noConversion"/>
  </si>
  <si>
    <t>Eff_Skill_ChiXu_14</t>
    <phoneticPr fontId="32" type="noConversion"/>
  </si>
  <si>
    <t>Eff_Skill_BaoZha_45</t>
    <phoneticPr fontId="32" type="noConversion"/>
  </si>
  <si>
    <t>Eff_Skill_BaoZha_46</t>
    <phoneticPr fontId="32" type="noConversion"/>
  </si>
  <si>
    <t>Eff_Skill_ChiXu_16_XuLi</t>
    <phoneticPr fontId="32" type="noConversion"/>
  </si>
  <si>
    <t>Eff_Skill_ShouLie</t>
    <phoneticPr fontId="32" type="noConversion"/>
  </si>
  <si>
    <t>Eff_Skill_ShouLieChiXu</t>
    <phoneticPr fontId="32" type="noConversion"/>
  </si>
  <si>
    <t>E3D-Strong-Distort-Spread-Blue(Clone)</t>
    <phoneticPr fontId="32" type="noConversion"/>
  </si>
  <si>
    <t>E3D-Skill-Blast-Blue(Clone)</t>
  </si>
  <si>
    <t>E3D-Buff-Loop-Blue(Clone)+ chixu16</t>
    <phoneticPr fontId="32" type="noConversion"/>
  </si>
  <si>
    <t>Jiansheng_Atk_Q(Clone)</t>
    <phoneticPr fontId="32" type="noConversion"/>
  </si>
  <si>
    <t>Tanglang_Atk_E(Clone)</t>
  </si>
  <si>
    <t>Tanxianjia_Atk_E</t>
  </si>
  <si>
    <t>Tanxianjia_Atk_E(Clone)</t>
  </si>
  <si>
    <t>Eff_Skill_ChiXu_19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</si>
</sst>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51017792291024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</borders>
  <cellStyleXfs count="2">
    <xf numFmtId="0" fontId="0" fillId="0" borderId="0"/>
    <xf numFmtId="0" fontId="29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5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  <xdr:twoCellAnchor>
    <xdr:from>
      <xdr:col>62</xdr:col>
      <xdr:colOff>0</xdr:colOff>
      <xdr:row>25</xdr:row>
      <xdr:rowOff>0</xdr:rowOff>
    </xdr:from>
    <xdr:to>
      <xdr:col>68</xdr:col>
      <xdr:colOff>628015</xdr:colOff>
      <xdr:row>31</xdr:row>
      <xdr:rowOff>68580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17475" y="6381750"/>
          <a:ext cx="4895215" cy="1600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86"/>
    <col min="3" max="3" width="10.25" style="86" customWidth="1"/>
    <col min="4" max="15" width="9" style="86"/>
    <col min="16" max="16" width="11.25" style="86" customWidth="1"/>
    <col min="17" max="16384" width="9" style="86"/>
  </cols>
  <sheetData>
    <row r="1" spans="2:23" ht="20.100000000000001" customHeight="1"/>
    <row r="2" spans="2:23" ht="20.100000000000001" customHeight="1">
      <c r="J2" s="88" t="s">
        <v>0</v>
      </c>
    </row>
    <row r="3" spans="2:23" ht="20.100000000000001" customHeight="1">
      <c r="B3" s="87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7"/>
      <c r="I3" s="87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7"/>
      <c r="Q3" s="87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7"/>
      <c r="I4" s="87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7"/>
      <c r="Q4" s="87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7"/>
      <c r="C5" s="67"/>
      <c r="D5" s="67"/>
      <c r="E5" s="67"/>
      <c r="F5" s="67"/>
      <c r="G5" s="67"/>
      <c r="H5" s="87"/>
      <c r="I5" s="87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7"/>
      <c r="Q5" s="87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7"/>
      <c r="C6" s="87"/>
      <c r="D6" s="87"/>
      <c r="E6" s="67" t="s">
        <v>15</v>
      </c>
      <c r="F6" s="67" t="s">
        <v>16</v>
      </c>
      <c r="G6" s="67"/>
      <c r="H6" s="87"/>
      <c r="I6" s="87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7"/>
      <c r="Q6" s="87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7"/>
      <c r="C7" s="67" t="s">
        <v>19</v>
      </c>
      <c r="D7" s="67">
        <v>15</v>
      </c>
      <c r="E7" s="67">
        <v>7.5</v>
      </c>
      <c r="F7" s="67">
        <v>7.5</v>
      </c>
      <c r="G7" s="87"/>
      <c r="H7" s="87"/>
      <c r="I7" s="87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7"/>
      <c r="Q7" s="87"/>
      <c r="R7" s="87"/>
      <c r="S7" s="87"/>
      <c r="T7" s="87"/>
      <c r="U7" s="87"/>
      <c r="V7" s="87"/>
      <c r="W7" s="87"/>
    </row>
    <row r="8" spans="2:23" ht="20.100000000000001" customHeight="1"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7"/>
      <c r="C9" s="87"/>
      <c r="D9" s="87"/>
      <c r="E9" s="87"/>
      <c r="F9" s="87"/>
      <c r="G9" s="87"/>
      <c r="H9" s="87"/>
      <c r="I9" s="87"/>
      <c r="P9" s="67" t="s">
        <v>21</v>
      </c>
      <c r="Q9" s="87"/>
      <c r="R9" s="87"/>
      <c r="S9" s="87"/>
      <c r="T9" s="87"/>
      <c r="U9" s="87"/>
      <c r="V9" s="87"/>
      <c r="W9" s="87"/>
    </row>
    <row r="10" spans="2:23" ht="20.100000000000001" customHeight="1">
      <c r="B10" s="76"/>
      <c r="C10" s="76"/>
      <c r="D10" s="76"/>
      <c r="E10" s="76"/>
      <c r="F10" s="76"/>
      <c r="G10" s="67"/>
      <c r="H10" s="87"/>
      <c r="I10" s="87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7"/>
      <c r="R10" s="87"/>
      <c r="S10" s="87"/>
      <c r="T10" s="87"/>
      <c r="U10" s="87"/>
      <c r="V10" s="87"/>
      <c r="W10" s="87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spans="2:23" ht="20.100000000000001" customHeight="1"/>
    <row r="13" spans="2:23" ht="20.100000000000001" customHeight="1"/>
    <row r="14" spans="2:23" ht="20.100000000000001" customHeight="1">
      <c r="J14" s="88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9">
        <v>10</v>
      </c>
      <c r="L17" s="89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9">
        <v>15</v>
      </c>
      <c r="L18" s="89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6" customFormat="1" ht="20.100000000000001" customHeight="1"/>
    <row r="34" s="86" customFormat="1" ht="20.100000000000001" customHeight="1"/>
    <row r="35" s="86" customFormat="1" ht="20.100000000000001" customHeight="1"/>
    <row r="36" s="86" customFormat="1" ht="20.100000000000001" customHeight="1"/>
    <row r="37" s="86" customFormat="1" ht="20.100000000000001" customHeight="1"/>
    <row r="38" s="86" customFormat="1" ht="20.100000000000001" customHeight="1"/>
    <row r="39" s="86" customFormat="1" ht="20.100000000000001" customHeight="1"/>
    <row r="40" s="86" customFormat="1" ht="20.100000000000001" customHeight="1"/>
    <row r="41" s="86" customFormat="1" ht="20.100000000000001" customHeight="1"/>
    <row r="42" s="86" customFormat="1" ht="20.100000000000001" customHeight="1"/>
    <row r="43" s="86" customFormat="1" ht="20.100000000000001" customHeight="1"/>
    <row r="44" s="86" customFormat="1" ht="20.100000000000001" customHeight="1"/>
    <row r="45" s="86" customFormat="1" ht="20.100000000000001" customHeight="1"/>
    <row r="46" s="86" customFormat="1" ht="20.100000000000001" customHeight="1"/>
    <row r="47" s="86" customFormat="1" ht="20.100000000000001" customHeight="1"/>
    <row r="48" s="86" customFormat="1" ht="20.100000000000001" customHeight="1"/>
    <row r="49" s="86" customFormat="1" ht="20.100000000000001" customHeight="1"/>
    <row r="50" s="86" customFormat="1" ht="20.100000000000001" customHeight="1"/>
    <row r="51" s="86" customFormat="1" ht="20.100000000000001" customHeight="1"/>
    <row r="52" s="86" customFormat="1" ht="20.100000000000001" customHeight="1"/>
    <row r="53" s="86" customFormat="1" ht="20.100000000000001" customHeight="1"/>
    <row r="54" s="86" customFormat="1" ht="20.100000000000001" customHeight="1"/>
    <row r="55" s="86" customFormat="1" ht="20.100000000000001" customHeight="1"/>
    <row r="56" s="86" customFormat="1" ht="20.100000000000001" customHeight="1"/>
    <row r="57" s="86" customFormat="1" ht="20.100000000000001" customHeight="1"/>
    <row r="58" s="86" customFormat="1" ht="20.100000000000001" customHeight="1"/>
    <row r="59" s="86" customFormat="1" ht="20.100000000000001" customHeight="1"/>
    <row r="60" s="86" customFormat="1" ht="20.100000000000001" customHeight="1"/>
    <row r="61" s="86" customFormat="1" ht="20.100000000000001" customHeight="1"/>
    <row r="62" s="86" customFormat="1" ht="20.100000000000001" customHeight="1"/>
    <row r="63" s="86" customFormat="1" ht="20.100000000000001" customHeight="1"/>
    <row r="64" s="86" customFormat="1" ht="20.100000000000001" customHeight="1"/>
    <row r="65" s="86" customFormat="1" ht="20.100000000000001" customHeight="1"/>
    <row r="66" s="86" customFormat="1" ht="20.100000000000001" customHeight="1"/>
    <row r="67" s="86" customFormat="1" ht="20.100000000000001" customHeight="1"/>
    <row r="68" s="86" customFormat="1" ht="20.100000000000001" customHeight="1"/>
    <row r="69" s="86" customFormat="1" ht="20.100000000000001" customHeight="1"/>
    <row r="70" s="86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1365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1374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528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1375</v>
      </c>
      <c r="D6" s="31">
        <v>3</v>
      </c>
      <c r="E6" s="32" t="s">
        <v>571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1376</v>
      </c>
      <c r="D7" s="31">
        <v>3</v>
      </c>
      <c r="E7" s="32" t="s">
        <v>528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1377</v>
      </c>
      <c r="D8" s="31">
        <v>3</v>
      </c>
      <c r="E8" s="32" t="s">
        <v>575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1378</v>
      </c>
      <c r="D9" s="31">
        <v>3</v>
      </c>
      <c r="E9" s="32" t="s">
        <v>568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1379</v>
      </c>
      <c r="D10" s="31">
        <v>3</v>
      </c>
      <c r="E10" s="32" t="s">
        <v>1369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568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1380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571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1381</v>
      </c>
      <c r="D12" s="31">
        <v>3</v>
      </c>
      <c r="E12" s="32" t="s">
        <v>579</v>
      </c>
      <c r="F12" s="32">
        <v>119203</v>
      </c>
      <c r="G12" s="32">
        <v>12</v>
      </c>
      <c r="H12" t="str">
        <f t="shared" si="0"/>
        <v>119203,12</v>
      </c>
      <c r="P12" s="32" t="s">
        <v>575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1382</v>
      </c>
      <c r="D13" s="31">
        <v>3</v>
      </c>
      <c r="E13" s="32" t="s">
        <v>528</v>
      </c>
      <c r="F13" s="32">
        <v>100203</v>
      </c>
      <c r="G13" s="32">
        <v>200</v>
      </c>
      <c r="H13" t="str">
        <f t="shared" si="0"/>
        <v>100203,200</v>
      </c>
      <c r="P13" s="32" t="s">
        <v>579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1383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1384</v>
      </c>
      <c r="D15" s="31">
        <v>3</v>
      </c>
      <c r="E15" s="32" t="s">
        <v>579</v>
      </c>
      <c r="F15" s="32">
        <v>119203</v>
      </c>
      <c r="G15" s="32">
        <v>12</v>
      </c>
      <c r="H15" t="str">
        <f t="shared" si="0"/>
        <v>119203,12</v>
      </c>
      <c r="P15" s="34" t="s">
        <v>1369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1385</v>
      </c>
      <c r="D16" s="31">
        <v>3</v>
      </c>
      <c r="E16" s="32" t="s">
        <v>571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1386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1387</v>
      </c>
      <c r="D18" s="31">
        <v>3</v>
      </c>
      <c r="E18" s="32" t="s">
        <v>575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1388</v>
      </c>
      <c r="D19" s="31">
        <v>3</v>
      </c>
      <c r="E19" s="32" t="s">
        <v>528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1389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1390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1391</v>
      </c>
      <c r="D22" s="31">
        <v>3</v>
      </c>
      <c r="E22" s="32" t="s">
        <v>571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1392</v>
      </c>
      <c r="D23" s="31">
        <v>3</v>
      </c>
      <c r="E23" s="32" t="s">
        <v>528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1393</v>
      </c>
      <c r="D24" s="31">
        <v>3</v>
      </c>
      <c r="E24" s="32" t="s">
        <v>1369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1394</v>
      </c>
      <c r="D25" s="31">
        <v>3</v>
      </c>
      <c r="E25" s="32" t="s">
        <v>1369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1395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1396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1397</v>
      </c>
      <c r="D28" s="31">
        <v>3</v>
      </c>
      <c r="E28" s="32" t="s">
        <v>568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1398</v>
      </c>
      <c r="D29" s="31">
        <v>3</v>
      </c>
      <c r="E29" s="32" t="s">
        <v>575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1399</v>
      </c>
      <c r="D30" s="31">
        <v>3</v>
      </c>
      <c r="E30" s="32" t="s">
        <v>528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1400</v>
      </c>
      <c r="D31" s="30">
        <v>300</v>
      </c>
      <c r="E31" s="32" t="s">
        <v>579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1400</v>
      </c>
      <c r="D32" s="30">
        <v>500</v>
      </c>
      <c r="E32" s="32" t="s">
        <v>528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1400</v>
      </c>
      <c r="D33" s="30">
        <v>1000</v>
      </c>
      <c r="E33" s="32" t="s">
        <v>1369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1401</v>
      </c>
      <c r="D34" s="30">
        <v>5</v>
      </c>
      <c r="E34" s="32" t="s">
        <v>528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1401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1401</v>
      </c>
      <c r="D36" s="30">
        <v>20</v>
      </c>
      <c r="E36" s="32" t="s">
        <v>539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1402</v>
      </c>
      <c r="D37" s="30">
        <v>3</v>
      </c>
      <c r="E37" s="32" t="s">
        <v>528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1402</v>
      </c>
      <c r="D38" s="30">
        <v>5</v>
      </c>
      <c r="E38" s="32" t="s">
        <v>568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1402</v>
      </c>
      <c r="D39" s="30">
        <v>10</v>
      </c>
      <c r="E39" s="32" t="s">
        <v>539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1366</v>
      </c>
    </row>
    <row r="42" spans="2:12" ht="20.100000000000001" customHeight="1"/>
    <row r="43" spans="2:12" ht="20.100000000000001" customHeight="1">
      <c r="B43" s="30">
        <v>15201002</v>
      </c>
      <c r="C43" s="31" t="s">
        <v>1403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1404</v>
      </c>
      <c r="D44" s="31">
        <v>3</v>
      </c>
      <c r="E44" s="32" t="s">
        <v>571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1405</v>
      </c>
      <c r="D45" s="31">
        <v>3</v>
      </c>
      <c r="E45" s="32" t="s">
        <v>528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1406</v>
      </c>
      <c r="D46" s="31">
        <v>3</v>
      </c>
      <c r="E46" s="32" t="s">
        <v>575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1407</v>
      </c>
      <c r="D47" s="31">
        <v>3</v>
      </c>
      <c r="E47" s="32" t="s">
        <v>568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1408</v>
      </c>
      <c r="D48" s="31">
        <v>3</v>
      </c>
      <c r="E48" s="32" t="s">
        <v>1369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1409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1410</v>
      </c>
      <c r="D50" s="31">
        <v>3</v>
      </c>
      <c r="E50" s="32" t="s">
        <v>579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1411</v>
      </c>
      <c r="D51" s="31">
        <v>3</v>
      </c>
      <c r="E51" s="32" t="s">
        <v>528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1412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1413</v>
      </c>
      <c r="D53" s="31">
        <v>3</v>
      </c>
      <c r="E53" s="32" t="s">
        <v>579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1414</v>
      </c>
      <c r="D54" s="31">
        <v>3</v>
      </c>
      <c r="E54" s="32" t="s">
        <v>571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1415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1416</v>
      </c>
      <c r="D56" s="31">
        <v>3</v>
      </c>
      <c r="E56" s="32" t="s">
        <v>575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1417</v>
      </c>
      <c r="D57" s="31">
        <v>3</v>
      </c>
      <c r="E57" s="32" t="s">
        <v>528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1418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1419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1420</v>
      </c>
      <c r="D60" s="31">
        <v>3</v>
      </c>
      <c r="E60" s="32" t="s">
        <v>571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1421</v>
      </c>
      <c r="D61" s="31">
        <v>3</v>
      </c>
      <c r="E61" s="32" t="s">
        <v>528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1422</v>
      </c>
      <c r="D62" s="31">
        <v>3</v>
      </c>
      <c r="E62" s="32" t="s">
        <v>1369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1423</v>
      </c>
      <c r="D63" s="31">
        <v>3</v>
      </c>
      <c r="E63" s="32" t="s">
        <v>1369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1424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1425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1426</v>
      </c>
      <c r="D66" s="31">
        <v>3</v>
      </c>
      <c r="E66" s="32" t="s">
        <v>568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1427</v>
      </c>
      <c r="D67" s="31">
        <v>3</v>
      </c>
      <c r="E67" s="32" t="s">
        <v>575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1428</v>
      </c>
      <c r="D68" s="31">
        <v>3</v>
      </c>
      <c r="E68" s="32" t="s">
        <v>528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1429</v>
      </c>
      <c r="D69" s="30">
        <v>300</v>
      </c>
      <c r="E69" s="32" t="s">
        <v>579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1400</v>
      </c>
      <c r="D70" s="30">
        <v>500</v>
      </c>
      <c r="E70" s="32" t="s">
        <v>528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1400</v>
      </c>
      <c r="D71" s="30">
        <v>1000</v>
      </c>
      <c r="E71" s="32" t="s">
        <v>1369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1430</v>
      </c>
      <c r="D72" s="30">
        <v>5</v>
      </c>
      <c r="E72" s="32" t="s">
        <v>528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1430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1430</v>
      </c>
      <c r="D74" s="30">
        <v>20</v>
      </c>
      <c r="E74" s="32" t="s">
        <v>539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1431</v>
      </c>
      <c r="D75" s="30">
        <v>3</v>
      </c>
      <c r="E75" s="32" t="s">
        <v>528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1431</v>
      </c>
      <c r="D76" s="30">
        <v>5</v>
      </c>
      <c r="E76" s="32" t="s">
        <v>568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1431</v>
      </c>
      <c r="D77" s="30">
        <v>10</v>
      </c>
      <c r="E77" s="32" t="s">
        <v>539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1367</v>
      </c>
    </row>
    <row r="81" spans="2:8" ht="20.100000000000001" customHeight="1"/>
    <row r="82" spans="2:8" ht="20.100000000000001" customHeight="1">
      <c r="B82" s="30">
        <v>15301002</v>
      </c>
      <c r="C82" s="31" t="s">
        <v>1432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1433</v>
      </c>
      <c r="D83" s="31">
        <v>3</v>
      </c>
      <c r="E83" s="32" t="s">
        <v>571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1434</v>
      </c>
      <c r="D84" s="31">
        <v>3</v>
      </c>
      <c r="E84" s="32" t="s">
        <v>528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1435</v>
      </c>
      <c r="D85" s="31">
        <v>3</v>
      </c>
      <c r="E85" s="32" t="s">
        <v>575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1436</v>
      </c>
      <c r="D86" s="31">
        <v>3</v>
      </c>
      <c r="E86" s="32" t="s">
        <v>568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1437</v>
      </c>
      <c r="D87" s="31">
        <v>3</v>
      </c>
      <c r="E87" s="32" t="s">
        <v>1369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1438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1439</v>
      </c>
      <c r="D89" s="31">
        <v>3</v>
      </c>
      <c r="E89" s="32" t="s">
        <v>579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1440</v>
      </c>
      <c r="D90" s="31">
        <v>3</v>
      </c>
      <c r="E90" s="32" t="s">
        <v>528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1441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1442</v>
      </c>
      <c r="D92" s="31">
        <v>3</v>
      </c>
      <c r="E92" s="32" t="s">
        <v>579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1443</v>
      </c>
      <c r="D93" s="31">
        <v>3</v>
      </c>
      <c r="E93" s="32" t="s">
        <v>571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1444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1445</v>
      </c>
      <c r="D95" s="31">
        <v>3</v>
      </c>
      <c r="E95" s="32" t="s">
        <v>575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1446</v>
      </c>
      <c r="D96" s="31">
        <v>3</v>
      </c>
      <c r="E96" s="32" t="s">
        <v>528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1447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1448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1449</v>
      </c>
      <c r="D99" s="31">
        <v>3</v>
      </c>
      <c r="E99" s="32" t="s">
        <v>571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1450</v>
      </c>
      <c r="D100" s="31">
        <v>3</v>
      </c>
      <c r="E100" s="32" t="s">
        <v>528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1451</v>
      </c>
      <c r="D101" s="31">
        <v>3</v>
      </c>
      <c r="E101" s="32" t="s">
        <v>1369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1452</v>
      </c>
      <c r="D102" s="31">
        <v>3</v>
      </c>
      <c r="E102" s="32" t="s">
        <v>1369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1453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1454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1455</v>
      </c>
      <c r="D105" s="31">
        <v>3</v>
      </c>
      <c r="E105" s="32" t="s">
        <v>568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1456</v>
      </c>
      <c r="D106" s="31">
        <v>3</v>
      </c>
      <c r="E106" s="32" t="s">
        <v>575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1457</v>
      </c>
      <c r="D107" s="31">
        <v>3</v>
      </c>
      <c r="E107" s="32" t="s">
        <v>528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1458</v>
      </c>
      <c r="D108" s="30">
        <v>300</v>
      </c>
      <c r="E108" s="32" t="s">
        <v>579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1458</v>
      </c>
      <c r="D109" s="30">
        <v>500</v>
      </c>
      <c r="E109" s="32" t="s">
        <v>528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1458</v>
      </c>
      <c r="D110" s="30">
        <v>1000</v>
      </c>
      <c r="E110" s="32" t="s">
        <v>1369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1459</v>
      </c>
      <c r="D111" s="30">
        <v>5</v>
      </c>
      <c r="E111" s="32" t="s">
        <v>528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1459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1459</v>
      </c>
      <c r="D113" s="30">
        <v>20</v>
      </c>
      <c r="E113" s="32" t="s">
        <v>539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1460</v>
      </c>
      <c r="D114" s="30">
        <v>3</v>
      </c>
      <c r="E114" s="32" t="s">
        <v>528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1460</v>
      </c>
      <c r="D115" s="30">
        <v>5</v>
      </c>
      <c r="E115" s="32" t="s">
        <v>568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1460</v>
      </c>
      <c r="D116" s="30">
        <v>10</v>
      </c>
      <c r="E116" s="32" t="s">
        <v>539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1461</v>
      </c>
    </row>
    <row r="119" spans="2:8" ht="20.100000000000001" customHeight="1"/>
    <row r="120" spans="2:8" ht="20.100000000000001" customHeight="1">
      <c r="B120" s="30">
        <v>15401002</v>
      </c>
      <c r="C120" s="31" t="s">
        <v>1462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1463</v>
      </c>
      <c r="D121" s="31">
        <v>3</v>
      </c>
      <c r="E121" s="32" t="s">
        <v>571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1464</v>
      </c>
      <c r="D122" s="31">
        <v>3</v>
      </c>
      <c r="E122" s="32" t="s">
        <v>528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1465</v>
      </c>
      <c r="D123" s="31">
        <v>3</v>
      </c>
      <c r="E123" s="32" t="s">
        <v>575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1466</v>
      </c>
      <c r="D124" s="31">
        <v>3</v>
      </c>
      <c r="E124" s="32" t="s">
        <v>568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1467</v>
      </c>
      <c r="D125" s="31">
        <v>3</v>
      </c>
      <c r="E125" s="32" t="s">
        <v>1369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1468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1469</v>
      </c>
      <c r="D127" s="31">
        <v>3</v>
      </c>
      <c r="E127" s="32" t="s">
        <v>579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1470</v>
      </c>
      <c r="D128" s="31">
        <v>3</v>
      </c>
      <c r="E128" s="32" t="s">
        <v>528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1471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1472</v>
      </c>
      <c r="D130" s="31">
        <v>3</v>
      </c>
      <c r="E130" s="32" t="s">
        <v>579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1473</v>
      </c>
      <c r="D131" s="31">
        <v>3</v>
      </c>
      <c r="E131" s="32" t="s">
        <v>571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1474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1475</v>
      </c>
      <c r="D133" s="31">
        <v>3</v>
      </c>
      <c r="E133" s="32" t="s">
        <v>575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1476</v>
      </c>
      <c r="D134" s="31">
        <v>3</v>
      </c>
      <c r="E134" s="32" t="s">
        <v>528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1477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1478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1479</v>
      </c>
      <c r="D137" s="31">
        <v>3</v>
      </c>
      <c r="E137" s="32" t="s">
        <v>571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1480</v>
      </c>
      <c r="D138" s="31">
        <v>3</v>
      </c>
      <c r="E138" s="32" t="s">
        <v>528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1481</v>
      </c>
      <c r="D139" s="31">
        <v>3</v>
      </c>
      <c r="E139" s="32" t="s">
        <v>1369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1482</v>
      </c>
      <c r="D140" s="31">
        <v>3</v>
      </c>
      <c r="E140" s="32" t="s">
        <v>1369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1483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1484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1485</v>
      </c>
      <c r="D143" s="31">
        <v>3</v>
      </c>
      <c r="E143" s="32" t="s">
        <v>568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1486</v>
      </c>
      <c r="D144" s="31">
        <v>3</v>
      </c>
      <c r="E144" s="32" t="s">
        <v>575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1487</v>
      </c>
      <c r="D145" s="31">
        <v>3</v>
      </c>
      <c r="E145" s="32" t="s">
        <v>528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1488</v>
      </c>
      <c r="D146" s="30">
        <v>300</v>
      </c>
      <c r="E146" s="32" t="s">
        <v>579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1488</v>
      </c>
      <c r="D147" s="30">
        <v>500</v>
      </c>
      <c r="E147" s="32" t="s">
        <v>528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1488</v>
      </c>
      <c r="D148" s="30">
        <v>1000</v>
      </c>
      <c r="E148" s="32" t="s">
        <v>1369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1489</v>
      </c>
      <c r="D149" s="30">
        <v>5</v>
      </c>
      <c r="E149" s="32" t="s">
        <v>528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1489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1489</v>
      </c>
      <c r="D151" s="30">
        <v>20</v>
      </c>
      <c r="E151" s="32" t="s">
        <v>539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1490</v>
      </c>
      <c r="D152" s="30">
        <v>3</v>
      </c>
      <c r="E152" s="32" t="s">
        <v>528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1490</v>
      </c>
      <c r="D153" s="30">
        <v>5</v>
      </c>
      <c r="E153" s="32" t="s">
        <v>568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1490</v>
      </c>
      <c r="D154" s="30">
        <v>10</v>
      </c>
      <c r="E154" s="32" t="s">
        <v>539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1491</v>
      </c>
    </row>
    <row r="157" spans="2:12" ht="20.100000000000001" customHeight="1"/>
    <row r="158" spans="2:12" ht="20.100000000000001" customHeight="1">
      <c r="B158" s="30">
        <v>15501002</v>
      </c>
      <c r="C158" s="31" t="s">
        <v>1492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1493</v>
      </c>
      <c r="D159" s="31">
        <v>3</v>
      </c>
      <c r="E159" s="32" t="s">
        <v>571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1494</v>
      </c>
      <c r="D160" s="31">
        <v>3</v>
      </c>
      <c r="E160" s="32" t="s">
        <v>528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1495</v>
      </c>
      <c r="D161" s="31">
        <v>3</v>
      </c>
      <c r="E161" s="32" t="s">
        <v>575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1496</v>
      </c>
      <c r="D162" s="31">
        <v>3</v>
      </c>
      <c r="E162" s="32" t="s">
        <v>568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1497</v>
      </c>
      <c r="D163" s="31">
        <v>3</v>
      </c>
      <c r="E163" s="32" t="s">
        <v>1369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1498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1499</v>
      </c>
      <c r="D165" s="31">
        <v>3</v>
      </c>
      <c r="E165" s="32" t="s">
        <v>579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1500</v>
      </c>
      <c r="D166" s="31">
        <v>3</v>
      </c>
      <c r="E166" s="32" t="s">
        <v>528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1501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1502</v>
      </c>
      <c r="D168" s="31">
        <v>3</v>
      </c>
      <c r="E168" s="32" t="s">
        <v>579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1503</v>
      </c>
      <c r="D169" s="31">
        <v>3</v>
      </c>
      <c r="E169" s="32" t="s">
        <v>571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1504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1505</v>
      </c>
      <c r="D171" s="31">
        <v>3</v>
      </c>
      <c r="E171" s="32" t="s">
        <v>575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1506</v>
      </c>
      <c r="D172" s="31">
        <v>3</v>
      </c>
      <c r="E172" s="32" t="s">
        <v>528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1507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1508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1509</v>
      </c>
      <c r="D175" s="31">
        <v>3</v>
      </c>
      <c r="E175" s="32" t="s">
        <v>571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1510</v>
      </c>
      <c r="D176" s="31">
        <v>3</v>
      </c>
      <c r="E176" s="32" t="s">
        <v>528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1511</v>
      </c>
      <c r="D177" s="31">
        <v>3</v>
      </c>
      <c r="E177" s="32" t="s">
        <v>1369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1512</v>
      </c>
      <c r="D178" s="31">
        <v>3</v>
      </c>
      <c r="E178" s="32" t="s">
        <v>1369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1513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1514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1515</v>
      </c>
      <c r="D181" s="31">
        <v>3</v>
      </c>
      <c r="E181" s="32" t="s">
        <v>568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1516</v>
      </c>
      <c r="D182" s="31">
        <v>3</v>
      </c>
      <c r="E182" s="32" t="s">
        <v>575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1517</v>
      </c>
      <c r="D183" s="31">
        <v>3</v>
      </c>
      <c r="E183" s="32" t="s">
        <v>528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1518</v>
      </c>
      <c r="D184" s="30">
        <v>300</v>
      </c>
      <c r="E184" s="32" t="s">
        <v>579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1518</v>
      </c>
      <c r="D185" s="30">
        <v>500</v>
      </c>
      <c r="E185" s="32" t="s">
        <v>528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1518</v>
      </c>
      <c r="D186" s="30">
        <v>1000</v>
      </c>
      <c r="E186" s="32" t="s">
        <v>1369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1519</v>
      </c>
      <c r="D187" s="30">
        <v>5</v>
      </c>
      <c r="E187" s="32" t="s">
        <v>528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1519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1519</v>
      </c>
      <c r="D189" s="30">
        <v>20</v>
      </c>
      <c r="E189" s="32" t="s">
        <v>539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1520</v>
      </c>
      <c r="D190" s="30">
        <v>3</v>
      </c>
      <c r="E190" s="32" t="s">
        <v>528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1520</v>
      </c>
      <c r="D191" s="30">
        <v>5</v>
      </c>
      <c r="E191" s="32" t="s">
        <v>568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1520</v>
      </c>
      <c r="D192" s="30">
        <v>10</v>
      </c>
      <c r="E192" s="32" t="s">
        <v>539</v>
      </c>
      <c r="F192" s="32">
        <v>110101</v>
      </c>
      <c r="G192" s="1">
        <v>60</v>
      </c>
      <c r="H192" t="str">
        <f t="shared" si="5"/>
        <v>110101,60</v>
      </c>
    </row>
  </sheetData>
  <phoneticPr fontId="3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R9" sqref="E9:R25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1521</v>
      </c>
    </row>
    <row r="3" spans="2:21" s="3" customFormat="1" ht="20.100000000000001" customHeight="1">
      <c r="B3" s="3" t="s">
        <v>1522</v>
      </c>
    </row>
    <row r="4" spans="2:21" s="3" customFormat="1" ht="20.100000000000001" customHeight="1">
      <c r="B4" s="3" t="s">
        <v>1523</v>
      </c>
    </row>
    <row r="5" spans="2:21" s="3" customFormat="1" ht="20.100000000000001" customHeight="1">
      <c r="B5" s="3" t="s">
        <v>1524</v>
      </c>
    </row>
    <row r="6" spans="2:21" s="3" customFormat="1" ht="20.100000000000001" customHeight="1">
      <c r="B6" s="3" t="s">
        <v>1525</v>
      </c>
    </row>
    <row r="7" spans="2:21" s="3" customFormat="1" ht="20.100000000000001" customHeight="1">
      <c r="B7" s="3" t="s">
        <v>1526</v>
      </c>
    </row>
    <row r="8" spans="2:21" s="3" customFormat="1" ht="20.100000000000001" customHeight="1"/>
    <row r="9" spans="2:21" s="3" customFormat="1" ht="20.100000000000001" customHeight="1">
      <c r="F9" s="1" t="s">
        <v>1527</v>
      </c>
      <c r="G9" s="1"/>
    </row>
    <row r="10" spans="2:21" s="3" customFormat="1" ht="20.100000000000001" customHeight="1">
      <c r="C10" s="3" t="s">
        <v>1528</v>
      </c>
      <c r="E10" s="1" t="s">
        <v>1529</v>
      </c>
      <c r="F10" s="1"/>
      <c r="G10" s="1"/>
      <c r="H10" s="1" t="s">
        <v>1530</v>
      </c>
      <c r="I10" s="1" t="s">
        <v>1531</v>
      </c>
    </row>
    <row r="11" spans="2:21" s="3" customFormat="1" ht="20.100000000000001" customHeight="1">
      <c r="E11" s="1" t="s">
        <v>1532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1533</v>
      </c>
      <c r="J11" s="1">
        <v>10001</v>
      </c>
      <c r="K11" s="1" t="s">
        <v>1534</v>
      </c>
      <c r="L11" s="3" t="s">
        <v>1535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1533</v>
      </c>
      <c r="J12" s="1">
        <v>10002</v>
      </c>
      <c r="K12" s="1" t="s">
        <v>1536</v>
      </c>
      <c r="L12" s="3" t="s">
        <v>1537</v>
      </c>
    </row>
    <row r="13" spans="2:21" s="3" customFormat="1" ht="20.100000000000001" customHeight="1">
      <c r="F13" s="1"/>
      <c r="G13" s="1"/>
      <c r="H13" s="1"/>
      <c r="I13" s="1" t="s">
        <v>1538</v>
      </c>
      <c r="J13" s="1">
        <v>10003</v>
      </c>
      <c r="K13" s="1" t="s">
        <v>1539</v>
      </c>
      <c r="L13" s="3" t="s">
        <v>1540</v>
      </c>
      <c r="U13" s="3" t="s">
        <v>1541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1533</v>
      </c>
      <c r="J14" s="1">
        <v>10004</v>
      </c>
      <c r="K14" s="1" t="s">
        <v>1542</v>
      </c>
      <c r="L14" s="3" t="s">
        <v>1543</v>
      </c>
      <c r="U14" s="3" t="s">
        <v>1544</v>
      </c>
    </row>
    <row r="15" spans="2:21" s="3" customFormat="1" ht="20.100000000000001" customHeight="1">
      <c r="D15" s="3" t="s">
        <v>1533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1533</v>
      </c>
      <c r="J15" s="1">
        <v>10005</v>
      </c>
      <c r="K15" s="1" t="s">
        <v>1545</v>
      </c>
      <c r="L15" s="3" t="s">
        <v>1546</v>
      </c>
    </row>
    <row r="16" spans="2:21" s="3" customFormat="1" ht="20.100000000000001" customHeight="1">
      <c r="D16" s="3" t="s">
        <v>1547</v>
      </c>
      <c r="F16" s="1"/>
      <c r="G16" s="1"/>
      <c r="H16" s="1"/>
      <c r="I16" s="1" t="s">
        <v>1548</v>
      </c>
      <c r="J16" s="1">
        <v>10006</v>
      </c>
      <c r="K16" s="1" t="s">
        <v>1549</v>
      </c>
      <c r="L16" s="3" t="s">
        <v>1550</v>
      </c>
      <c r="U16" s="3" t="s">
        <v>1551</v>
      </c>
    </row>
    <row r="17" spans="3:21" s="3" customFormat="1" ht="20.100000000000001" customHeight="1">
      <c r="D17" s="3" t="s">
        <v>1552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1533</v>
      </c>
      <c r="J17" s="1">
        <v>10007</v>
      </c>
      <c r="K17" s="1" t="s">
        <v>1553</v>
      </c>
      <c r="L17" s="3" t="s">
        <v>1554</v>
      </c>
      <c r="U17" s="3" t="s">
        <v>1555</v>
      </c>
    </row>
    <row r="18" spans="3:21" s="3" customFormat="1" ht="20.100000000000001" customHeight="1">
      <c r="D18" s="3" t="s">
        <v>1556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1533</v>
      </c>
      <c r="J18" s="1">
        <v>10008</v>
      </c>
      <c r="K18" s="1" t="s">
        <v>1557</v>
      </c>
      <c r="L18" s="3" t="s">
        <v>1558</v>
      </c>
    </row>
    <row r="19" spans="3:21" s="3" customFormat="1" ht="20.100000000000001" customHeight="1">
      <c r="D19" s="3" t="s">
        <v>1559</v>
      </c>
      <c r="F19" s="1"/>
      <c r="G19" s="1"/>
      <c r="H19" s="1"/>
      <c r="I19" s="1" t="s">
        <v>1560</v>
      </c>
      <c r="J19" s="1">
        <v>10009</v>
      </c>
      <c r="K19" s="1" t="s">
        <v>1561</v>
      </c>
      <c r="L19" s="3" t="s">
        <v>1562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1533</v>
      </c>
      <c r="J20" s="1">
        <v>10010</v>
      </c>
      <c r="K20" s="1" t="s">
        <v>1563</v>
      </c>
      <c r="L20" s="3" t="s">
        <v>1564</v>
      </c>
    </row>
    <row r="21" spans="3:21" s="3" customFormat="1" ht="20.100000000000001" customHeight="1">
      <c r="C21" s="1" t="s">
        <v>1565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1533</v>
      </c>
      <c r="J21" s="1">
        <v>10011</v>
      </c>
      <c r="K21" s="1" t="s">
        <v>1566</v>
      </c>
      <c r="L21" s="3" t="s">
        <v>1567</v>
      </c>
    </row>
    <row r="22" spans="3:21" s="3" customFormat="1" ht="20.100000000000001" customHeight="1">
      <c r="C22" s="1" t="s">
        <v>1568</v>
      </c>
      <c r="D22" s="1" t="s">
        <v>1569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1533</v>
      </c>
      <c r="J22" s="1">
        <v>10012</v>
      </c>
      <c r="K22" s="1" t="s">
        <v>1570</v>
      </c>
      <c r="L22" s="3" t="s">
        <v>1571</v>
      </c>
    </row>
    <row r="23" spans="3:21" s="3" customFormat="1" ht="20.100000000000001" customHeight="1">
      <c r="C23" s="1" t="s">
        <v>1572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1533</v>
      </c>
      <c r="J23" s="1">
        <v>10013</v>
      </c>
      <c r="K23" s="1" t="s">
        <v>1573</v>
      </c>
      <c r="L23" s="3" t="s">
        <v>1544</v>
      </c>
    </row>
    <row r="24" spans="3:21" s="3" customFormat="1" ht="20.100000000000001" customHeight="1">
      <c r="C24" s="1" t="s">
        <v>1574</v>
      </c>
      <c r="D24" s="1"/>
      <c r="F24" s="1"/>
      <c r="G24" s="1"/>
      <c r="H24" s="1"/>
      <c r="I24" s="1" t="s">
        <v>1560</v>
      </c>
      <c r="J24" s="1">
        <v>10014</v>
      </c>
      <c r="K24" s="1" t="s">
        <v>1575</v>
      </c>
      <c r="L24" s="3" t="s">
        <v>1576</v>
      </c>
    </row>
    <row r="25" spans="3:21" s="3" customFormat="1" ht="20.100000000000001" customHeight="1">
      <c r="C25" s="1" t="s">
        <v>1577</v>
      </c>
      <c r="D25" s="1">
        <v>0.05</v>
      </c>
      <c r="F25" s="1"/>
      <c r="G25" s="1"/>
      <c r="H25" s="1"/>
      <c r="I25" s="1" t="s">
        <v>1538</v>
      </c>
      <c r="J25" s="1">
        <v>10015</v>
      </c>
      <c r="K25" s="1" t="s">
        <v>1578</v>
      </c>
      <c r="L25" s="3" t="s">
        <v>1541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1579</v>
      </c>
      <c r="D29" s="1">
        <f>C26*1.5</f>
        <v>2.25</v>
      </c>
    </row>
    <row r="30" spans="3:21" s="3" customFormat="1" ht="20.100000000000001" customHeight="1">
      <c r="C30" s="1" t="s">
        <v>1580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1581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1582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1583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1584</v>
      </c>
      <c r="D40" s="1">
        <v>0.25</v>
      </c>
    </row>
    <row r="41" spans="3:8" ht="20.100000000000001" customHeight="1">
      <c r="C41" s="1" t="s">
        <v>1585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1581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528</v>
      </c>
    </row>
    <row r="8" spans="2:16" ht="20.100000000000001" customHeight="1"/>
    <row r="9" spans="2:16" ht="20.100000000000001" customHeight="1">
      <c r="D9" s="14"/>
      <c r="E9" s="14" t="s">
        <v>1586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1173</v>
      </c>
      <c r="E10" s="14" t="s">
        <v>2</v>
      </c>
      <c r="F10" s="14" t="s">
        <v>1587</v>
      </c>
      <c r="G10" s="27"/>
      <c r="I10" s="14" t="s">
        <v>1588</v>
      </c>
      <c r="N10" s="14" t="s">
        <v>1589</v>
      </c>
      <c r="O10" s="26"/>
      <c r="P10" s="14" t="s">
        <v>571</v>
      </c>
    </row>
    <row r="11" spans="2:16" ht="20.100000000000001" customHeight="1">
      <c r="B11" s="1">
        <v>6</v>
      </c>
      <c r="C11" s="1">
        <v>10</v>
      </c>
      <c r="D11" s="14" t="s">
        <v>1101</v>
      </c>
      <c r="E11" s="14" t="s">
        <v>3</v>
      </c>
      <c r="F11" s="14" t="s">
        <v>1590</v>
      </c>
      <c r="I11" s="14" t="s">
        <v>1591</v>
      </c>
      <c r="N11" s="14" t="s">
        <v>1592</v>
      </c>
      <c r="O11" s="26"/>
      <c r="P11" s="14" t="s">
        <v>575</v>
      </c>
    </row>
    <row r="12" spans="2:16" ht="20.100000000000001" customHeight="1">
      <c r="B12" s="1" t="s">
        <v>1593</v>
      </c>
      <c r="C12" s="1" t="s">
        <v>1594</v>
      </c>
      <c r="D12" s="14" t="s">
        <v>1169</v>
      </c>
      <c r="E12" s="14" t="s">
        <v>1595</v>
      </c>
      <c r="F12" s="14" t="s">
        <v>604</v>
      </c>
      <c r="G12" s="27"/>
      <c r="I12" s="14" t="s">
        <v>1596</v>
      </c>
      <c r="N12" s="14" t="s">
        <v>604</v>
      </c>
      <c r="O12" s="26"/>
      <c r="P12" s="14" t="s">
        <v>568</v>
      </c>
    </row>
    <row r="13" spans="2:16" ht="20.100000000000001" customHeight="1">
      <c r="B13" s="1" t="s">
        <v>1597</v>
      </c>
      <c r="C13" s="1" t="s">
        <v>1598</v>
      </c>
      <c r="D13" s="14" t="s">
        <v>1171</v>
      </c>
      <c r="E13" s="14" t="s">
        <v>1599</v>
      </c>
      <c r="F13" s="14" t="s">
        <v>1600</v>
      </c>
      <c r="G13" s="27"/>
      <c r="N13" s="14" t="s">
        <v>1004</v>
      </c>
      <c r="O13" s="26"/>
      <c r="P13" s="14" t="s">
        <v>579</v>
      </c>
    </row>
    <row r="14" spans="2:16" ht="20.100000000000001" customHeight="1">
      <c r="B14" s="1" t="s">
        <v>1601</v>
      </c>
      <c r="C14" s="1" t="s">
        <v>1594</v>
      </c>
      <c r="D14" s="14" t="s">
        <v>1176</v>
      </c>
      <c r="E14" s="14" t="s">
        <v>1602</v>
      </c>
      <c r="F14" s="1" t="s">
        <v>607</v>
      </c>
      <c r="G14" s="26"/>
      <c r="H14" s="26"/>
      <c r="I14" s="14" t="s">
        <v>1603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1604</v>
      </c>
      <c r="F23" s="1" t="s">
        <v>1605</v>
      </c>
      <c r="G23"/>
      <c r="H23"/>
      <c r="I23"/>
      <c r="K23" s="1" t="s">
        <v>1606</v>
      </c>
      <c r="L23" s="1" t="s">
        <v>775</v>
      </c>
      <c r="O23" s="27"/>
    </row>
    <row r="24" spans="3:15" ht="20.100000000000001" customHeight="1">
      <c r="D24" s="1" t="s">
        <v>583</v>
      </c>
      <c r="G24"/>
      <c r="H24"/>
      <c r="I24"/>
      <c r="K24" s="1"/>
      <c r="L24" s="1" t="s">
        <v>762</v>
      </c>
      <c r="O24" s="27"/>
    </row>
    <row r="25" spans="3:15" ht="20.100000000000001" customHeight="1">
      <c r="D25" s="1" t="s">
        <v>1607</v>
      </c>
      <c r="G25"/>
      <c r="H25"/>
      <c r="I25"/>
      <c r="K25" s="1"/>
      <c r="L25" s="1" t="s">
        <v>769</v>
      </c>
      <c r="O25" s="27"/>
    </row>
    <row r="26" spans="3:15" ht="20.100000000000001" customHeight="1">
      <c r="D26" s="1" t="s">
        <v>586</v>
      </c>
      <c r="G26"/>
      <c r="H26"/>
      <c r="I26"/>
      <c r="L26" s="1" t="s">
        <v>1608</v>
      </c>
      <c r="O26" s="27"/>
    </row>
    <row r="27" spans="3:15" ht="20.100000000000001" customHeight="1">
      <c r="D27" s="1" t="s">
        <v>587</v>
      </c>
      <c r="G27"/>
      <c r="H27"/>
      <c r="I27"/>
      <c r="L27" s="1" t="s">
        <v>781</v>
      </c>
      <c r="M27" s="1" t="s">
        <v>784</v>
      </c>
    </row>
    <row r="28" spans="3:15" ht="20.100000000000001" customHeight="1">
      <c r="D28" s="1" t="s">
        <v>604</v>
      </c>
      <c r="G28"/>
      <c r="H28"/>
      <c r="I28"/>
    </row>
    <row r="29" spans="3:15" ht="20.100000000000001" customHeight="1">
      <c r="D29" s="1" t="s">
        <v>1609</v>
      </c>
      <c r="G29"/>
      <c r="H29"/>
      <c r="I29"/>
    </row>
    <row r="30" spans="3:15" ht="20.100000000000001" customHeight="1">
      <c r="D30" s="1" t="s">
        <v>564</v>
      </c>
      <c r="G30"/>
      <c r="H30"/>
      <c r="I30"/>
    </row>
    <row r="31" spans="3:15" ht="20.100000000000001" customHeight="1">
      <c r="D31" s="1" t="s">
        <v>491</v>
      </c>
      <c r="G31"/>
      <c r="H31"/>
      <c r="I31"/>
    </row>
    <row r="32" spans="3:15" ht="20.100000000000001" customHeight="1">
      <c r="D32" s="1" t="s">
        <v>1610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1611</v>
      </c>
      <c r="H1" s="4" t="s">
        <v>1612</v>
      </c>
      <c r="I1" s="4" t="s">
        <v>1613</v>
      </c>
      <c r="J1" s="4" t="s">
        <v>1614</v>
      </c>
      <c r="K1" s="4" t="s">
        <v>1615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1616</v>
      </c>
      <c r="Q2" s="1">
        <v>13</v>
      </c>
      <c r="R2" s="1"/>
      <c r="T2" s="4" t="s">
        <v>1617</v>
      </c>
      <c r="U2" s="1" t="s">
        <v>1618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1619</v>
      </c>
      <c r="Q3" s="1">
        <v>3</v>
      </c>
      <c r="R3" s="1"/>
      <c r="S3">
        <v>101</v>
      </c>
      <c r="T3" s="1" t="s">
        <v>1620</v>
      </c>
      <c r="U3" s="1" t="s">
        <v>1103</v>
      </c>
      <c r="V3" s="1" t="s">
        <v>1621</v>
      </c>
      <c r="AD3" s="1" t="s">
        <v>1622</v>
      </c>
      <c r="AE3" s="7" t="s">
        <v>1623</v>
      </c>
      <c r="AF3" s="1" t="s">
        <v>1624</v>
      </c>
      <c r="AG3" s="5"/>
      <c r="AH3" s="1" t="s">
        <v>1625</v>
      </c>
      <c r="AI3" s="1" t="s">
        <v>1626</v>
      </c>
      <c r="AJ3" s="1" t="s">
        <v>3</v>
      </c>
      <c r="AK3" s="5"/>
      <c r="AN3" t="s">
        <v>1171</v>
      </c>
      <c r="AR3" s="14"/>
      <c r="AS3" s="14" t="s">
        <v>1586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1627</v>
      </c>
      <c r="Q4" s="1">
        <f>Q3*总表!K7</f>
        <v>30</v>
      </c>
      <c r="R4" s="1"/>
      <c r="S4">
        <v>102</v>
      </c>
      <c r="T4" s="1" t="s">
        <v>1628</v>
      </c>
      <c r="U4" s="1" t="s">
        <v>1108</v>
      </c>
      <c r="V4" s="1" t="s">
        <v>1629</v>
      </c>
      <c r="X4" s="5"/>
      <c r="Z4" s="5"/>
      <c r="AD4" s="1" t="s">
        <v>1630</v>
      </c>
      <c r="AE4" s="7" t="s">
        <v>1631</v>
      </c>
      <c r="AF4" s="1" t="s">
        <v>1632</v>
      </c>
      <c r="AG4" s="5"/>
      <c r="AH4" s="1" t="s">
        <v>1633</v>
      </c>
      <c r="AI4" s="1" t="s">
        <v>1634</v>
      </c>
      <c r="AJ4" s="1" t="s">
        <v>12</v>
      </c>
      <c r="AK4" s="5"/>
      <c r="AN4" t="s">
        <v>1169</v>
      </c>
      <c r="AR4" s="14" t="s">
        <v>1173</v>
      </c>
      <c r="AS4" s="14" t="s">
        <v>2</v>
      </c>
      <c r="AT4" s="14" t="s">
        <v>1588</v>
      </c>
      <c r="AU4" s="27"/>
      <c r="AV4" s="14" t="s">
        <v>1589</v>
      </c>
      <c r="AW4" s="26"/>
      <c r="AX4" s="14" t="s">
        <v>571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1635</v>
      </c>
      <c r="U5" s="1" t="s">
        <v>1112</v>
      </c>
      <c r="V5" s="1" t="s">
        <v>1636</v>
      </c>
      <c r="X5" s="5"/>
      <c r="Z5" s="5"/>
      <c r="AD5" s="1" t="s">
        <v>1637</v>
      </c>
      <c r="AE5" s="7" t="s">
        <v>1638</v>
      </c>
      <c r="AF5" s="1" t="s">
        <v>1639</v>
      </c>
      <c r="AG5" s="5"/>
      <c r="AH5" s="1" t="s">
        <v>1640</v>
      </c>
      <c r="AI5" s="1" t="s">
        <v>1641</v>
      </c>
      <c r="AJ5" s="1" t="s">
        <v>29</v>
      </c>
      <c r="AK5" s="5"/>
      <c r="AN5" t="s">
        <v>1176</v>
      </c>
      <c r="AR5" s="14" t="s">
        <v>1101</v>
      </c>
      <c r="AS5" s="14" t="s">
        <v>3</v>
      </c>
      <c r="AT5" s="14" t="s">
        <v>1596</v>
      </c>
      <c r="AU5" s="27"/>
      <c r="AV5" s="14" t="s">
        <v>1592</v>
      </c>
      <c r="AW5" s="26"/>
      <c r="AX5" s="14" t="s">
        <v>575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1642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1643</v>
      </c>
      <c r="U6" s="1" t="s">
        <v>1117</v>
      </c>
      <c r="V6" s="1" t="s">
        <v>1644</v>
      </c>
      <c r="X6" s="5"/>
      <c r="Z6" s="5"/>
      <c r="AD6" s="1" t="s">
        <v>1645</v>
      </c>
      <c r="AE6" s="7" t="s">
        <v>1646</v>
      </c>
      <c r="AF6" s="5"/>
      <c r="AG6" s="5"/>
      <c r="AH6" s="1" t="s">
        <v>1647</v>
      </c>
      <c r="AI6" s="1" t="s">
        <v>1648</v>
      </c>
      <c r="AJ6" s="1" t="s">
        <v>2</v>
      </c>
      <c r="AK6" s="5"/>
      <c r="AN6" t="s">
        <v>1649</v>
      </c>
      <c r="AR6" s="14" t="s">
        <v>1169</v>
      </c>
      <c r="AS6" s="14" t="s">
        <v>1595</v>
      </c>
      <c r="AT6" s="14" t="s">
        <v>1591</v>
      </c>
      <c r="AU6" s="27"/>
      <c r="AV6" s="14" t="s">
        <v>604</v>
      </c>
      <c r="AW6" s="26"/>
      <c r="AX6" s="14" t="s">
        <v>568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1650</v>
      </c>
      <c r="AE7" s="7" t="s">
        <v>1651</v>
      </c>
      <c r="AF7" s="5"/>
      <c r="AG7" s="5"/>
      <c r="AH7" s="5"/>
      <c r="AI7" s="1" t="s">
        <v>1652</v>
      </c>
      <c r="AJ7" s="1" t="s">
        <v>568</v>
      </c>
      <c r="AK7" s="5"/>
      <c r="AR7" s="14" t="s">
        <v>1171</v>
      </c>
      <c r="AS7" s="28" t="s">
        <v>1599</v>
      </c>
      <c r="AT7" s="14"/>
      <c r="AU7" s="27"/>
      <c r="AV7" s="14" t="s">
        <v>1004</v>
      </c>
      <c r="AW7" s="26"/>
      <c r="AX7" s="14" t="s">
        <v>579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1653</v>
      </c>
      <c r="U8" s="4" t="s">
        <v>1654</v>
      </c>
      <c r="V8" s="5"/>
      <c r="W8" s="24"/>
      <c r="X8" s="1" t="s">
        <v>1655</v>
      </c>
      <c r="Y8" s="1" t="s">
        <v>1656</v>
      </c>
      <c r="Z8" s="5"/>
      <c r="AD8" s="1" t="s">
        <v>1657</v>
      </c>
      <c r="AE8" s="7" t="s">
        <v>1658</v>
      </c>
      <c r="AF8" s="5"/>
      <c r="AG8" s="5"/>
      <c r="AH8" s="5"/>
      <c r="AI8" s="1" t="s">
        <v>1659</v>
      </c>
      <c r="AJ8" s="1" t="s">
        <v>571</v>
      </c>
      <c r="AK8" s="5"/>
      <c r="AR8" s="14" t="s">
        <v>1176</v>
      </c>
      <c r="AS8" s="14" t="s">
        <v>1602</v>
      </c>
      <c r="AT8" s="14" t="s">
        <v>1603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1103</v>
      </c>
      <c r="T9" s="1" t="s">
        <v>1628</v>
      </c>
      <c r="U9" s="1" t="s">
        <v>1660</v>
      </c>
      <c r="V9" s="7" t="s">
        <v>1661</v>
      </c>
      <c r="X9" s="1" t="s">
        <v>1662</v>
      </c>
      <c r="Y9" s="1">
        <v>1</v>
      </c>
      <c r="Z9" s="1">
        <f>Y9*50000</f>
        <v>50000</v>
      </c>
      <c r="AD9" s="1" t="s">
        <v>1663</v>
      </c>
      <c r="AE9" s="7" t="s">
        <v>1664</v>
      </c>
      <c r="AF9" s="5"/>
      <c r="AG9" s="5"/>
      <c r="AH9" s="5"/>
      <c r="AI9" s="1" t="s">
        <v>1665</v>
      </c>
      <c r="AJ9" s="1" t="s">
        <v>575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1620</v>
      </c>
      <c r="U10" s="1" t="s">
        <v>1621</v>
      </c>
      <c r="V10" s="7" t="s">
        <v>1666</v>
      </c>
      <c r="X10" s="1" t="s">
        <v>1667</v>
      </c>
      <c r="Y10" s="1">
        <v>2</v>
      </c>
      <c r="Z10" s="1">
        <f t="shared" ref="Z10:Z18" si="5">Y10*50000</f>
        <v>100000</v>
      </c>
      <c r="AD10" s="1" t="s">
        <v>1668</v>
      </c>
      <c r="AE10" s="7" t="s">
        <v>1669</v>
      </c>
      <c r="AF10" s="5"/>
      <c r="AG10" s="5"/>
      <c r="AH10" s="5"/>
      <c r="AI10" s="1" t="s">
        <v>1670</v>
      </c>
      <c r="AJ10" s="1" t="s">
        <v>579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1643</v>
      </c>
      <c r="U11" s="1" t="s">
        <v>1671</v>
      </c>
      <c r="V11" s="3" t="s">
        <v>1672</v>
      </c>
      <c r="X11" s="1" t="s">
        <v>1673</v>
      </c>
      <c r="Y11" s="1">
        <f>Y10*2</f>
        <v>4</v>
      </c>
      <c r="Z11" s="1">
        <f t="shared" si="5"/>
        <v>200000</v>
      </c>
      <c r="AD11" s="1" t="s">
        <v>1674</v>
      </c>
      <c r="AE11" s="7" t="s">
        <v>1675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1635</v>
      </c>
      <c r="U12" s="1" t="s">
        <v>1676</v>
      </c>
      <c r="V12" s="3" t="s">
        <v>1677</v>
      </c>
      <c r="X12" s="1" t="s">
        <v>1678</v>
      </c>
      <c r="Y12" s="1">
        <f t="shared" ref="Y12:Y18" si="6">Y11*2</f>
        <v>8</v>
      </c>
      <c r="Z12" s="1">
        <f t="shared" si="5"/>
        <v>400000</v>
      </c>
      <c r="AD12" s="1" t="s">
        <v>1679</v>
      </c>
      <c r="AE12" s="7" t="s">
        <v>1680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1681</v>
      </c>
      <c r="R13" s="1">
        <v>102</v>
      </c>
      <c r="T13" s="1" t="s">
        <v>1628</v>
      </c>
      <c r="U13" s="1" t="s">
        <v>1682</v>
      </c>
      <c r="V13" s="3" t="s">
        <v>1683</v>
      </c>
      <c r="X13" s="1" t="s">
        <v>1684</v>
      </c>
      <c r="Y13" s="1">
        <f t="shared" si="6"/>
        <v>16</v>
      </c>
      <c r="Z13" s="1">
        <f t="shared" si="5"/>
        <v>800000</v>
      </c>
      <c r="AD13" s="1" t="s">
        <v>1685</v>
      </c>
      <c r="AE13" s="7" t="s">
        <v>1686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1642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1643</v>
      </c>
      <c r="U14" s="1" t="s">
        <v>1687</v>
      </c>
      <c r="V14" s="3" t="s">
        <v>1688</v>
      </c>
      <c r="X14" s="1" t="s">
        <v>1689</v>
      </c>
      <c r="Y14" s="1">
        <f t="shared" si="6"/>
        <v>32</v>
      </c>
      <c r="Z14" s="1">
        <f t="shared" si="5"/>
        <v>1600000</v>
      </c>
      <c r="AD14" s="1" t="s">
        <v>1690</v>
      </c>
      <c r="AE14" s="7" t="s">
        <v>1691</v>
      </c>
      <c r="AF14" s="1" t="s">
        <v>1692</v>
      </c>
      <c r="AG14" s="4" t="s">
        <v>15</v>
      </c>
      <c r="AH14" s="1" t="s">
        <v>1693</v>
      </c>
      <c r="AI14" s="5"/>
      <c r="AJ14" s="1" t="s">
        <v>1694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1620</v>
      </c>
      <c r="U15" s="1" t="s">
        <v>1695</v>
      </c>
      <c r="V15" s="3" t="s">
        <v>1696</v>
      </c>
      <c r="X15" s="1" t="s">
        <v>1697</v>
      </c>
      <c r="Y15" s="1">
        <f t="shared" si="6"/>
        <v>64</v>
      </c>
      <c r="Z15" s="1">
        <f t="shared" si="5"/>
        <v>3200000</v>
      </c>
      <c r="AD15" s="1" t="s">
        <v>1698</v>
      </c>
      <c r="AE15" s="7" t="s">
        <v>1699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1635</v>
      </c>
      <c r="U16" s="1" t="s">
        <v>1700</v>
      </c>
      <c r="V16" s="3" t="s">
        <v>1701</v>
      </c>
      <c r="X16" s="1" t="s">
        <v>1702</v>
      </c>
      <c r="Y16" s="1">
        <f t="shared" si="6"/>
        <v>128</v>
      </c>
      <c r="Z16" s="1">
        <f t="shared" si="5"/>
        <v>6400000</v>
      </c>
      <c r="AD16" s="1" t="s">
        <v>1703</v>
      </c>
      <c r="AE16" s="7" t="s">
        <v>1704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1628</v>
      </c>
      <c r="U17" s="1" t="s">
        <v>1705</v>
      </c>
      <c r="V17" s="3" t="s">
        <v>1706</v>
      </c>
      <c r="W17" s="24"/>
      <c r="X17" s="1" t="s">
        <v>1707</v>
      </c>
      <c r="Y17" s="1">
        <f t="shared" si="6"/>
        <v>256</v>
      </c>
      <c r="Z17" s="1">
        <f t="shared" si="5"/>
        <v>12800000</v>
      </c>
      <c r="AD17" s="1" t="s">
        <v>1708</v>
      </c>
      <c r="AE17" s="7" t="s">
        <v>1709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1620</v>
      </c>
      <c r="U18" s="1" t="s">
        <v>1710</v>
      </c>
      <c r="V18" s="7" t="s">
        <v>1711</v>
      </c>
      <c r="X18" s="1" t="s">
        <v>1712</v>
      </c>
      <c r="Y18" s="1">
        <f t="shared" si="6"/>
        <v>512</v>
      </c>
      <c r="Z18" s="1">
        <f t="shared" si="5"/>
        <v>25600000</v>
      </c>
      <c r="AD18" s="1" t="s">
        <v>1713</v>
      </c>
      <c r="AE18" s="7" t="s">
        <v>1714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1643</v>
      </c>
      <c r="U19" s="1" t="s">
        <v>1715</v>
      </c>
      <c r="V19" s="3" t="s">
        <v>1716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1717</v>
      </c>
      <c r="O20" s="5"/>
      <c r="P20" s="5"/>
      <c r="Q20" s="5"/>
      <c r="R20" s="5">
        <v>103</v>
      </c>
      <c r="T20" s="1" t="s">
        <v>1635</v>
      </c>
      <c r="U20" s="1" t="s">
        <v>1718</v>
      </c>
      <c r="V20" s="7" t="s">
        <v>1719</v>
      </c>
      <c r="W20" s="1" t="str">
        <f>"100403;"&amp;AB20</f>
        <v>100403;15</v>
      </c>
      <c r="X20" s="4" t="s">
        <v>1720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1721</v>
      </c>
      <c r="AE20" s="7" t="s">
        <v>1722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1723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1724</v>
      </c>
      <c r="AE21" s="7" t="s">
        <v>1725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1726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1727</v>
      </c>
      <c r="AE22" s="7" t="s">
        <v>1728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1653</v>
      </c>
      <c r="U23" s="4" t="s">
        <v>1654</v>
      </c>
      <c r="V23" s="5"/>
      <c r="W23" s="1" t="str">
        <f t="shared" si="9"/>
        <v>100403;36</v>
      </c>
      <c r="X23" s="4" t="s">
        <v>1729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1730</v>
      </c>
      <c r="AE23" s="7" t="s">
        <v>1731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1108</v>
      </c>
      <c r="T24" s="1" t="s">
        <v>1628</v>
      </c>
      <c r="U24" s="1" t="s">
        <v>1732</v>
      </c>
      <c r="V24" s="7" t="s">
        <v>1733</v>
      </c>
      <c r="W24" s="1" t="str">
        <f t="shared" si="9"/>
        <v>100403;45</v>
      </c>
      <c r="X24" s="4" t="s">
        <v>1734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1735</v>
      </c>
      <c r="AE24" s="7" t="s">
        <v>1736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1620</v>
      </c>
      <c r="U25" s="1" t="s">
        <v>1629</v>
      </c>
      <c r="V25" s="7" t="s">
        <v>1737</v>
      </c>
      <c r="W25" s="1" t="str">
        <f t="shared" si="9"/>
        <v>100403;60</v>
      </c>
      <c r="X25" s="4" t="s">
        <v>1738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1739</v>
      </c>
      <c r="AE25" s="7" t="s">
        <v>1740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1643</v>
      </c>
      <c r="U26" s="1" t="s">
        <v>1741</v>
      </c>
      <c r="V26" s="3" t="s">
        <v>1742</v>
      </c>
      <c r="W26" s="1" t="str">
        <f t="shared" si="9"/>
        <v>100403;75</v>
      </c>
      <c r="X26" s="4" t="s">
        <v>1743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1744</v>
      </c>
      <c r="AE26" s="7" t="s">
        <v>1745</v>
      </c>
      <c r="AF26" s="1" t="s">
        <v>1746</v>
      </c>
      <c r="AG26" s="7" t="s">
        <v>1747</v>
      </c>
      <c r="AH26" s="1"/>
      <c r="AI26" s="1"/>
      <c r="AJ26" s="1" t="s">
        <v>1748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1749</v>
      </c>
      <c r="O27" s="4" t="s">
        <v>2</v>
      </c>
      <c r="P27" s="4" t="s">
        <v>3</v>
      </c>
      <c r="Q27" s="4" t="s">
        <v>12</v>
      </c>
      <c r="R27" s="4"/>
      <c r="T27" s="1" t="s">
        <v>1635</v>
      </c>
      <c r="U27" s="1" t="s">
        <v>1750</v>
      </c>
      <c r="V27" s="3" t="s">
        <v>1751</v>
      </c>
      <c r="W27" s="1" t="str">
        <f t="shared" si="9"/>
        <v>100403;90</v>
      </c>
      <c r="X27" s="4" t="s">
        <v>1752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1753</v>
      </c>
      <c r="AE27" s="7" t="s">
        <v>1754</v>
      </c>
      <c r="AF27" s="3" t="s">
        <v>1755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1756</v>
      </c>
      <c r="O28" s="1">
        <v>0</v>
      </c>
      <c r="P28" s="1">
        <v>1</v>
      </c>
      <c r="Q28" s="1">
        <v>0</v>
      </c>
      <c r="R28" s="1"/>
      <c r="T28" s="1" t="s">
        <v>1628</v>
      </c>
      <c r="U28" s="1" t="s">
        <v>1757</v>
      </c>
      <c r="V28" s="3" t="s">
        <v>1758</v>
      </c>
      <c r="W28" s="1" t="str">
        <f t="shared" si="9"/>
        <v>100403;105</v>
      </c>
      <c r="X28" s="4" t="s">
        <v>1759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1760</v>
      </c>
      <c r="AE28" s="7" t="s">
        <v>1761</v>
      </c>
      <c r="AF28" s="7" t="s">
        <v>1762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1763</v>
      </c>
      <c r="O29" s="1">
        <v>0.25</v>
      </c>
      <c r="P29" s="1">
        <v>0</v>
      </c>
      <c r="Q29" s="1">
        <v>1</v>
      </c>
      <c r="R29" s="1"/>
      <c r="T29" s="1" t="s">
        <v>1643</v>
      </c>
      <c r="U29" s="1" t="s">
        <v>1764</v>
      </c>
      <c r="V29" s="3" t="s">
        <v>1765</v>
      </c>
      <c r="W29" s="1" t="str">
        <f t="shared" si="9"/>
        <v>100403;120</v>
      </c>
      <c r="X29" s="4" t="s">
        <v>1766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1767</v>
      </c>
      <c r="AE29" s="7" t="s">
        <v>1768</v>
      </c>
      <c r="AF29" s="7" t="s">
        <v>1769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1770</v>
      </c>
      <c r="O30" s="1">
        <v>0.75</v>
      </c>
      <c r="P30" s="1">
        <v>0</v>
      </c>
      <c r="Q30" s="1">
        <v>0</v>
      </c>
      <c r="R30" s="1"/>
      <c r="T30" s="1" t="s">
        <v>1620</v>
      </c>
      <c r="U30" s="1" t="s">
        <v>1771</v>
      </c>
      <c r="V30" s="3" t="s">
        <v>1772</v>
      </c>
      <c r="AD30" s="1" t="s">
        <v>1773</v>
      </c>
      <c r="AE30" s="7" t="s">
        <v>1774</v>
      </c>
      <c r="AF30" s="7" t="s">
        <v>1775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1635</v>
      </c>
      <c r="U31" s="1" t="s">
        <v>1776</v>
      </c>
      <c r="V31" s="3" t="s">
        <v>1777</v>
      </c>
      <c r="AD31" s="1" t="s">
        <v>1778</v>
      </c>
      <c r="AE31" s="7" t="s">
        <v>1779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1780</v>
      </c>
      <c r="N32" s="1" t="s">
        <v>1756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1628</v>
      </c>
      <c r="U32" s="1" t="s">
        <v>1781</v>
      </c>
      <c r="V32" s="3" t="s">
        <v>1782</v>
      </c>
      <c r="W32" s="1" t="str">
        <f>"100203;"&amp;AB32</f>
        <v>100203;150</v>
      </c>
      <c r="X32" s="4" t="s">
        <v>1783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1784</v>
      </c>
      <c r="AE32" s="7" t="s">
        <v>1785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1763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1620</v>
      </c>
      <c r="U33" s="1" t="s">
        <v>1786</v>
      </c>
      <c r="V33" s="7" t="s">
        <v>1787</v>
      </c>
      <c r="W33" s="1" t="str">
        <f t="shared" ref="W33:W41" si="17">"100203;"&amp;AB33</f>
        <v>100203;225</v>
      </c>
      <c r="X33" s="4" t="s">
        <v>1788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1789</v>
      </c>
      <c r="AE33" s="7" t="s">
        <v>1790</v>
      </c>
      <c r="AF33" s="3" t="s">
        <v>1791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1770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1643</v>
      </c>
      <c r="U34" s="1" t="s">
        <v>1792</v>
      </c>
      <c r="V34" s="3" t="s">
        <v>1793</v>
      </c>
      <c r="W34" s="1" t="str">
        <f t="shared" si="17"/>
        <v>100203;300</v>
      </c>
      <c r="X34" s="4" t="s">
        <v>1794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1795</v>
      </c>
      <c r="AE34" s="7" t="s">
        <v>1796</v>
      </c>
      <c r="AF34" s="3" t="s">
        <v>1797</v>
      </c>
      <c r="AG34" s="3"/>
      <c r="AH34" s="3"/>
      <c r="AI34" s="3" t="s">
        <v>1798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1635</v>
      </c>
      <c r="U35" s="1" t="s">
        <v>1799</v>
      </c>
      <c r="V35" s="7" t="s">
        <v>1800</v>
      </c>
      <c r="W35" s="1" t="str">
        <f t="shared" si="17"/>
        <v>100203;375</v>
      </c>
      <c r="X35" s="4" t="s">
        <v>1801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1802</v>
      </c>
      <c r="AE35" s="7" t="s">
        <v>1803</v>
      </c>
      <c r="AF35" s="3" t="s">
        <v>1804</v>
      </c>
      <c r="AG35" s="3"/>
      <c r="AH35" s="3"/>
      <c r="AI35" s="3" t="s">
        <v>1805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1806</v>
      </c>
      <c r="N36" s="1" t="s">
        <v>1756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1807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1808</v>
      </c>
      <c r="AG36" s="3"/>
      <c r="AH36" s="3"/>
      <c r="AI36" s="3" t="s">
        <v>1809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1763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1810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1811</v>
      </c>
      <c r="AE37" s="7" t="s">
        <v>1812</v>
      </c>
      <c r="AF37" s="3" t="s">
        <v>1813</v>
      </c>
      <c r="AG37" s="3"/>
      <c r="AH37" s="3"/>
      <c r="AI37" s="3" t="s">
        <v>1814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1770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1653</v>
      </c>
      <c r="U38" s="4" t="s">
        <v>1654</v>
      </c>
      <c r="V38" s="5"/>
      <c r="W38" s="1" t="str">
        <f t="shared" si="17"/>
        <v>100203;750</v>
      </c>
      <c r="X38" s="4" t="s">
        <v>1815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1816</v>
      </c>
      <c r="AE38" s="7" t="s">
        <v>1817</v>
      </c>
      <c r="AF38" s="3" t="s">
        <v>1818</v>
      </c>
      <c r="AG38" s="3"/>
      <c r="AH38" s="3"/>
      <c r="AI38" s="3" t="s">
        <v>1819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1112</v>
      </c>
      <c r="T39" s="1" t="s">
        <v>1628</v>
      </c>
      <c r="U39" s="1" t="s">
        <v>1820</v>
      </c>
      <c r="V39" s="7" t="s">
        <v>1821</v>
      </c>
      <c r="W39" s="1" t="str">
        <f t="shared" si="17"/>
        <v>100203;900</v>
      </c>
      <c r="X39" s="4" t="s">
        <v>1822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1823</v>
      </c>
      <c r="AE39" s="7" t="s">
        <v>1824</v>
      </c>
      <c r="AF39" s="3" t="s">
        <v>1825</v>
      </c>
      <c r="AG39" s="3"/>
      <c r="AH39" s="3"/>
      <c r="AI39" s="3" t="s">
        <v>1826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1827</v>
      </c>
      <c r="N40" s="1" t="s">
        <v>1756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1620</v>
      </c>
      <c r="U40" s="1" t="s">
        <v>1828</v>
      </c>
      <c r="V40" s="7" t="s">
        <v>1829</v>
      </c>
      <c r="W40" s="1" t="str">
        <f t="shared" si="17"/>
        <v>100203;1050</v>
      </c>
      <c r="X40" s="4" t="s">
        <v>1830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1831</v>
      </c>
      <c r="AE40" s="7" t="s">
        <v>1832</v>
      </c>
      <c r="AF40" s="3" t="s">
        <v>1833</v>
      </c>
      <c r="AG40" s="3"/>
      <c r="AH40" s="3"/>
      <c r="AI40" s="3" t="s">
        <v>1834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1763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1643</v>
      </c>
      <c r="U41" s="1" t="s">
        <v>1835</v>
      </c>
      <c r="V41" s="3" t="s">
        <v>1836</v>
      </c>
      <c r="W41" s="1" t="str">
        <f t="shared" si="17"/>
        <v>100203;1200</v>
      </c>
      <c r="X41" s="4" t="s">
        <v>1837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1838</v>
      </c>
      <c r="AE41" s="7" t="s">
        <v>1839</v>
      </c>
      <c r="AF41" s="3" t="s">
        <v>1840</v>
      </c>
      <c r="AG41" s="3"/>
      <c r="AH41" s="3"/>
      <c r="AI41" s="3" t="s">
        <v>1841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1770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1635</v>
      </c>
      <c r="U42" s="1" t="s">
        <v>1760</v>
      </c>
      <c r="V42" s="3" t="s">
        <v>1842</v>
      </c>
      <c r="AD42" s="1" t="s">
        <v>1636</v>
      </c>
      <c r="AE42" s="7" t="s">
        <v>1843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1628</v>
      </c>
      <c r="U43" s="1" t="s">
        <v>1844</v>
      </c>
      <c r="V43" s="3" t="s">
        <v>1845</v>
      </c>
      <c r="W43" s="1" t="str">
        <f>"100203;"&amp;AA43&amp;"@100603:"&amp;AC43</f>
        <v>100203;75@100603:15</v>
      </c>
      <c r="X43" s="4" t="s">
        <v>1846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1847</v>
      </c>
      <c r="AE43" s="7" t="s">
        <v>1848</v>
      </c>
      <c r="AF43" s="25" t="s">
        <v>1849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1850</v>
      </c>
      <c r="N44" s="1" t="s">
        <v>1756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1643</v>
      </c>
      <c r="U44" s="1" t="s">
        <v>1851</v>
      </c>
      <c r="V44" s="3" t="s">
        <v>1852</v>
      </c>
      <c r="W44" s="1" t="str">
        <f t="shared" ref="W44:W52" si="29">"100203;"&amp;AA44&amp;"@100603:"&amp;AC44</f>
        <v>100203;113@100603:21</v>
      </c>
      <c r="X44" s="4" t="s">
        <v>1853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1854</v>
      </c>
      <c r="AE44" s="7" t="s">
        <v>1855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1763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1620</v>
      </c>
      <c r="U45" s="1" t="s">
        <v>1773</v>
      </c>
      <c r="V45" s="3" t="s">
        <v>1856</v>
      </c>
      <c r="W45" s="1" t="str">
        <f t="shared" si="29"/>
        <v>100203;150@100603:28</v>
      </c>
      <c r="X45" s="4" t="s">
        <v>1857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1828</v>
      </c>
      <c r="AE45" s="7" t="s">
        <v>1858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1770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1635</v>
      </c>
      <c r="U46" s="1" t="s">
        <v>1685</v>
      </c>
      <c r="V46" s="3" t="s">
        <v>1859</v>
      </c>
      <c r="W46" s="1" t="str">
        <f t="shared" si="29"/>
        <v>100203;188@100603:36</v>
      </c>
      <c r="X46" s="4" t="s">
        <v>1860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1861</v>
      </c>
      <c r="AE46" s="7" t="s">
        <v>1862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1628</v>
      </c>
      <c r="U47" s="1" t="s">
        <v>1690</v>
      </c>
      <c r="V47" s="3" t="s">
        <v>1863</v>
      </c>
      <c r="W47" s="1" t="str">
        <f t="shared" si="29"/>
        <v>100203;225@100603:45</v>
      </c>
      <c r="X47" s="4" t="s">
        <v>1864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1865</v>
      </c>
      <c r="AE47" s="7" t="s">
        <v>1866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1620</v>
      </c>
      <c r="U48" s="1" t="s">
        <v>1867</v>
      </c>
      <c r="V48" s="7" t="s">
        <v>1868</v>
      </c>
      <c r="W48" s="1" t="str">
        <f t="shared" si="29"/>
        <v>100203;300@100603:60</v>
      </c>
      <c r="X48" s="4" t="s">
        <v>1869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1644</v>
      </c>
      <c r="AE48" s="7" t="s">
        <v>1870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1871</v>
      </c>
      <c r="N49" s="1" t="s">
        <v>1756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1643</v>
      </c>
      <c r="U49" s="1" t="s">
        <v>1872</v>
      </c>
      <c r="V49" s="3" t="s">
        <v>1873</v>
      </c>
      <c r="W49" s="1" t="str">
        <f t="shared" si="29"/>
        <v>100203;375@100603:75</v>
      </c>
      <c r="X49" s="4" t="s">
        <v>1874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1875</v>
      </c>
      <c r="N50" s="1" t="s">
        <v>1763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1635</v>
      </c>
      <c r="U50" s="1" t="s">
        <v>1876</v>
      </c>
      <c r="V50" s="7" t="s">
        <v>1877</v>
      </c>
      <c r="W50" s="1" t="str">
        <f t="shared" si="29"/>
        <v>100203;450@100603:90</v>
      </c>
      <c r="X50" s="4" t="s">
        <v>1878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1879</v>
      </c>
      <c r="AE50" s="7" t="s">
        <v>1880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1770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1881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1882</v>
      </c>
      <c r="AE51" s="7" t="s">
        <v>1883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1884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1885</v>
      </c>
      <c r="AE52" s="7" t="s">
        <v>1886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1653</v>
      </c>
      <c r="U53" s="4" t="s">
        <v>1654</v>
      </c>
      <c r="V53" s="5"/>
      <c r="AD53" s="1" t="s">
        <v>1887</v>
      </c>
      <c r="AE53" s="7" t="s">
        <v>1888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1117</v>
      </c>
      <c r="T54" s="1" t="s">
        <v>1628</v>
      </c>
      <c r="U54" s="1" t="s">
        <v>1889</v>
      </c>
      <c r="V54" s="7" t="s">
        <v>1890</v>
      </c>
      <c r="W54" s="1" t="str">
        <f>"100203;"&amp;AA54&amp;"@100803:"&amp;AC54</f>
        <v>100203;75@100803:15</v>
      </c>
      <c r="X54" s="4" t="s">
        <v>1891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1892</v>
      </c>
      <c r="AE54" s="7" t="s">
        <v>1893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1620</v>
      </c>
      <c r="U55" s="1" t="s">
        <v>1644</v>
      </c>
      <c r="V55" s="7" t="s">
        <v>1894</v>
      </c>
      <c r="W55" s="1" t="str">
        <f t="shared" ref="W55:W63" si="38">"100203;"&amp;AA55&amp;"@100803:"&amp;AC55</f>
        <v>100203;113@100803:21</v>
      </c>
      <c r="X55" s="4" t="s">
        <v>1895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1896</v>
      </c>
      <c r="AE55" s="7" t="s">
        <v>1897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1643</v>
      </c>
      <c r="U56" s="1" t="s">
        <v>1898</v>
      </c>
      <c r="V56" s="3" t="s">
        <v>1899</v>
      </c>
      <c r="W56" s="1" t="str">
        <f t="shared" si="38"/>
        <v>100203;150@100803:28</v>
      </c>
      <c r="X56" s="4" t="s">
        <v>1900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1901</v>
      </c>
      <c r="AE56" s="7" t="s">
        <v>1902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1635</v>
      </c>
      <c r="U57" s="1" t="s">
        <v>1784</v>
      </c>
      <c r="V57" s="3" t="s">
        <v>1903</v>
      </c>
      <c r="W57" s="1" t="str">
        <f t="shared" si="38"/>
        <v>100203;188@100803:36</v>
      </c>
      <c r="X57" s="4" t="s">
        <v>1904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1905</v>
      </c>
      <c r="AE57" s="7" t="s">
        <v>1906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1628</v>
      </c>
      <c r="U58" s="1" t="s">
        <v>1907</v>
      </c>
      <c r="V58" s="3" t="s">
        <v>1908</v>
      </c>
      <c r="W58" s="1" t="str">
        <f t="shared" si="38"/>
        <v>100203;225@100803:45</v>
      </c>
      <c r="X58" s="4" t="s">
        <v>1909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1910</v>
      </c>
      <c r="AE58" s="7" t="s">
        <v>1911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1643</v>
      </c>
      <c r="U59" s="1" t="s">
        <v>1912</v>
      </c>
      <c r="V59" s="3" t="s">
        <v>1913</v>
      </c>
      <c r="W59" s="1" t="str">
        <f t="shared" si="38"/>
        <v>100203;300@100803:60</v>
      </c>
      <c r="X59" s="4" t="s">
        <v>1914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1915</v>
      </c>
      <c r="AE59" s="7" t="s">
        <v>1916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1620</v>
      </c>
      <c r="U60" s="1" t="s">
        <v>1795</v>
      </c>
      <c r="V60" s="3" t="s">
        <v>1917</v>
      </c>
      <c r="W60" s="1" t="str">
        <f t="shared" si="38"/>
        <v>100203;375@100803:75</v>
      </c>
      <c r="X60" s="4" t="s">
        <v>1918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1919</v>
      </c>
      <c r="AE60" s="7" t="s">
        <v>1920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1635</v>
      </c>
      <c r="U61" s="1" t="s">
        <v>1708</v>
      </c>
      <c r="V61" s="3" t="s">
        <v>1921</v>
      </c>
      <c r="W61" s="1" t="str">
        <f t="shared" si="38"/>
        <v>100203;450@100803:90</v>
      </c>
      <c r="X61" s="4" t="s">
        <v>1922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1923</v>
      </c>
      <c r="AE61" s="7" t="s">
        <v>1924</v>
      </c>
    </row>
    <row r="62" spans="1:31" ht="20.100000000000001" customHeight="1">
      <c r="T62" s="1" t="s">
        <v>1628</v>
      </c>
      <c r="U62" s="1" t="s">
        <v>1713</v>
      </c>
      <c r="V62" s="3" t="s">
        <v>1925</v>
      </c>
      <c r="W62" s="1" t="str">
        <f t="shared" si="38"/>
        <v>100203;525@100803:105</v>
      </c>
      <c r="X62" s="4" t="s">
        <v>1926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1927</v>
      </c>
      <c r="AE62" s="7" t="s">
        <v>1928</v>
      </c>
    </row>
    <row r="63" spans="1:31" ht="20.100000000000001" customHeight="1">
      <c r="S63" s="1"/>
      <c r="T63" s="1" t="s">
        <v>1620</v>
      </c>
      <c r="U63" s="1" t="s">
        <v>1929</v>
      </c>
      <c r="V63" s="7" t="s">
        <v>1930</v>
      </c>
      <c r="W63" s="1" t="str">
        <f t="shared" si="38"/>
        <v>100203;600@100803:120</v>
      </c>
      <c r="X63" s="4" t="s">
        <v>1931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1932</v>
      </c>
      <c r="AE63" s="7" t="s">
        <v>1933</v>
      </c>
    </row>
    <row r="64" spans="1:31" ht="20.100000000000001" customHeight="1">
      <c r="S64" s="5"/>
      <c r="T64" s="1" t="s">
        <v>1643</v>
      </c>
      <c r="U64" s="1" t="s">
        <v>1934</v>
      </c>
      <c r="V64" s="3" t="s">
        <v>1935</v>
      </c>
      <c r="AD64" s="1" t="s">
        <v>1936</v>
      </c>
      <c r="AE64" s="7" t="s">
        <v>1937</v>
      </c>
    </row>
    <row r="65" spans="20:31" ht="20.100000000000001" customHeight="1">
      <c r="T65" s="1" t="s">
        <v>1635</v>
      </c>
      <c r="U65" s="1" t="s">
        <v>1938</v>
      </c>
      <c r="V65" s="7" t="s">
        <v>1939</v>
      </c>
      <c r="AD65" s="1" t="s">
        <v>1940</v>
      </c>
      <c r="AE65" s="7" t="s">
        <v>1941</v>
      </c>
    </row>
    <row r="66" spans="20:31" ht="20.100000000000001" customHeight="1"/>
    <row r="67" spans="20:31" ht="20.100000000000001" customHeight="1">
      <c r="AD67" s="1" t="s">
        <v>1942</v>
      </c>
      <c r="AE67" s="7" t="s">
        <v>1943</v>
      </c>
    </row>
    <row r="68" spans="20:31" ht="20.100000000000001" customHeight="1">
      <c r="AD68" s="1" t="s">
        <v>1944</v>
      </c>
      <c r="AE68" s="7" t="s">
        <v>1945</v>
      </c>
    </row>
    <row r="69" spans="20:31" ht="20.100000000000001" customHeight="1">
      <c r="AD69" s="1" t="s">
        <v>1946</v>
      </c>
      <c r="AE69" s="7" t="s">
        <v>1947</v>
      </c>
    </row>
    <row r="70" spans="20:31" ht="20.100000000000001" customHeight="1">
      <c r="AD70" s="1" t="s">
        <v>1948</v>
      </c>
      <c r="AE70" s="7" t="s">
        <v>1949</v>
      </c>
    </row>
    <row r="71" spans="20:31" ht="20.100000000000001" customHeight="1">
      <c r="AD71" s="1" t="s">
        <v>1950</v>
      </c>
      <c r="AE71" s="7" t="s">
        <v>1951</v>
      </c>
    </row>
    <row r="72" spans="20:31" ht="20.100000000000001" customHeight="1">
      <c r="AD72" s="1" t="s">
        <v>1952</v>
      </c>
      <c r="AE72" s="7" t="s">
        <v>1953</v>
      </c>
    </row>
    <row r="73" spans="20:31" ht="20.100000000000001" customHeight="1">
      <c r="AD73" s="1" t="s">
        <v>1954</v>
      </c>
      <c r="AE73" s="7" t="s">
        <v>1955</v>
      </c>
    </row>
    <row r="74" spans="20:31" ht="20.100000000000001" customHeight="1">
      <c r="AD74" s="1" t="s">
        <v>1956</v>
      </c>
      <c r="AE74" s="7" t="s">
        <v>1957</v>
      </c>
    </row>
    <row r="75" spans="20:31" ht="20.100000000000001" customHeight="1">
      <c r="AD75" s="1" t="s">
        <v>1958</v>
      </c>
      <c r="AE75" s="7" t="s">
        <v>1959</v>
      </c>
    </row>
    <row r="76" spans="20:31" ht="20.100000000000001" customHeight="1">
      <c r="AD76" s="1" t="s">
        <v>1960</v>
      </c>
      <c r="AE76" s="7" t="s">
        <v>1961</v>
      </c>
    </row>
    <row r="77" spans="20:31" ht="20.100000000000001" customHeight="1">
      <c r="AD77" s="1" t="s">
        <v>1962</v>
      </c>
      <c r="AE77" s="7" t="s">
        <v>1963</v>
      </c>
    </row>
    <row r="78" spans="20:31" ht="20.100000000000001" customHeight="1">
      <c r="AD78" s="1" t="s">
        <v>1964</v>
      </c>
      <c r="AE78" s="7" t="s">
        <v>1965</v>
      </c>
    </row>
    <row r="79" spans="20:31" ht="20.100000000000001" customHeight="1">
      <c r="AD79" s="1" t="s">
        <v>1966</v>
      </c>
      <c r="AE79" s="7" t="s">
        <v>1967</v>
      </c>
    </row>
    <row r="80" spans="20:31" ht="20.100000000000001" customHeight="1">
      <c r="AD80" s="1" t="s">
        <v>1968</v>
      </c>
      <c r="AE80" s="7" t="s">
        <v>1969</v>
      </c>
    </row>
    <row r="81" spans="30:31" ht="20.100000000000001" customHeight="1">
      <c r="AD81" s="1" t="s">
        <v>1970</v>
      </c>
      <c r="AE81" s="7" t="s">
        <v>1971</v>
      </c>
    </row>
    <row r="82" spans="30:31" ht="20.100000000000001" customHeight="1">
      <c r="AD82" s="1" t="s">
        <v>1972</v>
      </c>
      <c r="AE82" s="7" t="s">
        <v>1973</v>
      </c>
    </row>
    <row r="83" spans="30:31" ht="20.100000000000001" customHeight="1">
      <c r="AD83" s="1" t="s">
        <v>1974</v>
      </c>
      <c r="AE83" s="7" t="s">
        <v>1975</v>
      </c>
    </row>
    <row r="84" spans="30:31" ht="20.100000000000001" customHeight="1">
      <c r="AD84" s="1" t="s">
        <v>1976</v>
      </c>
      <c r="AE84" s="7" t="s">
        <v>1977</v>
      </c>
    </row>
    <row r="85" spans="30:31" ht="20.100000000000001" customHeight="1">
      <c r="AD85" s="1" t="s">
        <v>1978</v>
      </c>
      <c r="AE85" s="7" t="s">
        <v>1979</v>
      </c>
    </row>
    <row r="86" spans="30:31" ht="20.100000000000001" customHeight="1">
      <c r="AD86" s="1" t="s">
        <v>1980</v>
      </c>
      <c r="AE86" s="7" t="s">
        <v>1981</v>
      </c>
    </row>
    <row r="87" spans="30:31" ht="20.100000000000001" customHeight="1">
      <c r="AD87" s="1" t="s">
        <v>1982</v>
      </c>
      <c r="AE87" s="7" t="s">
        <v>1983</v>
      </c>
    </row>
    <row r="88" spans="30:31" ht="20.100000000000001" customHeight="1">
      <c r="AD88" s="1" t="s">
        <v>1984</v>
      </c>
      <c r="AE88" s="7" t="s">
        <v>1985</v>
      </c>
    </row>
    <row r="89" spans="30:31" ht="20.100000000000001" customHeight="1">
      <c r="AD89" s="1" t="s">
        <v>1986</v>
      </c>
      <c r="AE89" s="7" t="s">
        <v>1987</v>
      </c>
    </row>
    <row r="90" spans="30:31" ht="20.100000000000001" customHeight="1">
      <c r="AD90" s="1" t="s">
        <v>1988</v>
      </c>
      <c r="AE90" s="7" t="s">
        <v>1989</v>
      </c>
    </row>
    <row r="91" spans="30:31" ht="20.100000000000001" customHeight="1">
      <c r="AD91" s="1" t="s">
        <v>1990</v>
      </c>
      <c r="AE91" s="7" t="s">
        <v>1991</v>
      </c>
    </row>
    <row r="92" spans="30:31" ht="20.100000000000001" customHeight="1">
      <c r="AD92" s="1" t="s">
        <v>1992</v>
      </c>
      <c r="AE92" s="7" t="s">
        <v>1993</v>
      </c>
    </row>
    <row r="93" spans="30:31" ht="20.100000000000001" customHeight="1">
      <c r="AD93" s="1" t="s">
        <v>1994</v>
      </c>
      <c r="AE93" s="7" t="s">
        <v>1995</v>
      </c>
    </row>
    <row r="94" spans="30:31" ht="20.100000000000001" customHeight="1">
      <c r="AD94" s="1" t="s">
        <v>1996</v>
      </c>
      <c r="AE94" s="7" t="s">
        <v>1997</v>
      </c>
    </row>
    <row r="95" spans="30:31" ht="20.100000000000001" customHeight="1">
      <c r="AD95" s="1" t="s">
        <v>1998</v>
      </c>
      <c r="AE95" s="7" t="s">
        <v>1999</v>
      </c>
    </row>
    <row r="96" spans="30:31" ht="20.100000000000001" customHeight="1">
      <c r="AD96" s="1" t="s">
        <v>2000</v>
      </c>
      <c r="AE96" s="7" t="s">
        <v>2001</v>
      </c>
    </row>
    <row r="97" spans="30:31" ht="20.100000000000001" customHeight="1">
      <c r="AD97" s="1" t="s">
        <v>2002</v>
      </c>
      <c r="AE97" s="7" t="s">
        <v>2003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2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2004</v>
      </c>
      <c r="C2" s="1" t="s">
        <v>2005</v>
      </c>
      <c r="E2" s="1" t="s">
        <v>2006</v>
      </c>
      <c r="F2" s="1" t="s">
        <v>2007</v>
      </c>
      <c r="H2" s="1" t="s">
        <v>2008</v>
      </c>
      <c r="I2" s="1" t="s">
        <v>2005</v>
      </c>
      <c r="J2" s="1" t="s">
        <v>3</v>
      </c>
      <c r="L2" s="1" t="s">
        <v>2009</v>
      </c>
      <c r="O2" s="1" t="s">
        <v>2010</v>
      </c>
      <c r="Y2" s="1" t="s">
        <v>2011</v>
      </c>
      <c r="Z2" s="1" t="s">
        <v>2012</v>
      </c>
    </row>
    <row r="3" spans="2:30" s="1" customFormat="1" ht="20.100000000000001" customHeight="1">
      <c r="C3" s="1" t="s">
        <v>2013</v>
      </c>
      <c r="F3" s="1" t="s">
        <v>2014</v>
      </c>
      <c r="I3" s="1" t="s">
        <v>2013</v>
      </c>
      <c r="J3" s="1" t="s">
        <v>2</v>
      </c>
      <c r="O3" s="1" t="s">
        <v>2015</v>
      </c>
      <c r="Z3" s="19" t="s">
        <v>2016</v>
      </c>
    </row>
    <row r="4" spans="2:30" s="1" customFormat="1" ht="20.100000000000001" customHeight="1">
      <c r="C4" s="1" t="s">
        <v>2017</v>
      </c>
      <c r="I4" s="1" t="s">
        <v>2017</v>
      </c>
      <c r="J4" s="1" t="s">
        <v>2018</v>
      </c>
      <c r="Z4" s="1" t="s">
        <v>2019</v>
      </c>
    </row>
    <row r="5" spans="2:30" s="1" customFormat="1" ht="20.100000000000001" customHeight="1">
      <c r="C5" s="1" t="s">
        <v>2020</v>
      </c>
      <c r="I5" s="1" t="s">
        <v>2020</v>
      </c>
      <c r="J5" s="1" t="s">
        <v>1595</v>
      </c>
      <c r="Z5" s="1" t="s">
        <v>2021</v>
      </c>
    </row>
    <row r="6" spans="2:30" s="1" customFormat="1" ht="20.100000000000001" customHeight="1">
      <c r="C6" s="1" t="s">
        <v>2022</v>
      </c>
      <c r="I6" s="1" t="s">
        <v>2022</v>
      </c>
      <c r="J6" s="1" t="s">
        <v>2023</v>
      </c>
      <c r="R6" s="1" t="s">
        <v>2024</v>
      </c>
      <c r="Z6" s="1" t="s">
        <v>2025</v>
      </c>
    </row>
    <row r="7" spans="2:30" s="1" customFormat="1" ht="20.100000000000001" customHeight="1">
      <c r="Z7" s="1" t="s">
        <v>2026</v>
      </c>
    </row>
    <row r="8" spans="2:30" s="1" customFormat="1" ht="20.100000000000001" customHeight="1">
      <c r="Z8" s="13" t="s">
        <v>2027</v>
      </c>
    </row>
    <row r="9" spans="2:30" s="1" customFormat="1" ht="20.100000000000001" customHeight="1"/>
    <row r="10" spans="2:30" s="1" customFormat="1" ht="20.100000000000001" customHeight="1">
      <c r="Z10" s="7" t="s">
        <v>2028</v>
      </c>
      <c r="AB10" s="1" t="s">
        <v>2029</v>
      </c>
      <c r="AC10" s="1" t="s">
        <v>2030</v>
      </c>
      <c r="AD10" s="1" t="s">
        <v>2031</v>
      </c>
    </row>
    <row r="11" spans="2:30" s="1" customFormat="1" ht="20.100000000000001" customHeight="1">
      <c r="Z11" s="7" t="s">
        <v>2032</v>
      </c>
    </row>
    <row r="12" spans="2:30" s="1" customFormat="1" ht="20.100000000000001" customHeight="1">
      <c r="T12" s="1" t="s">
        <v>2033</v>
      </c>
    </row>
    <row r="13" spans="2:30" s="1" customFormat="1" ht="20.100000000000001" customHeight="1">
      <c r="B13" s="1" t="s">
        <v>1030</v>
      </c>
      <c r="C13" s="1" t="s">
        <v>2</v>
      </c>
      <c r="F13" s="1" t="s">
        <v>2034</v>
      </c>
      <c r="G13" s="1" t="s">
        <v>2035</v>
      </c>
      <c r="J13" s="1" t="s">
        <v>2036</v>
      </c>
      <c r="K13" s="1" t="s">
        <v>2005</v>
      </c>
      <c r="P13" s="1" t="s">
        <v>2037</v>
      </c>
    </row>
    <row r="14" spans="2:30" s="1" customFormat="1" ht="20.100000000000001" customHeight="1">
      <c r="C14" s="1" t="s">
        <v>3</v>
      </c>
      <c r="G14" s="1" t="s">
        <v>2038</v>
      </c>
      <c r="K14" s="1" t="s">
        <v>2013</v>
      </c>
      <c r="P14" s="1" t="s">
        <v>2039</v>
      </c>
      <c r="T14" s="1" t="s">
        <v>2040</v>
      </c>
    </row>
    <row r="15" spans="2:30" s="1" customFormat="1" ht="20.100000000000001" customHeight="1">
      <c r="C15" s="1" t="s">
        <v>2041</v>
      </c>
      <c r="G15" s="1" t="s">
        <v>2042</v>
      </c>
      <c r="K15" s="1" t="s">
        <v>2017</v>
      </c>
      <c r="AB15" s="20" t="s">
        <v>2043</v>
      </c>
    </row>
    <row r="16" spans="2:30" s="1" customFormat="1" ht="20.100000000000001" customHeight="1">
      <c r="C16" s="1" t="s">
        <v>28</v>
      </c>
      <c r="G16" s="1" t="s">
        <v>2044</v>
      </c>
      <c r="K16" s="1" t="s">
        <v>2020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2045</v>
      </c>
      <c r="G17" s="1" t="s">
        <v>2046</v>
      </c>
      <c r="K17" s="1" t="s">
        <v>2022</v>
      </c>
      <c r="O17" s="1" t="s">
        <v>2047</v>
      </c>
      <c r="S17" s="5"/>
    </row>
    <row r="18" spans="3:29" ht="20.100000000000001" customHeight="1">
      <c r="C18" s="1" t="s">
        <v>2048</v>
      </c>
      <c r="G18" s="1" t="s">
        <v>2049</v>
      </c>
      <c r="I18" s="5"/>
      <c r="J18" s="5"/>
      <c r="K18" s="5"/>
      <c r="L18" s="5"/>
      <c r="M18" s="5"/>
      <c r="R18" s="1" t="s">
        <v>2050</v>
      </c>
      <c r="S18" s="5"/>
      <c r="T18" s="1" t="s">
        <v>2051</v>
      </c>
      <c r="U18" s="1" t="s">
        <v>2052</v>
      </c>
      <c r="V18" s="1" t="s">
        <v>382</v>
      </c>
      <c r="W18" s="15"/>
      <c r="X18" s="1" t="s">
        <v>2053</v>
      </c>
      <c r="AA18" s="1"/>
      <c r="AB18" s="1" t="s">
        <v>2054</v>
      </c>
      <c r="AC18" s="5"/>
    </row>
    <row r="19" spans="3:29" ht="20.100000000000001" customHeight="1">
      <c r="C19" s="1" t="s">
        <v>2055</v>
      </c>
      <c r="I19" s="5"/>
      <c r="J19" s="5"/>
      <c r="K19" s="7" t="s">
        <v>2056</v>
      </c>
      <c r="L19" s="5"/>
      <c r="M19" s="5"/>
      <c r="R19" s="1">
        <v>1</v>
      </c>
      <c r="S19" s="1" t="s">
        <v>2057</v>
      </c>
      <c r="T19" s="1">
        <v>0</v>
      </c>
      <c r="U19" s="1">
        <f>T19*R19</f>
        <v>0</v>
      </c>
      <c r="V19" s="16">
        <v>0.01</v>
      </c>
      <c r="W19" s="17"/>
      <c r="X19" s="17" t="s">
        <v>2058</v>
      </c>
      <c r="Y19" s="1" t="s">
        <v>2059</v>
      </c>
      <c r="Z19" s="7" t="s">
        <v>2060</v>
      </c>
      <c r="AA19" s="1"/>
      <c r="AB19" s="1" t="s">
        <v>2061</v>
      </c>
      <c r="AC19" s="5"/>
    </row>
    <row r="20" spans="3:29" ht="20.100000000000001" customHeight="1">
      <c r="C20" s="1" t="s">
        <v>824</v>
      </c>
      <c r="I20" s="5"/>
      <c r="J20" s="5"/>
      <c r="K20" s="5"/>
      <c r="L20" s="5"/>
      <c r="M20" s="5"/>
      <c r="R20" s="1">
        <v>2</v>
      </c>
      <c r="S20" s="1" t="s">
        <v>2062</v>
      </c>
      <c r="T20" s="1">
        <v>2</v>
      </c>
      <c r="U20" s="1">
        <f>T20</f>
        <v>2</v>
      </c>
      <c r="V20" s="16">
        <v>0.02</v>
      </c>
      <c r="W20" s="2"/>
      <c r="X20" s="17" t="s">
        <v>2058</v>
      </c>
      <c r="Y20" s="1" t="s">
        <v>2063</v>
      </c>
      <c r="Z20" s="3" t="s">
        <v>2064</v>
      </c>
      <c r="AA20" s="1"/>
      <c r="AB20" s="1" t="s">
        <v>2065</v>
      </c>
      <c r="AC20" s="5"/>
    </row>
    <row r="21" spans="3:29" ht="20.100000000000001" customHeight="1">
      <c r="C21" s="1" t="s">
        <v>2066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2062</v>
      </c>
      <c r="T21" s="1">
        <v>2</v>
      </c>
      <c r="U21" s="1">
        <f>U20*T21</f>
        <v>4</v>
      </c>
      <c r="V21" s="16">
        <v>0.03</v>
      </c>
      <c r="W21" s="17"/>
      <c r="X21" s="2" t="s">
        <v>2067</v>
      </c>
      <c r="Y21" s="1" t="s">
        <v>2068</v>
      </c>
      <c r="Z21" s="3" t="s">
        <v>2069</v>
      </c>
      <c r="AA21" s="1"/>
      <c r="AB21" s="1" t="s">
        <v>2070</v>
      </c>
      <c r="AC21" s="5"/>
    </row>
    <row r="22" spans="3:29" ht="20.100000000000001" customHeight="1">
      <c r="C22" s="1" t="s">
        <v>2071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2072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2067</v>
      </c>
      <c r="Y22" s="1" t="s">
        <v>2073</v>
      </c>
      <c r="Z22" s="3" t="s">
        <v>2074</v>
      </c>
      <c r="AA22" s="1"/>
      <c r="AB22" s="1" t="s">
        <v>12</v>
      </c>
      <c r="AC22" s="1" t="s">
        <v>2075</v>
      </c>
    </row>
    <row r="23" spans="3:29" ht="20.100000000000001" customHeight="1">
      <c r="C23" s="1" t="s">
        <v>1047</v>
      </c>
      <c r="J23" s="5"/>
      <c r="K23" s="3" t="s">
        <v>2076</v>
      </c>
      <c r="L23" s="3"/>
      <c r="M23" s="3"/>
      <c r="N23" s="3"/>
      <c r="O23" s="3"/>
      <c r="P23" s="3"/>
      <c r="Q23" s="3"/>
      <c r="R23" s="1">
        <v>5</v>
      </c>
      <c r="S23" s="1" t="s">
        <v>2072</v>
      </c>
      <c r="T23" s="1">
        <v>2</v>
      </c>
      <c r="U23" s="1">
        <f t="shared" si="0"/>
        <v>16</v>
      </c>
      <c r="V23" s="16">
        <v>0.05</v>
      </c>
      <c r="W23" s="17"/>
      <c r="X23" s="1" t="s">
        <v>2067</v>
      </c>
      <c r="Y23" s="1" t="s">
        <v>2077</v>
      </c>
      <c r="Z23" s="3" t="s">
        <v>2078</v>
      </c>
      <c r="AA23" s="1"/>
      <c r="AB23" s="1" t="s">
        <v>2079</v>
      </c>
      <c r="AC23" s="1" t="s">
        <v>2080</v>
      </c>
    </row>
    <row r="24" spans="3:29" ht="20.100000000000001" customHeight="1">
      <c r="J24" s="5"/>
      <c r="K24" s="3" t="s">
        <v>2081</v>
      </c>
      <c r="L24" s="3"/>
      <c r="M24" s="3"/>
      <c r="N24" s="3"/>
      <c r="O24" s="3"/>
      <c r="P24" s="3"/>
      <c r="Q24" s="3"/>
      <c r="R24" s="1">
        <v>6</v>
      </c>
      <c r="S24" s="1" t="s">
        <v>2072</v>
      </c>
      <c r="T24" s="1">
        <v>2</v>
      </c>
      <c r="U24" s="1">
        <f t="shared" si="0"/>
        <v>32</v>
      </c>
      <c r="V24" s="16">
        <v>0.06</v>
      </c>
      <c r="W24" s="2"/>
      <c r="X24" s="2" t="s">
        <v>2082</v>
      </c>
      <c r="Y24" s="1" t="s">
        <v>2083</v>
      </c>
      <c r="Z24" s="7" t="s">
        <v>2084</v>
      </c>
      <c r="AA24" s="1"/>
    </row>
    <row r="25" spans="3:29" ht="20.100000000000001" customHeight="1">
      <c r="J25" s="5"/>
      <c r="K25" s="3" t="s">
        <v>2085</v>
      </c>
      <c r="L25" s="3"/>
      <c r="M25" s="3"/>
      <c r="N25" s="3"/>
      <c r="O25" s="3"/>
      <c r="P25" s="3"/>
      <c r="Q25" s="3"/>
      <c r="R25" s="1">
        <v>7</v>
      </c>
      <c r="S25" s="1" t="s">
        <v>1694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2082</v>
      </c>
      <c r="Y25" s="1" t="s">
        <v>2086</v>
      </c>
      <c r="Z25" s="7" t="s">
        <v>2087</v>
      </c>
      <c r="AA25" s="13"/>
    </row>
    <row r="26" spans="3:29" ht="20.100000000000001" customHeight="1">
      <c r="J26" s="5"/>
      <c r="K26" s="3" t="s">
        <v>2088</v>
      </c>
      <c r="L26" s="3"/>
      <c r="M26" s="3"/>
      <c r="N26" s="3"/>
      <c r="O26" s="3"/>
      <c r="P26" s="3"/>
      <c r="Q26" s="3"/>
      <c r="R26" s="1">
        <v>8</v>
      </c>
      <c r="S26" s="1" t="s">
        <v>1694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2089</v>
      </c>
      <c r="L27" s="3"/>
      <c r="M27" s="3"/>
      <c r="N27" s="3"/>
      <c r="O27" s="3"/>
      <c r="P27" s="3"/>
      <c r="Q27" s="3"/>
      <c r="R27" s="1">
        <v>9</v>
      </c>
      <c r="S27" s="1" t="s">
        <v>1694</v>
      </c>
      <c r="T27" s="1">
        <v>2</v>
      </c>
      <c r="U27" s="1">
        <f t="shared" si="0"/>
        <v>256</v>
      </c>
      <c r="V27" s="16">
        <v>0.09</v>
      </c>
      <c r="W27" s="17"/>
      <c r="X27" s="17" t="s">
        <v>2090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1694</v>
      </c>
      <c r="T28" s="1">
        <v>2</v>
      </c>
      <c r="U28" s="1">
        <f t="shared" si="0"/>
        <v>512</v>
      </c>
      <c r="V28" s="16">
        <v>0.1</v>
      </c>
      <c r="W28" s="2"/>
      <c r="X28" s="18" t="s">
        <v>2091</v>
      </c>
      <c r="AA28" s="1"/>
    </row>
    <row r="29" spans="3:29" ht="20.100000000000001" customHeight="1">
      <c r="J29" s="1" t="s">
        <v>2092</v>
      </c>
      <c r="K29" s="1" t="s">
        <v>279</v>
      </c>
      <c r="L29" s="7" t="s">
        <v>2093</v>
      </c>
      <c r="S29" s="1"/>
      <c r="X29" s="13"/>
      <c r="AA29" s="1"/>
    </row>
    <row r="30" spans="3:29" ht="20.100000000000001" customHeight="1">
      <c r="J30" s="1"/>
      <c r="K30" s="1" t="s">
        <v>2094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2095</v>
      </c>
      <c r="U32" s="1" t="s">
        <v>2037</v>
      </c>
      <c r="Y32" s="1" t="s">
        <v>1340</v>
      </c>
    </row>
    <row r="33" spans="2:32" s="1" customFormat="1" ht="20.100000000000001" customHeight="1">
      <c r="K33" s="1" t="s">
        <v>2096</v>
      </c>
      <c r="L33" s="1" t="s">
        <v>3</v>
      </c>
      <c r="P33" s="1">
        <v>1000101</v>
      </c>
      <c r="R33" s="1" t="s">
        <v>1582</v>
      </c>
      <c r="S33" s="1" t="s">
        <v>2097</v>
      </c>
      <c r="T33" s="1" t="s">
        <v>2061</v>
      </c>
      <c r="U33" s="7" t="s">
        <v>2098</v>
      </c>
      <c r="Y33" s="1" t="s">
        <v>2099</v>
      </c>
      <c r="Z33" s="7" t="s">
        <v>2100</v>
      </c>
    </row>
    <row r="34" spans="2:32" s="1" customFormat="1" ht="20.100000000000001" customHeight="1">
      <c r="L34" s="1" t="s">
        <v>2041</v>
      </c>
      <c r="P34" s="1">
        <v>1000201</v>
      </c>
      <c r="R34" s="1" t="s">
        <v>1582</v>
      </c>
      <c r="S34" s="1" t="s">
        <v>2101</v>
      </c>
      <c r="T34" s="1" t="s">
        <v>2102</v>
      </c>
      <c r="U34" s="7" t="s">
        <v>2103</v>
      </c>
      <c r="Y34" s="1" t="s">
        <v>824</v>
      </c>
      <c r="Z34" s="7" t="s">
        <v>2104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1582</v>
      </c>
      <c r="S35" s="1" t="s">
        <v>2105</v>
      </c>
      <c r="T35" s="1" t="s">
        <v>2061</v>
      </c>
      <c r="U35" s="7" t="s">
        <v>2106</v>
      </c>
      <c r="Y35" s="1" t="s">
        <v>2041</v>
      </c>
      <c r="Z35" s="7" t="s">
        <v>2107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1582</v>
      </c>
      <c r="S36" s="1" t="s">
        <v>2108</v>
      </c>
      <c r="T36" s="1" t="s">
        <v>2061</v>
      </c>
      <c r="U36" s="7" t="s">
        <v>2109</v>
      </c>
      <c r="Y36" s="1" t="s">
        <v>2110</v>
      </c>
      <c r="Z36" s="7" t="s">
        <v>2111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1582</v>
      </c>
      <c r="S37" s="1" t="s">
        <v>2112</v>
      </c>
      <c r="T37" s="1" t="s">
        <v>2102</v>
      </c>
      <c r="U37" s="7" t="s">
        <v>2113</v>
      </c>
      <c r="Y37" s="1" t="s">
        <v>2071</v>
      </c>
      <c r="Z37" s="7" t="s">
        <v>2114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1582</v>
      </c>
      <c r="S38" s="1" t="s">
        <v>2115</v>
      </c>
      <c r="T38" s="1" t="s">
        <v>2061</v>
      </c>
      <c r="U38" s="7" t="s">
        <v>2116</v>
      </c>
      <c r="Y38" s="1" t="s">
        <v>2117</v>
      </c>
      <c r="Z38" s="7" t="s">
        <v>2118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1582</v>
      </c>
      <c r="S39" s="1" t="s">
        <v>2119</v>
      </c>
      <c r="T39" s="1" t="s">
        <v>2102</v>
      </c>
      <c r="U39" s="7" t="s">
        <v>2120</v>
      </c>
      <c r="Y39" s="1" t="s">
        <v>1044</v>
      </c>
      <c r="Z39" s="7" t="s">
        <v>2121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1582</v>
      </c>
      <c r="S40" s="1" t="s">
        <v>2122</v>
      </c>
      <c r="T40" s="1" t="s">
        <v>2102</v>
      </c>
      <c r="U40" s="7" t="s">
        <v>2094</v>
      </c>
      <c r="Y40" s="1" t="s">
        <v>2123</v>
      </c>
      <c r="Z40" s="7" t="s">
        <v>2124</v>
      </c>
    </row>
    <row r="41" spans="2:32" s="1" customFormat="1" ht="20.100000000000001" customHeight="1">
      <c r="B41" s="1">
        <v>3</v>
      </c>
      <c r="C41" s="1">
        <v>40</v>
      </c>
      <c r="Y41" s="1" t="s">
        <v>1048</v>
      </c>
      <c r="Z41" s="7" t="s">
        <v>2125</v>
      </c>
      <c r="AE41" s="1">
        <v>80001001</v>
      </c>
      <c r="AF41" s="1" t="s">
        <v>2099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2099</v>
      </c>
      <c r="Y42" s="1" t="s">
        <v>528</v>
      </c>
      <c r="Z42" s="7" t="s">
        <v>2126</v>
      </c>
      <c r="AE42" s="1">
        <v>80001002</v>
      </c>
      <c r="AF42" s="1" t="s">
        <v>824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824</v>
      </c>
      <c r="Y43" s="1" t="s">
        <v>2127</v>
      </c>
      <c r="Z43" s="7" t="s">
        <v>2128</v>
      </c>
      <c r="AE43" s="1">
        <v>80001003</v>
      </c>
      <c r="AF43" s="1" t="s">
        <v>2041</v>
      </c>
    </row>
    <row r="44" spans="2:32" s="1" customFormat="1" ht="20.100000000000001" customHeight="1">
      <c r="V44" s="1">
        <v>80001003</v>
      </c>
      <c r="W44" s="1" t="s">
        <v>2041</v>
      </c>
      <c r="Y44" s="1" t="s">
        <v>2129</v>
      </c>
      <c r="Z44" s="7" t="s">
        <v>2130</v>
      </c>
      <c r="AE44" s="1">
        <v>80001004</v>
      </c>
      <c r="AF44" s="1" t="s">
        <v>2110</v>
      </c>
    </row>
    <row r="45" spans="2:32" s="1" customFormat="1" ht="20.100000000000001" customHeight="1">
      <c r="V45" s="1">
        <v>80001004</v>
      </c>
      <c r="W45" s="1" t="s">
        <v>2110</v>
      </c>
      <c r="Y45" s="1" t="s">
        <v>2131</v>
      </c>
      <c r="Z45" s="7" t="s">
        <v>2132</v>
      </c>
      <c r="AE45" s="1">
        <v>80001005</v>
      </c>
      <c r="AF45" s="1" t="s">
        <v>2071</v>
      </c>
    </row>
    <row r="46" spans="2:32" s="1" customFormat="1" ht="20.100000000000001" customHeight="1">
      <c r="C46" s="1">
        <v>744</v>
      </c>
      <c r="V46" s="1">
        <v>80001005</v>
      </c>
      <c r="W46" s="1" t="s">
        <v>2071</v>
      </c>
      <c r="Y46" s="1" t="s">
        <v>2133</v>
      </c>
      <c r="Z46" s="7" t="s">
        <v>2134</v>
      </c>
      <c r="AE46" s="1">
        <v>80001006</v>
      </c>
      <c r="AF46" s="1" t="s">
        <v>2117</v>
      </c>
    </row>
    <row r="47" spans="2:32" s="1" customFormat="1" ht="20.100000000000001" customHeight="1">
      <c r="V47" s="1">
        <v>80001006</v>
      </c>
      <c r="W47" s="1" t="s">
        <v>2117</v>
      </c>
      <c r="Y47" s="1" t="s">
        <v>2135</v>
      </c>
      <c r="Z47" s="7" t="s">
        <v>2136</v>
      </c>
      <c r="AE47" s="1">
        <v>80001007</v>
      </c>
      <c r="AF47" s="1" t="s">
        <v>1044</v>
      </c>
    </row>
    <row r="48" spans="2:32" s="1" customFormat="1" ht="20.100000000000001" customHeight="1">
      <c r="V48" s="1">
        <v>80001007</v>
      </c>
      <c r="W48" s="1" t="s">
        <v>1044</v>
      </c>
      <c r="Y48" s="1" t="s">
        <v>12</v>
      </c>
      <c r="Z48" s="7" t="s">
        <v>2137</v>
      </c>
      <c r="AE48" s="1">
        <v>80001008</v>
      </c>
      <c r="AF48" s="1" t="s">
        <v>2123</v>
      </c>
    </row>
    <row r="49" spans="9:32" s="1" customFormat="1" ht="20.100000000000001" customHeight="1">
      <c r="V49" s="1">
        <v>80001008</v>
      </c>
      <c r="W49" s="1" t="s">
        <v>2123</v>
      </c>
      <c r="Y49" s="1" t="s">
        <v>1373</v>
      </c>
      <c r="Z49" s="7" t="s">
        <v>2138</v>
      </c>
      <c r="AE49" s="1">
        <v>80001009</v>
      </c>
      <c r="AF49" s="1" t="s">
        <v>1048</v>
      </c>
    </row>
    <row r="50" spans="9:32" s="1" customFormat="1" ht="20.100000000000001" customHeight="1">
      <c r="V50" s="1">
        <v>80001009</v>
      </c>
      <c r="W50" s="1" t="s">
        <v>1048</v>
      </c>
      <c r="Y50" s="1" t="s">
        <v>2139</v>
      </c>
      <c r="Z50" s="7" t="s">
        <v>2140</v>
      </c>
      <c r="AE50" s="1">
        <v>80001010</v>
      </c>
      <c r="AF50" s="1" t="s">
        <v>528</v>
      </c>
    </row>
    <row r="51" spans="9:32" s="1" customFormat="1" ht="20.100000000000001" customHeight="1">
      <c r="V51" s="1">
        <v>80001010</v>
      </c>
      <c r="W51" s="1" t="s">
        <v>528</v>
      </c>
      <c r="Y51" s="1" t="s">
        <v>2141</v>
      </c>
      <c r="Z51" s="7" t="s">
        <v>2142</v>
      </c>
      <c r="AE51" s="1">
        <v>80001011</v>
      </c>
      <c r="AF51" s="1" t="s">
        <v>2127</v>
      </c>
    </row>
    <row r="52" spans="9:32" s="1" customFormat="1" ht="20.100000000000001" customHeight="1">
      <c r="V52" s="1">
        <v>80001011</v>
      </c>
      <c r="W52" s="1" t="s">
        <v>2127</v>
      </c>
      <c r="Y52" s="1" t="s">
        <v>2143</v>
      </c>
      <c r="Z52" s="1" t="s">
        <v>2144</v>
      </c>
      <c r="AE52" s="1">
        <v>80001012</v>
      </c>
      <c r="AF52" s="1" t="s">
        <v>2129</v>
      </c>
    </row>
    <row r="53" spans="9:32" s="1" customFormat="1" ht="20.100000000000001" customHeight="1">
      <c r="V53" s="1">
        <v>80001012</v>
      </c>
      <c r="W53" s="1" t="s">
        <v>2129</v>
      </c>
      <c r="AE53" s="1">
        <v>80001013</v>
      </c>
      <c r="AF53" s="1" t="s">
        <v>2131</v>
      </c>
    </row>
    <row r="54" spans="9:32" s="1" customFormat="1" ht="20.100000000000001" customHeight="1">
      <c r="V54" s="1">
        <v>80001013</v>
      </c>
      <c r="W54" s="1" t="s">
        <v>2131</v>
      </c>
      <c r="AE54" s="1">
        <v>80001014</v>
      </c>
      <c r="AF54" s="1" t="s">
        <v>2133</v>
      </c>
    </row>
    <row r="55" spans="9:32" s="1" customFormat="1" ht="20.100000000000001" customHeight="1">
      <c r="V55" s="1">
        <v>80001014</v>
      </c>
      <c r="W55" s="1" t="s">
        <v>2133</v>
      </c>
      <c r="AE55" s="1">
        <v>80001015</v>
      </c>
      <c r="AF55" s="1" t="s">
        <v>2135</v>
      </c>
    </row>
    <row r="56" spans="9:32" s="1" customFormat="1" ht="20.100000000000001" customHeight="1">
      <c r="V56" s="1">
        <v>80001015</v>
      </c>
      <c r="W56" s="1" t="s">
        <v>2135</v>
      </c>
      <c r="Y56" s="1" t="s">
        <v>2145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2005</v>
      </c>
      <c r="Z57" s="7" t="s">
        <v>2146</v>
      </c>
      <c r="AE57" s="1">
        <v>80001017</v>
      </c>
      <c r="AF57" s="1" t="s">
        <v>1373</v>
      </c>
    </row>
    <row r="58" spans="9:32" s="1" customFormat="1" ht="20.100000000000001" customHeight="1">
      <c r="I58" s="1" t="s">
        <v>2147</v>
      </c>
      <c r="V58" s="1">
        <v>80001017</v>
      </c>
      <c r="W58" s="1" t="s">
        <v>1373</v>
      </c>
      <c r="Y58" s="1" t="s">
        <v>2013</v>
      </c>
      <c r="Z58" s="7" t="s">
        <v>2146</v>
      </c>
      <c r="AE58" s="1">
        <v>80001018</v>
      </c>
      <c r="AF58" s="1" t="s">
        <v>2139</v>
      </c>
    </row>
    <row r="59" spans="9:32" s="1" customFormat="1" ht="20.100000000000001" customHeight="1">
      <c r="V59" s="1">
        <v>80001018</v>
      </c>
      <c r="W59" s="1" t="s">
        <v>2139</v>
      </c>
      <c r="Y59" s="1" t="s">
        <v>2017</v>
      </c>
      <c r="Z59" s="7" t="s">
        <v>2146</v>
      </c>
      <c r="AE59" s="1">
        <v>80001019</v>
      </c>
      <c r="AF59" s="1" t="s">
        <v>2141</v>
      </c>
    </row>
    <row r="60" spans="9:32" s="1" customFormat="1" ht="20.100000000000001" customHeight="1">
      <c r="V60" s="1">
        <v>80001019</v>
      </c>
      <c r="W60" s="1" t="s">
        <v>2141</v>
      </c>
      <c r="Y60" s="1" t="s">
        <v>2020</v>
      </c>
      <c r="Z60" s="7" t="s">
        <v>2146</v>
      </c>
      <c r="AE60" s="1">
        <v>80001020</v>
      </c>
      <c r="AF60" s="1" t="s">
        <v>2143</v>
      </c>
    </row>
    <row r="61" spans="9:32" ht="20.100000000000001" customHeight="1">
      <c r="V61" s="1">
        <v>80001020</v>
      </c>
      <c r="W61" s="1" t="s">
        <v>2143</v>
      </c>
      <c r="Y61" s="1" t="s">
        <v>2022</v>
      </c>
      <c r="Z61" s="7" t="s">
        <v>2146</v>
      </c>
    </row>
    <row r="62" spans="9:32" ht="20.100000000000001" customHeight="1"/>
    <row r="63" spans="9:32" ht="20.100000000000001" customHeight="1">
      <c r="I63" s="1"/>
      <c r="J63" s="1"/>
      <c r="Y63" s="1" t="s">
        <v>2148</v>
      </c>
    </row>
    <row r="64" spans="9:32" ht="20.100000000000001" customHeight="1">
      <c r="Y64" s="1" t="s">
        <v>2005</v>
      </c>
      <c r="Z64" s="7" t="s">
        <v>2149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2013</v>
      </c>
      <c r="Z65" s="7" t="s">
        <v>2150</v>
      </c>
    </row>
    <row r="66" spans="1:26" ht="20.100000000000001" customHeight="1">
      <c r="A66" s="5">
        <v>70000011</v>
      </c>
      <c r="B66" s="1">
        <v>1000101</v>
      </c>
      <c r="C66" s="1" t="s">
        <v>2097</v>
      </c>
      <c r="D66" s="1">
        <v>1</v>
      </c>
      <c r="E66" s="1">
        <v>80001001</v>
      </c>
      <c r="F66" s="1" t="s">
        <v>2099</v>
      </c>
      <c r="G66" s="5"/>
      <c r="H66" s="5"/>
      <c r="I66" s="5"/>
      <c r="J66" s="5"/>
      <c r="K66" s="1">
        <v>80001010</v>
      </c>
      <c r="L66" s="1" t="s">
        <v>528</v>
      </c>
      <c r="M66" s="1">
        <v>80001014</v>
      </c>
      <c r="N66" s="1" t="s">
        <v>2133</v>
      </c>
      <c r="O66" s="1">
        <v>80001015</v>
      </c>
      <c r="P66" s="1" t="s">
        <v>2135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2017</v>
      </c>
      <c r="Z66" s="7" t="s">
        <v>2151</v>
      </c>
    </row>
    <row r="67" spans="1:26" ht="20.100000000000001" customHeight="1">
      <c r="A67" s="21">
        <v>70000012</v>
      </c>
      <c r="B67" s="1">
        <v>1000201</v>
      </c>
      <c r="C67" s="1" t="s">
        <v>2101</v>
      </c>
      <c r="D67" s="1">
        <v>1</v>
      </c>
      <c r="E67" s="1">
        <v>80001002</v>
      </c>
      <c r="F67" s="1" t="s">
        <v>824</v>
      </c>
      <c r="G67" s="1">
        <v>80001013</v>
      </c>
      <c r="H67" s="1" t="s">
        <v>2131</v>
      </c>
      <c r="I67" s="5"/>
      <c r="J67" s="5"/>
      <c r="K67" s="1">
        <v>80001009</v>
      </c>
      <c r="L67" s="1" t="s">
        <v>1048</v>
      </c>
      <c r="M67" s="1">
        <v>80001018</v>
      </c>
      <c r="N67" s="1" t="s">
        <v>2139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2020</v>
      </c>
      <c r="Z67" s="7" t="s">
        <v>2152</v>
      </c>
    </row>
    <row r="68" spans="1:26" ht="20.100000000000001" customHeight="1">
      <c r="A68" s="5">
        <v>70000011</v>
      </c>
      <c r="B68" s="1">
        <v>1000301</v>
      </c>
      <c r="C68" s="1" t="s">
        <v>2105</v>
      </c>
      <c r="D68" s="1">
        <v>1</v>
      </c>
      <c r="E68" s="1">
        <v>80001018</v>
      </c>
      <c r="F68" s="1" t="s">
        <v>2139</v>
      </c>
      <c r="G68" s="5"/>
      <c r="H68" s="5"/>
      <c r="I68" s="5"/>
      <c r="J68" s="5"/>
      <c r="K68" s="1">
        <v>80001012</v>
      </c>
      <c r="L68" s="1" t="s">
        <v>2129</v>
      </c>
      <c r="M68" s="1">
        <v>80001004</v>
      </c>
      <c r="N68" s="1" t="s">
        <v>2110</v>
      </c>
      <c r="O68" s="1">
        <v>80001007</v>
      </c>
      <c r="P68" s="1" t="s">
        <v>1044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2022</v>
      </c>
      <c r="Z68" s="7" t="s">
        <v>2153</v>
      </c>
    </row>
    <row r="69" spans="1:26" ht="20.100000000000001" customHeight="1">
      <c r="A69" s="5">
        <v>70000011</v>
      </c>
      <c r="B69" s="1">
        <v>1000401</v>
      </c>
      <c r="C69" s="1" t="s">
        <v>2108</v>
      </c>
      <c r="D69" s="1">
        <v>2</v>
      </c>
      <c r="E69" s="1">
        <v>80001004</v>
      </c>
      <c r="F69" s="1" t="s">
        <v>2110</v>
      </c>
      <c r="G69" s="1">
        <v>80001018</v>
      </c>
      <c r="H69" s="1" t="s">
        <v>2139</v>
      </c>
      <c r="I69" s="1"/>
      <c r="J69" s="5"/>
      <c r="K69" s="1">
        <v>80001004</v>
      </c>
      <c r="L69" s="1" t="s">
        <v>2110</v>
      </c>
      <c r="M69" s="1">
        <v>80002007</v>
      </c>
      <c r="N69" s="1" t="s">
        <v>2154</v>
      </c>
      <c r="O69" s="1">
        <v>80001023</v>
      </c>
      <c r="P69" s="1" t="s">
        <v>2155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2112</v>
      </c>
      <c r="D70" s="1">
        <v>2</v>
      </c>
      <c r="E70" s="1">
        <v>80001005</v>
      </c>
      <c r="F70" s="1" t="s">
        <v>2071</v>
      </c>
      <c r="G70" s="1">
        <v>80001019</v>
      </c>
      <c r="H70" s="1" t="s">
        <v>2141</v>
      </c>
      <c r="I70" s="1"/>
      <c r="J70" s="5"/>
      <c r="K70" s="1">
        <v>80001017</v>
      </c>
      <c r="L70" s="1" t="s">
        <v>1373</v>
      </c>
      <c r="M70" s="1">
        <v>80001008</v>
      </c>
      <c r="N70" s="1" t="s">
        <v>2123</v>
      </c>
      <c r="O70" s="1">
        <v>80001021</v>
      </c>
      <c r="P70" s="1" t="s">
        <v>1557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2115</v>
      </c>
      <c r="D71" s="1">
        <v>2</v>
      </c>
      <c r="E71" s="1">
        <v>80001006</v>
      </c>
      <c r="F71" s="1" t="s">
        <v>2117</v>
      </c>
      <c r="I71" s="1"/>
      <c r="J71" s="5"/>
      <c r="K71" s="1">
        <v>80001015</v>
      </c>
      <c r="L71" s="1" t="s">
        <v>2135</v>
      </c>
      <c r="M71" s="1">
        <v>80001010</v>
      </c>
      <c r="N71" s="1" t="s">
        <v>528</v>
      </c>
      <c r="O71" s="1">
        <v>80002006</v>
      </c>
      <c r="P71" s="1" t="s">
        <v>2156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2119</v>
      </c>
      <c r="D72" s="1">
        <v>3</v>
      </c>
      <c r="E72" s="1">
        <v>80001007</v>
      </c>
      <c r="F72" s="1" t="s">
        <v>1044</v>
      </c>
      <c r="G72" s="1">
        <v>80001005</v>
      </c>
      <c r="H72" s="1" t="s">
        <v>2071</v>
      </c>
      <c r="I72" s="5"/>
      <c r="K72" s="1">
        <v>80001006</v>
      </c>
      <c r="L72" s="1" t="s">
        <v>2117</v>
      </c>
      <c r="M72" s="1">
        <v>80002018</v>
      </c>
      <c r="N72" s="1" t="s">
        <v>2157</v>
      </c>
      <c r="O72" s="1">
        <v>80001022</v>
      </c>
      <c r="P72" s="1" t="s">
        <v>2158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2122</v>
      </c>
      <c r="D73" s="1">
        <v>3</v>
      </c>
      <c r="E73" s="1">
        <v>80001008</v>
      </c>
      <c r="F73" s="1" t="s">
        <v>2123</v>
      </c>
      <c r="G73" s="1">
        <v>80001020</v>
      </c>
      <c r="H73" s="1" t="s">
        <v>2143</v>
      </c>
      <c r="I73" s="5"/>
      <c r="J73" s="5"/>
      <c r="K73" s="1">
        <v>80001011</v>
      </c>
      <c r="L73" s="1" t="s">
        <v>2127</v>
      </c>
      <c r="M73" s="1">
        <v>80002015</v>
      </c>
      <c r="N73" s="1" t="s">
        <v>2159</v>
      </c>
      <c r="O73" s="1">
        <v>80001024</v>
      </c>
      <c r="P73" s="1" t="s">
        <v>2160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2161</v>
      </c>
      <c r="D74" s="1">
        <v>2</v>
      </c>
      <c r="E74" s="1">
        <v>80001009</v>
      </c>
      <c r="F74" s="1" t="s">
        <v>1048</v>
      </c>
      <c r="G74" s="1">
        <v>80001002</v>
      </c>
      <c r="H74" s="1" t="s">
        <v>824</v>
      </c>
      <c r="I74" s="5"/>
      <c r="J74" s="5"/>
      <c r="K74" s="1">
        <v>80002001</v>
      </c>
      <c r="L74" s="1" t="s">
        <v>2162</v>
      </c>
      <c r="M74" s="1">
        <v>80001014</v>
      </c>
      <c r="N74" s="1" t="s">
        <v>2133</v>
      </c>
      <c r="O74" s="1">
        <v>80001028</v>
      </c>
      <c r="P74" s="1" t="s">
        <v>2163</v>
      </c>
      <c r="Q74" s="1">
        <v>80002022</v>
      </c>
      <c r="R74" s="1" t="s">
        <v>2164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2165</v>
      </c>
      <c r="D75" s="1">
        <v>3</v>
      </c>
      <c r="E75" s="1">
        <v>80001010</v>
      </c>
      <c r="F75" s="1" t="s">
        <v>528</v>
      </c>
      <c r="G75" s="1">
        <v>80001001</v>
      </c>
      <c r="H75" s="1" t="s">
        <v>2099</v>
      </c>
      <c r="I75" s="5"/>
      <c r="J75" s="5"/>
      <c r="K75" s="1">
        <v>80001002</v>
      </c>
      <c r="L75" s="1" t="s">
        <v>824</v>
      </c>
      <c r="M75" s="1">
        <v>80002001</v>
      </c>
      <c r="N75" s="1" t="s">
        <v>2162</v>
      </c>
      <c r="O75" s="1">
        <v>80001023</v>
      </c>
      <c r="P75" s="1" t="s">
        <v>2155</v>
      </c>
      <c r="Q75" s="1">
        <v>80002019</v>
      </c>
      <c r="R75" s="1" t="s">
        <v>2166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2167</v>
      </c>
      <c r="D76" s="1">
        <v>3</v>
      </c>
      <c r="E76" s="1">
        <v>80001011</v>
      </c>
      <c r="F76" s="1" t="s">
        <v>2127</v>
      </c>
      <c r="G76" s="1">
        <v>80001003</v>
      </c>
      <c r="H76" s="1" t="s">
        <v>2041</v>
      </c>
      <c r="I76" s="5"/>
      <c r="J76" s="5"/>
      <c r="K76" s="1">
        <v>80001015</v>
      </c>
      <c r="L76" s="1" t="s">
        <v>2135</v>
      </c>
      <c r="M76" s="1">
        <v>80002002</v>
      </c>
      <c r="N76" s="1" t="s">
        <v>2168</v>
      </c>
      <c r="O76" s="1">
        <v>80001027</v>
      </c>
      <c r="P76" s="1" t="s">
        <v>2169</v>
      </c>
      <c r="Q76" s="1">
        <v>80002021</v>
      </c>
      <c r="R76" s="1" t="s">
        <v>2170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2171</v>
      </c>
      <c r="D77" s="1">
        <v>3</v>
      </c>
      <c r="E77" s="1">
        <v>80001012</v>
      </c>
      <c r="F77" s="1" t="s">
        <v>2129</v>
      </c>
      <c r="G77" s="1">
        <v>80002025</v>
      </c>
      <c r="H77" s="1" t="s">
        <v>2172</v>
      </c>
      <c r="I77" s="5"/>
      <c r="J77" s="5"/>
      <c r="K77" s="1">
        <v>80002010</v>
      </c>
      <c r="L77" s="1" t="s">
        <v>2173</v>
      </c>
      <c r="M77" s="1">
        <v>80002003</v>
      </c>
      <c r="N77" s="1" t="s">
        <v>2174</v>
      </c>
      <c r="O77" s="1">
        <v>80001026</v>
      </c>
      <c r="P77" s="1" t="s">
        <v>2175</v>
      </c>
      <c r="Q77" s="1">
        <v>80002027</v>
      </c>
      <c r="R77" s="1" t="s">
        <v>2176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2177</v>
      </c>
      <c r="D78" s="1">
        <v>3</v>
      </c>
      <c r="E78" s="1">
        <v>80001006</v>
      </c>
      <c r="F78" s="1" t="s">
        <v>2117</v>
      </c>
      <c r="G78" s="1">
        <v>80002018</v>
      </c>
      <c r="H78" s="1" t="s">
        <v>2157</v>
      </c>
      <c r="I78" s="5"/>
      <c r="J78" s="5"/>
      <c r="K78" s="1">
        <v>80002004</v>
      </c>
      <c r="L78" s="1" t="s">
        <v>2178</v>
      </c>
      <c r="M78" s="1">
        <v>80002016</v>
      </c>
      <c r="N78" s="1" t="s">
        <v>2179</v>
      </c>
      <c r="O78" s="1">
        <v>80001028</v>
      </c>
      <c r="P78" s="1" t="s">
        <v>2163</v>
      </c>
      <c r="Q78" s="1">
        <v>80002023</v>
      </c>
      <c r="R78" s="1" t="s">
        <v>2180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2181</v>
      </c>
      <c r="D79" s="1">
        <v>3</v>
      </c>
      <c r="E79" s="1">
        <v>80001014</v>
      </c>
      <c r="F79" s="1" t="s">
        <v>2133</v>
      </c>
      <c r="G79" s="1">
        <v>80002021</v>
      </c>
      <c r="H79" s="1" t="s">
        <v>2170</v>
      </c>
      <c r="I79" s="5"/>
      <c r="J79" s="5"/>
      <c r="K79" s="1">
        <v>80002009</v>
      </c>
      <c r="L79" s="1" t="s">
        <v>2182</v>
      </c>
      <c r="M79" s="1">
        <v>80002013</v>
      </c>
      <c r="N79" s="1" t="s">
        <v>2183</v>
      </c>
      <c r="O79" s="1">
        <v>80001025</v>
      </c>
      <c r="P79" s="1" t="s">
        <v>2184</v>
      </c>
      <c r="Q79" s="1">
        <v>80002003</v>
      </c>
      <c r="R79" s="1" t="s">
        <v>2174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2185</v>
      </c>
      <c r="D87" s="1">
        <v>80002019</v>
      </c>
      <c r="E87" s="1" t="s">
        <v>2166</v>
      </c>
      <c r="F87" s="1">
        <v>80002017</v>
      </c>
      <c r="G87" s="1" t="s">
        <v>2186</v>
      </c>
      <c r="H87" s="1">
        <v>80002016</v>
      </c>
      <c r="I87" s="1" t="s">
        <v>2179</v>
      </c>
      <c r="J87" s="1">
        <v>80002014</v>
      </c>
      <c r="K87" s="1" t="s">
        <v>2187</v>
      </c>
      <c r="L87" s="1">
        <v>80002010</v>
      </c>
      <c r="M87" s="1" t="s">
        <v>2173</v>
      </c>
      <c r="N87" s="1">
        <v>80002023</v>
      </c>
      <c r="O87" s="1" t="s">
        <v>2180</v>
      </c>
      <c r="P87" s="1">
        <v>80002009</v>
      </c>
      <c r="Q87" s="1" t="s">
        <v>2182</v>
      </c>
      <c r="R87" s="1">
        <v>80002008</v>
      </c>
      <c r="S87" s="1" t="s">
        <v>2188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2189</v>
      </c>
      <c r="D88" s="1">
        <v>80004002</v>
      </c>
      <c r="E88" s="1" t="s">
        <v>2190</v>
      </c>
      <c r="F88" s="1">
        <v>80002021</v>
      </c>
      <c r="G88" s="1" t="s">
        <v>2170</v>
      </c>
      <c r="H88" s="1">
        <v>80002002</v>
      </c>
      <c r="I88" s="1" t="s">
        <v>2174</v>
      </c>
      <c r="J88" s="1">
        <v>80002003</v>
      </c>
      <c r="K88" s="1" t="s">
        <v>2168</v>
      </c>
      <c r="L88" s="13">
        <v>80002025</v>
      </c>
      <c r="M88" s="13" t="s">
        <v>2172</v>
      </c>
      <c r="N88" s="1">
        <v>80002014</v>
      </c>
      <c r="O88" s="1" t="s">
        <v>2187</v>
      </c>
      <c r="P88" s="1">
        <v>80002024</v>
      </c>
      <c r="Q88" s="1" t="s">
        <v>2191</v>
      </c>
      <c r="R88" s="1">
        <v>80002027</v>
      </c>
      <c r="S88" s="1" t="s">
        <v>2176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2192</v>
      </c>
      <c r="F89" s="1">
        <v>80002002</v>
      </c>
      <c r="G89" s="1" t="s">
        <v>2168</v>
      </c>
      <c r="H89" s="1">
        <v>80002001</v>
      </c>
      <c r="I89" s="1" t="s">
        <v>2162</v>
      </c>
      <c r="J89" s="1">
        <v>80002006</v>
      </c>
      <c r="K89" s="1" t="s">
        <v>2156</v>
      </c>
      <c r="L89" s="1">
        <v>80002011</v>
      </c>
      <c r="M89" s="1" t="s">
        <v>2193</v>
      </c>
      <c r="N89" s="1">
        <v>80002018</v>
      </c>
      <c r="O89" s="1" t="s">
        <v>2157</v>
      </c>
      <c r="P89" s="1">
        <v>80002028</v>
      </c>
      <c r="Q89" s="1" t="s">
        <v>2194</v>
      </c>
      <c r="R89" s="1">
        <v>80002022</v>
      </c>
      <c r="S89" s="1" t="s">
        <v>2164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2170</v>
      </c>
    </row>
    <row r="92" spans="1:24" ht="20.100000000000001" customHeight="1">
      <c r="B92" s="1">
        <v>80001001</v>
      </c>
      <c r="C92" s="1" t="s">
        <v>2099</v>
      </c>
      <c r="D92" s="1">
        <v>80002001</v>
      </c>
      <c r="E92" s="1" t="s">
        <v>2162</v>
      </c>
      <c r="F92" s="1">
        <v>80003001</v>
      </c>
      <c r="G92" s="1" t="s">
        <v>2195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824</v>
      </c>
      <c r="D93" s="1">
        <v>80002002</v>
      </c>
      <c r="E93" s="1" t="s">
        <v>2168</v>
      </c>
      <c r="F93" s="1">
        <v>80003002</v>
      </c>
      <c r="G93" s="1" t="s">
        <v>2196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2041</v>
      </c>
      <c r="D94" s="1">
        <v>80002003</v>
      </c>
      <c r="E94" s="1" t="s">
        <v>2174</v>
      </c>
      <c r="F94" s="1">
        <v>80003003</v>
      </c>
      <c r="G94" s="1" t="s">
        <v>2197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2110</v>
      </c>
      <c r="D95" s="1">
        <v>80002004</v>
      </c>
      <c r="E95" s="1" t="s">
        <v>2178</v>
      </c>
      <c r="F95" s="1">
        <v>80003004</v>
      </c>
      <c r="G95" s="1" t="s">
        <v>2198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2071</v>
      </c>
      <c r="D96" s="1">
        <v>80002005</v>
      </c>
      <c r="E96" s="1" t="s">
        <v>2199</v>
      </c>
      <c r="F96" s="1">
        <v>80003005</v>
      </c>
      <c r="G96" s="1" t="s">
        <v>2200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2117</v>
      </c>
      <c r="D97" s="1">
        <v>80002006</v>
      </c>
      <c r="E97" s="1" t="s">
        <v>2156</v>
      </c>
      <c r="F97" s="1">
        <v>80003006</v>
      </c>
      <c r="G97" s="1" t="s">
        <v>2201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1044</v>
      </c>
      <c r="D98" s="1">
        <v>80002007</v>
      </c>
      <c r="E98" s="1" t="s">
        <v>2154</v>
      </c>
      <c r="F98" s="1">
        <v>80003007</v>
      </c>
      <c r="G98" s="1" t="s">
        <v>2202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2123</v>
      </c>
      <c r="D99" s="1">
        <v>80002008</v>
      </c>
      <c r="E99" s="1" t="s">
        <v>2188</v>
      </c>
      <c r="F99" s="1">
        <v>80003008</v>
      </c>
      <c r="G99" s="1" t="s">
        <v>2203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1048</v>
      </c>
      <c r="D100" s="1">
        <v>80002009</v>
      </c>
      <c r="E100" s="1" t="s">
        <v>2182</v>
      </c>
      <c r="F100" s="1">
        <v>80003009</v>
      </c>
      <c r="G100" s="1" t="s">
        <v>2204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528</v>
      </c>
      <c r="D101" s="1">
        <v>80002010</v>
      </c>
      <c r="E101" s="1" t="s">
        <v>2173</v>
      </c>
      <c r="F101" s="1">
        <v>80003010</v>
      </c>
      <c r="G101" s="1" t="s">
        <v>2205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2127</v>
      </c>
      <c r="D102" s="1">
        <v>80002011</v>
      </c>
      <c r="E102" s="1" t="s">
        <v>2193</v>
      </c>
      <c r="F102" s="1"/>
      <c r="G102" s="1"/>
    </row>
    <row r="103" spans="2:21">
      <c r="B103" s="1">
        <v>80001012</v>
      </c>
      <c r="C103" s="1" t="s">
        <v>2129</v>
      </c>
      <c r="D103" s="1">
        <v>80002012</v>
      </c>
      <c r="E103" s="1" t="s">
        <v>2206</v>
      </c>
      <c r="F103" s="1"/>
      <c r="G103" s="1"/>
    </row>
    <row r="104" spans="2:21">
      <c r="B104" s="1">
        <v>80001013</v>
      </c>
      <c r="C104" s="1" t="s">
        <v>2131</v>
      </c>
      <c r="D104" s="1">
        <v>80002013</v>
      </c>
      <c r="E104" s="1" t="s">
        <v>2183</v>
      </c>
      <c r="F104" s="1"/>
      <c r="G104" s="1"/>
    </row>
    <row r="105" spans="2:21">
      <c r="B105" s="1">
        <v>80001014</v>
      </c>
      <c r="C105" s="1" t="s">
        <v>2133</v>
      </c>
      <c r="D105" s="1">
        <v>80002014</v>
      </c>
      <c r="E105" s="1" t="s">
        <v>2187</v>
      </c>
      <c r="F105" s="1"/>
      <c r="G105" s="1"/>
    </row>
    <row r="106" spans="2:21">
      <c r="B106" s="1">
        <v>80001015</v>
      </c>
      <c r="C106" s="1" t="s">
        <v>2135</v>
      </c>
      <c r="D106" s="1">
        <v>80002015</v>
      </c>
      <c r="E106" s="1" t="s">
        <v>2159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2179</v>
      </c>
      <c r="F107" s="1"/>
      <c r="G107" s="1"/>
    </row>
    <row r="108" spans="2:21">
      <c r="B108" s="1">
        <v>80001017</v>
      </c>
      <c r="C108" s="1" t="s">
        <v>1373</v>
      </c>
      <c r="D108" s="1">
        <v>80002017</v>
      </c>
      <c r="E108" s="1" t="s">
        <v>2186</v>
      </c>
      <c r="F108" s="1"/>
      <c r="G108" s="1"/>
    </row>
    <row r="109" spans="2:21">
      <c r="B109" s="1">
        <v>80001018</v>
      </c>
      <c r="C109" s="1" t="s">
        <v>2139</v>
      </c>
      <c r="D109" s="1">
        <v>80002018</v>
      </c>
      <c r="E109" s="1" t="s">
        <v>2157</v>
      </c>
      <c r="F109" s="1"/>
      <c r="G109" s="1"/>
    </row>
    <row r="110" spans="2:21">
      <c r="B110" s="1">
        <v>80001019</v>
      </c>
      <c r="C110" s="1" t="s">
        <v>2141</v>
      </c>
      <c r="D110" s="1">
        <v>80002019</v>
      </c>
      <c r="E110" s="1" t="s">
        <v>2166</v>
      </c>
      <c r="F110" s="1"/>
      <c r="G110" s="1"/>
    </row>
    <row r="111" spans="2:21">
      <c r="B111" s="1">
        <v>80001020</v>
      </c>
      <c r="C111" s="1" t="s">
        <v>2143</v>
      </c>
      <c r="D111" s="1">
        <v>80002020</v>
      </c>
      <c r="E111" s="1" t="s">
        <v>2207</v>
      </c>
      <c r="F111" s="1"/>
      <c r="G111" s="1"/>
    </row>
    <row r="112" spans="2:21">
      <c r="B112" s="1">
        <v>80001021</v>
      </c>
      <c r="C112" s="1" t="s">
        <v>1557</v>
      </c>
      <c r="D112" s="1">
        <v>80002021</v>
      </c>
      <c r="E112" s="1" t="s">
        <v>2170</v>
      </c>
      <c r="J112" s="13"/>
      <c r="K112" s="13" t="s">
        <v>2208</v>
      </c>
    </row>
    <row r="113" spans="2:12">
      <c r="B113" s="1">
        <v>80001022</v>
      </c>
      <c r="C113" s="1" t="s">
        <v>2158</v>
      </c>
      <c r="D113" s="1">
        <v>80002022</v>
      </c>
      <c r="E113" s="1" t="s">
        <v>2164</v>
      </c>
      <c r="J113" s="13">
        <v>1</v>
      </c>
      <c r="K113" s="13">
        <v>1</v>
      </c>
    </row>
    <row r="114" spans="2:12">
      <c r="B114" s="1">
        <v>80001023</v>
      </c>
      <c r="C114" s="1" t="s">
        <v>2155</v>
      </c>
      <c r="D114" s="1">
        <v>80002023</v>
      </c>
      <c r="E114" s="1" t="s">
        <v>2180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2160</v>
      </c>
      <c r="D115" s="1">
        <v>80002024</v>
      </c>
      <c r="E115" s="1" t="s">
        <v>2191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2184</v>
      </c>
      <c r="D116" s="1">
        <v>80002025</v>
      </c>
      <c r="E116" s="1" t="s">
        <v>2172</v>
      </c>
    </row>
    <row r="117" spans="2:12">
      <c r="B117" s="1">
        <v>80001026</v>
      </c>
      <c r="C117" s="1" t="s">
        <v>2175</v>
      </c>
      <c r="D117" s="1">
        <v>80002026</v>
      </c>
      <c r="E117" s="1" t="s">
        <v>2209</v>
      </c>
    </row>
    <row r="118" spans="2:12">
      <c r="B118" s="1">
        <v>80001027</v>
      </c>
      <c r="C118" s="1" t="s">
        <v>2169</v>
      </c>
      <c r="D118" s="1">
        <v>80002027</v>
      </c>
      <c r="E118" s="1" t="s">
        <v>2176</v>
      </c>
    </row>
    <row r="119" spans="2:12">
      <c r="B119" s="1">
        <v>80001028</v>
      </c>
      <c r="C119" s="1" t="s">
        <v>2163</v>
      </c>
      <c r="D119" s="1">
        <v>80002028</v>
      </c>
      <c r="E119" s="1" t="s">
        <v>2194</v>
      </c>
    </row>
  </sheetData>
  <phoneticPr fontId="32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2096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1169</v>
      </c>
      <c r="P3" s="1" t="s">
        <v>2210</v>
      </c>
      <c r="Q3" s="5"/>
      <c r="R3" s="5"/>
      <c r="S3" s="14" t="s">
        <v>1173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1171</v>
      </c>
      <c r="P4" s="1" t="s">
        <v>2211</v>
      </c>
      <c r="Q4" s="5"/>
      <c r="R4" s="5"/>
      <c r="S4" s="14" t="s">
        <v>1101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1173</v>
      </c>
      <c r="P5" s="1" t="s">
        <v>2212</v>
      </c>
      <c r="Q5" s="5"/>
      <c r="R5" s="5"/>
      <c r="S5" s="14" t="s">
        <v>1169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1176</v>
      </c>
      <c r="P6" s="1" t="s">
        <v>2213</v>
      </c>
      <c r="Q6" s="5"/>
      <c r="R6" s="5"/>
      <c r="S6" s="14" t="s">
        <v>1171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1176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2214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2037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2215</v>
      </c>
      <c r="O22" s="1" t="s">
        <v>2216</v>
      </c>
      <c r="P22" s="7" t="s">
        <v>2217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2158</v>
      </c>
      <c r="O23" s="1" t="s">
        <v>2218</v>
      </c>
      <c r="P23" s="7" t="s">
        <v>2219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2155</v>
      </c>
      <c r="O24" s="1" t="s">
        <v>2155</v>
      </c>
      <c r="P24" s="7" t="s">
        <v>2220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2160</v>
      </c>
      <c r="O25" s="1" t="s">
        <v>2221</v>
      </c>
      <c r="P25" s="7" t="s">
        <v>2222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2184</v>
      </c>
      <c r="O26" s="1" t="s">
        <v>2223</v>
      </c>
      <c r="P26" s="7" t="s">
        <v>2224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2175</v>
      </c>
      <c r="O27" s="1" t="s">
        <v>2225</v>
      </c>
      <c r="P27" s="7" t="s">
        <v>2226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2169</v>
      </c>
      <c r="P28" s="7" t="s">
        <v>2227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2228</v>
      </c>
      <c r="P29" s="7" t="s">
        <v>2229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2230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2231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2061</v>
      </c>
      <c r="P34" s="1" t="s">
        <v>2232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2233</v>
      </c>
      <c r="O35" s="1" t="s">
        <v>402</v>
      </c>
      <c r="P35" s="1" t="s">
        <v>2234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2235</v>
      </c>
      <c r="M1" s="4" t="s">
        <v>662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2236</v>
      </c>
      <c r="T1" s="4" t="s">
        <v>25</v>
      </c>
      <c r="U1" s="4" t="s">
        <v>26</v>
      </c>
      <c r="V1" s="4" t="s">
        <v>2237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2238</v>
      </c>
      <c r="M3" s="1"/>
      <c r="N3" s="1" t="s">
        <v>2239</v>
      </c>
      <c r="O3" s="1"/>
      <c r="R3" s="5" t="s">
        <v>528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2240</v>
      </c>
      <c r="J4" s="1" t="s">
        <v>2241</v>
      </c>
      <c r="K4" s="1">
        <v>1</v>
      </c>
      <c r="L4" s="1" t="s">
        <v>2059</v>
      </c>
      <c r="N4" s="1" t="s">
        <v>2059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2242</v>
      </c>
      <c r="K5" s="1">
        <v>2</v>
      </c>
      <c r="L5" s="1" t="s">
        <v>2068</v>
      </c>
      <c r="N5" s="1" t="s">
        <v>2243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2244</v>
      </c>
      <c r="K6" s="1">
        <v>3</v>
      </c>
      <c r="L6" s="1" t="s">
        <v>2073</v>
      </c>
      <c r="N6" s="1" t="s">
        <v>2243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2083</v>
      </c>
      <c r="N7" s="1" t="s">
        <v>2245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2246</v>
      </c>
      <c r="N8" s="1" t="s">
        <v>2245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2077</v>
      </c>
      <c r="N9" s="1" t="s">
        <v>2243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2063</v>
      </c>
      <c r="N10" s="1" t="s">
        <v>2059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2247</v>
      </c>
      <c r="F2" s="1" t="s">
        <v>2248</v>
      </c>
      <c r="J2" s="1" t="s">
        <v>2249</v>
      </c>
    </row>
    <row r="3" spans="3:16" s="1" customFormat="1" ht="20.100000000000001" customHeight="1">
      <c r="D3" s="1" t="s">
        <v>2250</v>
      </c>
      <c r="E3" s="1">
        <v>100</v>
      </c>
      <c r="J3" s="1" t="s">
        <v>2251</v>
      </c>
    </row>
    <row r="4" spans="3:16" s="1" customFormat="1" ht="20.100000000000001" customHeight="1">
      <c r="D4" s="1" t="s">
        <v>2252</v>
      </c>
      <c r="E4" s="1">
        <v>130</v>
      </c>
    </row>
    <row r="5" spans="3:16" s="1" customFormat="1" ht="20.100000000000001" customHeight="1">
      <c r="D5" s="1" t="s">
        <v>2253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2254</v>
      </c>
      <c r="M8" s="1" t="s">
        <v>2255</v>
      </c>
      <c r="P8" s="1" t="s">
        <v>2256</v>
      </c>
    </row>
    <row r="9" spans="3:16" s="1" customFormat="1" ht="20.100000000000001" customHeight="1">
      <c r="C9" s="1" t="s">
        <v>641</v>
      </c>
      <c r="H9" s="1" t="s">
        <v>2257</v>
      </c>
      <c r="I9" s="1" t="s">
        <v>1654</v>
      </c>
      <c r="J9" s="1" t="s">
        <v>2258</v>
      </c>
    </row>
    <row r="10" spans="3:16" s="1" customFormat="1" ht="20.100000000000001" customHeight="1">
      <c r="C10" s="1">
        <v>10</v>
      </c>
      <c r="I10" s="1" t="s">
        <v>2259</v>
      </c>
      <c r="J10" s="1" t="s">
        <v>3</v>
      </c>
    </row>
    <row r="11" spans="3:16" s="1" customFormat="1" ht="20.100000000000001" customHeight="1">
      <c r="C11" s="1">
        <v>20</v>
      </c>
      <c r="I11" s="1" t="s">
        <v>2260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1030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2261</v>
      </c>
      <c r="J17" s="1" t="s">
        <v>610</v>
      </c>
    </row>
    <row r="18" spans="8:10" s="1" customFormat="1" ht="20.100000000000001" customHeight="1">
      <c r="J18" s="1" t="s">
        <v>613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2262</v>
      </c>
      <c r="J25" s="7" t="s">
        <v>2263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2264</v>
      </c>
      <c r="B1" s="4" t="s">
        <v>2265</v>
      </c>
      <c r="C1" s="4" t="s">
        <v>2266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2264</v>
      </c>
      <c r="R1" s="1" t="s">
        <v>2267</v>
      </c>
      <c r="S1" s="1" t="s">
        <v>2240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2268</v>
      </c>
      <c r="AF1" s="1" t="s">
        <v>2269</v>
      </c>
      <c r="AG1" s="1" t="s">
        <v>2270</v>
      </c>
      <c r="AH1" s="1" t="s">
        <v>2240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2271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2272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2273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2274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2275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2276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2277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2278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2279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2280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2281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2282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2283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2284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2285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2286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2287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2288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2289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2290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2291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2292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2293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2294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2295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2296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2297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2298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2299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2300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2301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2302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2303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2304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2305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2306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2307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2308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2309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2310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2311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2312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2313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2271</v>
      </c>
      <c r="AE44" s="8" t="s">
        <v>2314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2315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2272</v>
      </c>
      <c r="AE45" s="8" t="s">
        <v>2314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2316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2273</v>
      </c>
      <c r="AE46" s="8" t="s">
        <v>2314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2317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2274</v>
      </c>
      <c r="AE47" s="8" t="s">
        <v>2318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2319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2275</v>
      </c>
      <c r="AE48" s="8" t="s">
        <v>2314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2320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2276</v>
      </c>
      <c r="AE49" s="8" t="s">
        <v>2314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2321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2277</v>
      </c>
      <c r="AE50" s="10" t="s">
        <v>2322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2323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2278</v>
      </c>
      <c r="AE51" s="8" t="s">
        <v>2314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2324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2279</v>
      </c>
      <c r="AE52" s="8" t="s">
        <v>2325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2319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2280</v>
      </c>
      <c r="AE53" s="8" t="s">
        <v>2314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2326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2281</v>
      </c>
      <c r="AE54" s="10" t="s">
        <v>2314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2327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2282</v>
      </c>
      <c r="AE55" s="10" t="s">
        <v>2314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2328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2283</v>
      </c>
      <c r="AE56" s="8" t="s">
        <v>2329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2330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2284</v>
      </c>
      <c r="AE57" s="8" t="s">
        <v>2314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2331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2285</v>
      </c>
      <c r="AE58" s="8" t="s">
        <v>2314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2332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2286</v>
      </c>
      <c r="AE59" s="10" t="s">
        <v>2314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2333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2287</v>
      </c>
      <c r="AE60" s="10" t="s">
        <v>2314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2334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2288</v>
      </c>
      <c r="AE61" s="8" t="s">
        <v>2335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2336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2289</v>
      </c>
      <c r="AE62" s="8" t="s">
        <v>2337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2338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2290</v>
      </c>
      <c r="AE63" s="8" t="s">
        <v>2314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2339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2291</v>
      </c>
      <c r="AE64" s="10" t="s">
        <v>2314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2340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2292</v>
      </c>
      <c r="AE65" s="8" t="s">
        <v>2341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2342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2293</v>
      </c>
      <c r="AE66" s="8" t="s">
        <v>2314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2343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2294</v>
      </c>
      <c r="AE67" s="8" t="s">
        <v>2314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2344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2295</v>
      </c>
      <c r="AE68" s="8" t="s">
        <v>2345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2346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2296</v>
      </c>
      <c r="AE69" s="8" t="s">
        <v>2314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2347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2297</v>
      </c>
      <c r="AE70" s="8" t="s">
        <v>2314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2348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2298</v>
      </c>
      <c r="AE71" s="8" t="s">
        <v>2349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2350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2299</v>
      </c>
      <c r="AE72" s="8" t="s">
        <v>2351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2352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2300</v>
      </c>
      <c r="AE73" s="8" t="s">
        <v>2314</v>
      </c>
      <c r="AF73" s="1"/>
      <c r="AI73" s="1"/>
      <c r="AJ73" s="1"/>
      <c r="AK73" s="1"/>
      <c r="AL73" s="1"/>
    </row>
    <row r="74" spans="1:38" ht="20.100000000000001" customHeight="1">
      <c r="B74" s="4" t="s">
        <v>2265</v>
      </c>
      <c r="D74" s="4" t="s">
        <v>2353</v>
      </c>
      <c r="E74" s="4" t="s">
        <v>2354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2355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2301</v>
      </c>
      <c r="AE74" s="8" t="s">
        <v>2314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2356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2302</v>
      </c>
      <c r="AE75" s="8" t="s">
        <v>2314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2357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2303</v>
      </c>
      <c r="AE76" s="8" t="s">
        <v>2314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2304</v>
      </c>
      <c r="AE77" s="8" t="s">
        <v>2358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2305</v>
      </c>
      <c r="AE78" s="8" t="s">
        <v>2314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2264</v>
      </c>
      <c r="R79" s="1" t="s">
        <v>2267</v>
      </c>
      <c r="S79" s="1" t="s">
        <v>2240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2306</v>
      </c>
      <c r="AE79" s="8" t="s">
        <v>2314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2271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2307</v>
      </c>
      <c r="AE80" s="8" t="s">
        <v>2359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2272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2308</v>
      </c>
      <c r="AE81" s="8" t="s">
        <v>2314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2273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2309</v>
      </c>
      <c r="AE82" s="8" t="s">
        <v>2314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2274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2310</v>
      </c>
      <c r="AE83" s="8" t="s">
        <v>2360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2275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2311</v>
      </c>
      <c r="AE84" s="8" t="s">
        <v>2314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2276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2312</v>
      </c>
      <c r="AE85" s="8" t="s">
        <v>2314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2277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2313</v>
      </c>
      <c r="AE86" s="8" t="s">
        <v>2314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2278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2315</v>
      </c>
      <c r="AE87" s="8" t="s">
        <v>2314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2279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2316</v>
      </c>
      <c r="AE88" s="8" t="s">
        <v>2314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2280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2317</v>
      </c>
      <c r="AE89" s="8" t="s">
        <v>2361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2281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2319</v>
      </c>
      <c r="AE90" s="8" t="s">
        <v>2314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2282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2320</v>
      </c>
      <c r="AE91" s="8" t="s">
        <v>2314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2283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2321</v>
      </c>
      <c r="AE92" s="8" t="s">
        <v>2314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2284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2323</v>
      </c>
      <c r="AE93" s="8" t="s">
        <v>2362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2285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2324</v>
      </c>
      <c r="AE94" s="8" t="s">
        <v>2314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2286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2319</v>
      </c>
      <c r="AE95" s="8" t="s">
        <v>2314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2287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2326</v>
      </c>
      <c r="AE96" s="8" t="s">
        <v>2363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2288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2327</v>
      </c>
      <c r="AE97" s="8" t="s">
        <v>2314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2289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2328</v>
      </c>
      <c r="AE98" s="8" t="s">
        <v>2314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2290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2330</v>
      </c>
      <c r="AE99" s="8" t="s">
        <v>2364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2291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2331</v>
      </c>
      <c r="AE100" s="8" t="s">
        <v>2314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2292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2332</v>
      </c>
      <c r="AE101" s="8" t="s">
        <v>2314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2293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2333</v>
      </c>
      <c r="AE102" s="8" t="s">
        <v>2314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2294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2334</v>
      </c>
      <c r="AE103" s="8" t="s">
        <v>2365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2295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2336</v>
      </c>
      <c r="AE104" s="8" t="s">
        <v>2314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2296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2338</v>
      </c>
      <c r="AE105" s="8" t="s">
        <v>2314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2297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2339</v>
      </c>
      <c r="AE106" s="8" t="s">
        <v>2366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2298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2340</v>
      </c>
      <c r="AE107" s="8" t="s">
        <v>2314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2299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2342</v>
      </c>
      <c r="AE108" s="8" t="s">
        <v>2314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2300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2343</v>
      </c>
      <c r="AE109" s="8" t="s">
        <v>2367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2301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2344</v>
      </c>
      <c r="AE110" s="8" t="s">
        <v>2368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2302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2346</v>
      </c>
      <c r="AE111" s="8" t="s">
        <v>2314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2303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2347</v>
      </c>
      <c r="AE112" s="12" t="s">
        <v>2314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2304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2348</v>
      </c>
      <c r="AE113" s="12" t="s">
        <v>2314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2305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2350</v>
      </c>
      <c r="AE114" s="12" t="s">
        <v>2314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2306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2352</v>
      </c>
      <c r="AE115" s="8" t="s">
        <v>2314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2307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2355</v>
      </c>
      <c r="AE116" s="8" t="s">
        <v>2314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2308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2356</v>
      </c>
      <c r="AE117" s="8" t="s">
        <v>2369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2309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2357</v>
      </c>
      <c r="AE118" s="8" t="s">
        <v>2370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2310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2311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2312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2313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2315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2316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2317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2319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2320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2321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2323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2371</v>
      </c>
      <c r="H2" s="6">
        <v>72002011</v>
      </c>
      <c r="I2" s="6" t="s">
        <v>2372</v>
      </c>
      <c r="N2" s="6">
        <v>72003011</v>
      </c>
      <c r="O2" s="6" t="s">
        <v>2373</v>
      </c>
      <c r="S2" s="6">
        <v>72004011</v>
      </c>
      <c r="T2" s="6" t="s">
        <v>2374</v>
      </c>
    </row>
    <row r="3" spans="2:24" s="5" customFormat="1" ht="20.100000000000001" customHeight="1">
      <c r="I3" s="1" t="s">
        <v>2375</v>
      </c>
      <c r="P3" s="3" t="s">
        <v>2376</v>
      </c>
      <c r="U3" s="5" t="s">
        <v>2377</v>
      </c>
    </row>
    <row r="4" spans="2:24" s="5" customFormat="1" ht="20.100000000000001" customHeight="1">
      <c r="C4" s="1" t="s">
        <v>2094</v>
      </c>
      <c r="I4" s="1" t="s">
        <v>2378</v>
      </c>
      <c r="P4" s="3" t="s">
        <v>2379</v>
      </c>
      <c r="U4" s="5" t="s">
        <v>2380</v>
      </c>
    </row>
    <row r="5" spans="2:24" s="5" customFormat="1" ht="20.100000000000001" customHeight="1">
      <c r="C5" s="1" t="s">
        <v>111</v>
      </c>
      <c r="I5" s="1" t="s">
        <v>2381</v>
      </c>
      <c r="P5" s="5" t="s">
        <v>2382</v>
      </c>
      <c r="U5" s="5" t="s">
        <v>90</v>
      </c>
    </row>
    <row r="6" spans="2:24" s="5" customFormat="1" ht="20.100000000000001" customHeight="1">
      <c r="C6" s="1" t="s">
        <v>2383</v>
      </c>
      <c r="I6" s="1" t="s">
        <v>2103</v>
      </c>
      <c r="O6" s="1" t="s">
        <v>196</v>
      </c>
      <c r="P6" s="3" t="s">
        <v>2384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2385</v>
      </c>
      <c r="H11" s="6">
        <v>72002012</v>
      </c>
      <c r="I11" s="6" t="s">
        <v>2386</v>
      </c>
      <c r="N11" s="6">
        <v>72003012</v>
      </c>
      <c r="O11" s="6" t="s">
        <v>2387</v>
      </c>
      <c r="S11" s="6">
        <v>72004012</v>
      </c>
      <c r="T11" s="6" t="s">
        <v>2388</v>
      </c>
      <c r="X11" s="5" t="s">
        <v>2389</v>
      </c>
    </row>
    <row r="12" spans="2:24" s="5" customFormat="1" ht="20.100000000000001" customHeight="1">
      <c r="I12" s="5" t="s">
        <v>2390</v>
      </c>
      <c r="O12" s="1"/>
      <c r="P12" s="7" t="s">
        <v>2391</v>
      </c>
      <c r="U12" s="5" t="s">
        <v>2392</v>
      </c>
    </row>
    <row r="13" spans="2:24" s="5" customFormat="1" ht="20.100000000000001" customHeight="1">
      <c r="C13" s="1" t="s">
        <v>2393</v>
      </c>
      <c r="O13" s="1" t="s">
        <v>2394</v>
      </c>
      <c r="P13" s="7" t="s">
        <v>2395</v>
      </c>
      <c r="U13" s="5" t="s">
        <v>196</v>
      </c>
    </row>
    <row r="14" spans="2:24" s="5" customFormat="1" ht="20.100000000000001" customHeight="1">
      <c r="C14" s="1" t="s">
        <v>2396</v>
      </c>
      <c r="O14" s="1"/>
      <c r="P14" s="3" t="s">
        <v>2397</v>
      </c>
      <c r="U14" s="5" t="s">
        <v>2398</v>
      </c>
    </row>
    <row r="15" spans="2:24" s="5" customFormat="1" ht="20.100000000000001" customHeight="1">
      <c r="C15" s="1" t="s">
        <v>2399</v>
      </c>
      <c r="P15" s="5" t="s">
        <v>2400</v>
      </c>
      <c r="U15" s="5" t="s">
        <v>2401</v>
      </c>
    </row>
    <row r="16" spans="2:24" s="5" customFormat="1" ht="20.100000000000001" customHeight="1">
      <c r="C16" s="1" t="s">
        <v>2402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2403</v>
      </c>
      <c r="H21" s="6">
        <v>72002013</v>
      </c>
      <c r="I21" s="6" t="s">
        <v>2404</v>
      </c>
      <c r="M21" s="3" t="s">
        <v>2405</v>
      </c>
      <c r="N21" s="6">
        <v>72003013</v>
      </c>
      <c r="O21" s="6" t="s">
        <v>2406</v>
      </c>
      <c r="S21" s="6">
        <v>72004013</v>
      </c>
      <c r="T21" s="6" t="s">
        <v>2407</v>
      </c>
    </row>
    <row r="22" spans="2:21" s="5" customFormat="1" ht="20.100000000000001" customHeight="1">
      <c r="I22" s="1" t="s">
        <v>2408</v>
      </c>
      <c r="J22" s="7" t="s">
        <v>2409</v>
      </c>
      <c r="P22" s="3" t="s">
        <v>2410</v>
      </c>
      <c r="U22" s="5" t="s">
        <v>2411</v>
      </c>
    </row>
    <row r="23" spans="2:21" s="5" customFormat="1" ht="20.100000000000001" customHeight="1">
      <c r="C23" s="1" t="s">
        <v>2412</v>
      </c>
      <c r="I23" s="1" t="s">
        <v>2396</v>
      </c>
      <c r="O23" s="1" t="s">
        <v>2413</v>
      </c>
      <c r="P23" s="7" t="s">
        <v>2414</v>
      </c>
      <c r="U23" s="5" t="s">
        <v>2415</v>
      </c>
    </row>
    <row r="24" spans="2:21" s="5" customFormat="1" ht="20.100000000000001" customHeight="1">
      <c r="C24" s="1" t="s">
        <v>2416</v>
      </c>
      <c r="I24" s="5" t="s">
        <v>2417</v>
      </c>
      <c r="O24" s="1" t="s">
        <v>2418</v>
      </c>
      <c r="P24" s="7" t="s">
        <v>2419</v>
      </c>
      <c r="U24" s="5" t="s">
        <v>2420</v>
      </c>
    </row>
    <row r="25" spans="2:21" s="5" customFormat="1" ht="20.100000000000001" customHeight="1">
      <c r="C25" s="1" t="s">
        <v>2421</v>
      </c>
      <c r="I25" s="1" t="s">
        <v>2422</v>
      </c>
      <c r="P25" s="3" t="s">
        <v>2423</v>
      </c>
      <c r="T25" s="5" t="s">
        <v>2424</v>
      </c>
      <c r="U25" s="5" t="s">
        <v>2425</v>
      </c>
    </row>
    <row r="26" spans="2:21" s="5" customFormat="1" ht="20.100000000000001" customHeight="1">
      <c r="C26" s="1" t="s">
        <v>2422</v>
      </c>
      <c r="I26" s="1" t="s">
        <v>2426</v>
      </c>
      <c r="P26" s="5" t="s">
        <v>2427</v>
      </c>
      <c r="U26" s="3" t="s">
        <v>2427</v>
      </c>
    </row>
    <row r="27" spans="2:21" s="5" customFormat="1" ht="20.100000000000001" customHeight="1">
      <c r="C27" s="1" t="s">
        <v>2426</v>
      </c>
      <c r="P27" s="3" t="s">
        <v>2428</v>
      </c>
      <c r="U27" s="7" t="s">
        <v>2422</v>
      </c>
    </row>
    <row r="28" spans="2:21" s="5" customFormat="1" ht="20.100000000000001" customHeight="1">
      <c r="C28" s="1" t="s">
        <v>2429</v>
      </c>
      <c r="U28" s="7" t="s">
        <v>2426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1108</v>
      </c>
      <c r="E3" s="3" t="s">
        <v>2430</v>
      </c>
      <c r="F3" t="s">
        <v>2431</v>
      </c>
    </row>
    <row r="4" spans="2:6">
      <c r="B4" s="1" t="s">
        <v>2432</v>
      </c>
      <c r="C4" s="1"/>
      <c r="E4" t="s">
        <v>2433</v>
      </c>
    </row>
    <row r="5" spans="2:6">
      <c r="B5" s="1" t="s">
        <v>2434</v>
      </c>
      <c r="C5" s="1"/>
      <c r="E5" t="s">
        <v>2435</v>
      </c>
    </row>
    <row r="6" spans="2:6">
      <c r="B6" s="1" t="s">
        <v>2436</v>
      </c>
      <c r="C6" s="1"/>
      <c r="E6" t="s">
        <v>2437</v>
      </c>
    </row>
    <row r="7" spans="2:6">
      <c r="B7" s="1" t="s">
        <v>2436</v>
      </c>
      <c r="C7" s="1"/>
      <c r="E7" t="s">
        <v>2438</v>
      </c>
    </row>
    <row r="8" spans="2:6">
      <c r="B8" s="1" t="s">
        <v>2439</v>
      </c>
      <c r="C8" s="1" t="s">
        <v>2440</v>
      </c>
      <c r="E8" t="s">
        <v>2441</v>
      </c>
    </row>
    <row r="9" spans="2:6">
      <c r="B9" s="1" t="s">
        <v>2442</v>
      </c>
      <c r="C9" s="1" t="s">
        <v>2440</v>
      </c>
      <c r="E9" s="3" t="s">
        <v>2443</v>
      </c>
    </row>
    <row r="11" spans="2:6">
      <c r="B11" s="1" t="s">
        <v>2444</v>
      </c>
      <c r="C11" s="1"/>
      <c r="E11" t="s">
        <v>2445</v>
      </c>
    </row>
    <row r="12" spans="2:6">
      <c r="B12" s="1" t="s">
        <v>2446</v>
      </c>
      <c r="C12" s="1"/>
      <c r="E12" t="s">
        <v>2447</v>
      </c>
    </row>
    <row r="13" spans="2:6">
      <c r="B13" s="1" t="s">
        <v>2446</v>
      </c>
      <c r="C13" s="1"/>
      <c r="E13" t="s">
        <v>2448</v>
      </c>
    </row>
    <row r="16" spans="2:6">
      <c r="B16" s="1" t="s">
        <v>2449</v>
      </c>
      <c r="C16" s="1" t="s">
        <v>2440</v>
      </c>
    </row>
    <row r="17" spans="1:10">
      <c r="B17" s="1" t="s">
        <v>2450</v>
      </c>
      <c r="C17" s="1" t="s">
        <v>2440</v>
      </c>
    </row>
    <row r="18" spans="1:10">
      <c r="B18" s="1" t="s">
        <v>2451</v>
      </c>
      <c r="C18" s="1" t="s">
        <v>2440</v>
      </c>
    </row>
    <row r="19" spans="1:10">
      <c r="B19" s="1" t="s">
        <v>2450</v>
      </c>
      <c r="C19" s="1" t="s">
        <v>2440</v>
      </c>
    </row>
    <row r="20" spans="1:10">
      <c r="E20" t="s">
        <v>2452</v>
      </c>
    </row>
    <row r="21" spans="1:10">
      <c r="E21" t="s">
        <v>2453</v>
      </c>
    </row>
    <row r="22" spans="1:10">
      <c r="A22" t="s">
        <v>2454</v>
      </c>
      <c r="B22" s="4" t="s">
        <v>2455</v>
      </c>
    </row>
    <row r="23" spans="1:10">
      <c r="B23" s="1" t="s">
        <v>2456</v>
      </c>
    </row>
    <row r="24" spans="1:10">
      <c r="B24" s="1" t="s">
        <v>2457</v>
      </c>
    </row>
    <row r="25" spans="1:10">
      <c r="B25" s="1" t="s">
        <v>2458</v>
      </c>
    </row>
    <row r="26" spans="1:10">
      <c r="B26" s="1" t="s">
        <v>2459</v>
      </c>
    </row>
    <row r="28" spans="1:10">
      <c r="B28" s="1" t="s">
        <v>2460</v>
      </c>
      <c r="C28" s="1"/>
      <c r="E28" t="s">
        <v>2461</v>
      </c>
    </row>
    <row r="29" spans="1:10">
      <c r="J29">
        <f>60*3</f>
        <v>180</v>
      </c>
    </row>
    <row r="30" spans="1:10">
      <c r="E30" t="s">
        <v>2462</v>
      </c>
    </row>
    <row r="31" spans="1:10">
      <c r="E31" t="s">
        <v>2463</v>
      </c>
    </row>
    <row r="34" spans="2:2">
      <c r="B34" s="1" t="s">
        <v>2464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1030</v>
      </c>
      <c r="I4" s="1"/>
      <c r="J4" s="1">
        <f>SUM(J6:J25)/100000000</f>
        <v>16.943999999999999</v>
      </c>
      <c r="K4" s="1" t="s">
        <v>2465</v>
      </c>
    </row>
    <row r="5" spans="3:18" ht="20.100000000000001" customHeight="1">
      <c r="C5" s="1"/>
      <c r="D5" s="1" t="s">
        <v>2466</v>
      </c>
      <c r="E5" s="1" t="s">
        <v>2467</v>
      </c>
      <c r="F5" s="1"/>
      <c r="G5" s="1"/>
      <c r="H5" s="1"/>
      <c r="I5" s="1"/>
      <c r="J5" s="1"/>
      <c r="N5" s="1" t="s">
        <v>2468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2469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2470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2471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2472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83"/>
  <sheetViews>
    <sheetView tabSelected="1" topLeftCell="BM7" workbookViewId="0">
      <selection activeCell="CI13" sqref="CI13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7" ht="20.100000000000001" customHeight="1">
      <c r="AC1" s="67" t="s">
        <v>34</v>
      </c>
      <c r="AD1" s="67" t="s">
        <v>35</v>
      </c>
    </row>
    <row r="2" spans="2:87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87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91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87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91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91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87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91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91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spans="2:87" ht="20.100000000000001" customHeight="1">
      <c r="G6" s="71"/>
      <c r="I6" s="77">
        <v>10011</v>
      </c>
      <c r="K6" s="91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X6" s="91"/>
      <c r="AY6" s="67" t="s">
        <v>81</v>
      </c>
      <c r="AZ6" s="67" t="s">
        <v>108</v>
      </c>
      <c r="BA6" s="71" t="s">
        <v>109</v>
      </c>
      <c r="BY6" s="67" t="s">
        <v>110</v>
      </c>
    </row>
    <row r="7" spans="2:87" ht="20.100000000000001" customHeight="1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K7" s="91"/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91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spans="2:87" ht="20.100000000000001" customHeight="1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K8" s="91"/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X8" s="91"/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</row>
    <row r="9" spans="2:87" ht="20.100000000000001" customHeight="1">
      <c r="G9" s="71"/>
      <c r="I9" s="77">
        <v>10021</v>
      </c>
      <c r="K9" s="91" t="s">
        <v>141</v>
      </c>
      <c r="L9" s="67" t="s">
        <v>51</v>
      </c>
      <c r="M9" s="67" t="s">
        <v>142</v>
      </c>
      <c r="N9" s="71" t="s">
        <v>143</v>
      </c>
      <c r="S9" s="67" t="s">
        <v>144</v>
      </c>
      <c r="AR9" s="67" t="s">
        <v>145</v>
      </c>
      <c r="AS9" s="71" t="s">
        <v>146</v>
      </c>
      <c r="AV9" s="67">
        <v>10013</v>
      </c>
      <c r="AX9" s="91"/>
      <c r="AY9" s="67" t="s">
        <v>81</v>
      </c>
      <c r="AZ9" s="67" t="s">
        <v>147</v>
      </c>
      <c r="BA9" s="71" t="s">
        <v>148</v>
      </c>
      <c r="BZ9" s="75" t="s">
        <v>149</v>
      </c>
      <c r="CI9" s="67" t="s">
        <v>2496</v>
      </c>
    </row>
    <row r="10" spans="2:87" ht="20.100000000000001" customHeight="1">
      <c r="C10" s="67" t="s">
        <v>58</v>
      </c>
      <c r="D10" s="67">
        <v>12</v>
      </c>
      <c r="F10" s="67" t="s">
        <v>150</v>
      </c>
      <c r="G10" s="71" t="s">
        <v>151</v>
      </c>
      <c r="I10" s="77">
        <v>10022</v>
      </c>
      <c r="K10" s="91"/>
      <c r="L10" s="67" t="s">
        <v>61</v>
      </c>
      <c r="M10" s="67" t="s">
        <v>152</v>
      </c>
      <c r="N10" s="71" t="s">
        <v>153</v>
      </c>
      <c r="S10" s="67">
        <v>1</v>
      </c>
      <c r="T10" s="71" t="s">
        <v>154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155</v>
      </c>
      <c r="AC10" s="67" t="s">
        <v>34</v>
      </c>
      <c r="AD10" s="67">
        <v>12</v>
      </c>
      <c r="AF10" s="67" t="s">
        <v>156</v>
      </c>
      <c r="AG10" s="71" t="s">
        <v>157</v>
      </c>
      <c r="AM10" s="67" t="s">
        <v>158</v>
      </c>
      <c r="AV10" s="67">
        <v>10021</v>
      </c>
      <c r="AX10" s="91" t="s">
        <v>141</v>
      </c>
      <c r="AY10" s="67" t="s">
        <v>51</v>
      </c>
      <c r="AZ10" s="67" t="s">
        <v>159</v>
      </c>
      <c r="BA10" s="71" t="s">
        <v>160</v>
      </c>
      <c r="BZ10" s="71"/>
    </row>
    <row r="11" spans="2:87" ht="20.100000000000001" customHeight="1">
      <c r="C11" s="67" t="s">
        <v>44</v>
      </c>
      <c r="D11" s="67">
        <v>12</v>
      </c>
      <c r="F11" s="67" t="s">
        <v>161</v>
      </c>
      <c r="G11" s="71" t="s">
        <v>162</v>
      </c>
      <c r="I11" s="77">
        <v>10023</v>
      </c>
      <c r="K11" s="91"/>
      <c r="L11" s="67" t="s">
        <v>81</v>
      </c>
      <c r="M11" s="67" t="s">
        <v>163</v>
      </c>
      <c r="N11" s="71" t="s">
        <v>164</v>
      </c>
      <c r="S11" s="67">
        <v>2</v>
      </c>
      <c r="T11" s="71" t="s">
        <v>165</v>
      </c>
      <c r="Z11" s="67">
        <v>22000060</v>
      </c>
      <c r="AA11" s="67" t="s">
        <v>166</v>
      </c>
      <c r="AC11" s="67" t="s">
        <v>37</v>
      </c>
      <c r="AD11" s="67">
        <v>12</v>
      </c>
      <c r="AF11" s="67" t="s">
        <v>167</v>
      </c>
      <c r="AG11" s="71" t="s">
        <v>168</v>
      </c>
      <c r="AM11" s="67" t="s">
        <v>169</v>
      </c>
      <c r="AN11" s="72" t="s">
        <v>170</v>
      </c>
      <c r="AP11" s="67">
        <v>20</v>
      </c>
      <c r="AR11" s="67" t="s">
        <v>171</v>
      </c>
      <c r="AS11" s="71" t="s">
        <v>172</v>
      </c>
      <c r="AV11" s="67">
        <v>10022</v>
      </c>
      <c r="AX11" s="91"/>
      <c r="AY11" s="67" t="s">
        <v>61</v>
      </c>
      <c r="AZ11" s="67" t="s">
        <v>163</v>
      </c>
      <c r="BA11" s="71" t="s">
        <v>173</v>
      </c>
      <c r="BK11" s="84" t="s">
        <v>174</v>
      </c>
      <c r="BL11" s="67" t="s">
        <v>43</v>
      </c>
      <c r="BM11" s="67">
        <v>12</v>
      </c>
      <c r="BN11" s="67">
        <v>35</v>
      </c>
      <c r="BO11" s="67" t="s">
        <v>175</v>
      </c>
      <c r="BP11" s="71" t="s">
        <v>176</v>
      </c>
      <c r="BW11" s="67" t="s">
        <v>177</v>
      </c>
      <c r="BY11" s="67" t="s">
        <v>178</v>
      </c>
      <c r="BZ11" s="71"/>
    </row>
    <row r="12" spans="2:87" ht="20.100000000000001" customHeight="1">
      <c r="G12" s="71"/>
      <c r="H12" s="71"/>
      <c r="I12" s="77">
        <v>10031</v>
      </c>
      <c r="K12" s="91" t="s">
        <v>179</v>
      </c>
      <c r="L12" s="67" t="s">
        <v>51</v>
      </c>
      <c r="M12" s="67" t="s">
        <v>180</v>
      </c>
      <c r="N12" s="71" t="s">
        <v>181</v>
      </c>
      <c r="S12" s="67">
        <v>3</v>
      </c>
      <c r="T12" s="71" t="s">
        <v>182</v>
      </c>
      <c r="AN12" s="67" t="s">
        <v>183</v>
      </c>
      <c r="AP12" s="67">
        <v>25</v>
      </c>
      <c r="AR12" s="67" t="s">
        <v>184</v>
      </c>
      <c r="AS12" s="71" t="s">
        <v>185</v>
      </c>
      <c r="AV12" s="67">
        <v>10023</v>
      </c>
      <c r="AX12" s="91"/>
      <c r="AY12" s="67" t="s">
        <v>81</v>
      </c>
      <c r="AZ12" s="67" t="s">
        <v>186</v>
      </c>
      <c r="BA12" s="71" t="s">
        <v>187</v>
      </c>
      <c r="BI12" s="67" t="s">
        <v>188</v>
      </c>
      <c r="BK12" s="67" t="s">
        <v>189</v>
      </c>
      <c r="BL12" s="67" t="s">
        <v>44</v>
      </c>
      <c r="BM12" s="67">
        <v>12</v>
      </c>
      <c r="BN12" s="67">
        <v>35</v>
      </c>
      <c r="BO12" s="67" t="s">
        <v>190</v>
      </c>
      <c r="BP12" s="71" t="s">
        <v>191</v>
      </c>
      <c r="BW12" s="67" t="s">
        <v>192</v>
      </c>
      <c r="BX12" s="67">
        <v>30</v>
      </c>
      <c r="BY12" s="67" t="s">
        <v>193</v>
      </c>
      <c r="BZ12" s="71" t="s">
        <v>194</v>
      </c>
      <c r="CG12" s="71" t="s">
        <v>195</v>
      </c>
    </row>
    <row r="13" spans="2:87" ht="20.100000000000001" customHeight="1">
      <c r="B13" s="67" t="s">
        <v>57</v>
      </c>
      <c r="G13" s="71"/>
      <c r="H13" s="71"/>
      <c r="I13" s="77">
        <v>10032</v>
      </c>
      <c r="K13" s="91"/>
      <c r="L13" s="67" t="s">
        <v>61</v>
      </c>
      <c r="M13" s="67" t="s">
        <v>196</v>
      </c>
      <c r="N13" s="71" t="s">
        <v>197</v>
      </c>
      <c r="AM13" s="67" t="s">
        <v>198</v>
      </c>
      <c r="AN13" s="67" t="s">
        <v>88</v>
      </c>
      <c r="AP13" s="67">
        <v>30</v>
      </c>
      <c r="AR13" s="67" t="s">
        <v>199</v>
      </c>
      <c r="AS13" s="71" t="s">
        <v>200</v>
      </c>
      <c r="AV13" s="67">
        <v>10031</v>
      </c>
      <c r="AX13" s="91" t="s">
        <v>179</v>
      </c>
      <c r="AY13" s="67" t="s">
        <v>51</v>
      </c>
      <c r="AZ13" s="67" t="s">
        <v>201</v>
      </c>
      <c r="BA13" s="71" t="s">
        <v>202</v>
      </c>
      <c r="BP13" s="75" t="s">
        <v>203</v>
      </c>
      <c r="BU13" s="67" t="s">
        <v>204</v>
      </c>
      <c r="BW13" s="67" t="s">
        <v>205</v>
      </c>
      <c r="BX13" s="67">
        <v>35</v>
      </c>
      <c r="BY13" s="67" t="s">
        <v>206</v>
      </c>
      <c r="BZ13" s="71" t="s">
        <v>207</v>
      </c>
      <c r="CG13" s="71" t="s">
        <v>2484</v>
      </c>
    </row>
    <row r="14" spans="2:87" ht="20.100000000000001" customHeight="1">
      <c r="B14" s="72" t="s">
        <v>208</v>
      </c>
      <c r="C14" s="67" t="s">
        <v>68</v>
      </c>
      <c r="D14" s="67">
        <v>20</v>
      </c>
      <c r="F14" s="67" t="s">
        <v>209</v>
      </c>
      <c r="G14" s="71" t="s">
        <v>210</v>
      </c>
      <c r="H14" s="71"/>
      <c r="I14" s="77">
        <v>10033</v>
      </c>
      <c r="K14" s="91"/>
      <c r="L14" s="67" t="s">
        <v>81</v>
      </c>
      <c r="M14" s="67" t="s">
        <v>211</v>
      </c>
      <c r="N14" s="71" t="s">
        <v>212</v>
      </c>
      <c r="AB14" s="67" t="s">
        <v>213</v>
      </c>
      <c r="AC14" s="67" t="s">
        <v>214</v>
      </c>
      <c r="AN14" s="67" t="s">
        <v>215</v>
      </c>
      <c r="AP14" s="67">
        <v>35</v>
      </c>
      <c r="AR14" s="67" t="s">
        <v>216</v>
      </c>
      <c r="AS14" s="71" t="s">
        <v>217</v>
      </c>
      <c r="AV14" s="67">
        <v>10032</v>
      </c>
      <c r="AX14" s="91"/>
      <c r="AY14" s="67" t="s">
        <v>61</v>
      </c>
      <c r="AZ14" s="67" t="s">
        <v>163</v>
      </c>
      <c r="BA14" s="71" t="s">
        <v>218</v>
      </c>
      <c r="BL14" s="75" t="s">
        <v>219</v>
      </c>
      <c r="BP14" s="71"/>
      <c r="BU14" s="67" t="s">
        <v>220</v>
      </c>
      <c r="BW14" s="67" t="s">
        <v>221</v>
      </c>
      <c r="BX14" s="67">
        <v>40</v>
      </c>
      <c r="BY14" s="67" t="s">
        <v>222</v>
      </c>
      <c r="BZ14" s="71" t="s">
        <v>223</v>
      </c>
      <c r="CG14" s="71" t="s">
        <v>2483</v>
      </c>
    </row>
    <row r="15" spans="2:87" ht="20.100000000000001" customHeight="1">
      <c r="D15" s="67">
        <v>25</v>
      </c>
      <c r="F15" s="67" t="s">
        <v>224</v>
      </c>
      <c r="G15" s="71" t="s">
        <v>225</v>
      </c>
      <c r="H15" s="71"/>
      <c r="I15" s="77">
        <v>10041</v>
      </c>
      <c r="K15" s="91" t="s">
        <v>226</v>
      </c>
      <c r="L15" s="67" t="s">
        <v>51</v>
      </c>
      <c r="M15" s="67" t="s">
        <v>227</v>
      </c>
      <c r="N15" s="71" t="s">
        <v>228</v>
      </c>
      <c r="AB15" s="67" t="s">
        <v>158</v>
      </c>
      <c r="AC15" s="67" t="s">
        <v>229</v>
      </c>
      <c r="AP15" s="67" t="s">
        <v>133</v>
      </c>
      <c r="AR15" s="67" t="s">
        <v>134</v>
      </c>
      <c r="AS15" s="71" t="s">
        <v>230</v>
      </c>
      <c r="AV15" s="67">
        <v>10033</v>
      </c>
      <c r="AX15" s="91"/>
      <c r="AY15" s="67" t="s">
        <v>81</v>
      </c>
      <c r="AZ15" s="67" t="s">
        <v>231</v>
      </c>
      <c r="BA15" s="71" t="s">
        <v>232</v>
      </c>
      <c r="BL15" s="71" t="s">
        <v>233</v>
      </c>
      <c r="BX15" s="67">
        <v>50</v>
      </c>
      <c r="BY15" s="67" t="s">
        <v>234</v>
      </c>
      <c r="BZ15" s="71" t="s">
        <v>235</v>
      </c>
    </row>
    <row r="16" spans="2:87" ht="20.100000000000001" customHeight="1">
      <c r="D16" s="67">
        <v>30</v>
      </c>
      <c r="F16" s="73" t="s">
        <v>236</v>
      </c>
      <c r="G16" s="74" t="s">
        <v>237</v>
      </c>
      <c r="H16" s="75"/>
      <c r="I16" s="77">
        <v>10042</v>
      </c>
      <c r="K16" s="91"/>
      <c r="L16" s="67" t="s">
        <v>61</v>
      </c>
      <c r="M16" s="67" t="s">
        <v>238</v>
      </c>
      <c r="N16" s="71" t="s">
        <v>239</v>
      </c>
      <c r="S16" s="67" t="s">
        <v>240</v>
      </c>
      <c r="AB16" s="67" t="s">
        <v>241</v>
      </c>
      <c r="AC16" s="67" t="s">
        <v>242</v>
      </c>
      <c r="AR16" s="67" t="s">
        <v>145</v>
      </c>
      <c r="AS16" s="71" t="s">
        <v>243</v>
      </c>
      <c r="AV16" s="67">
        <v>10041</v>
      </c>
      <c r="AX16" s="91" t="s">
        <v>226</v>
      </c>
      <c r="AY16" s="67" t="s">
        <v>51</v>
      </c>
      <c r="AZ16" s="67" t="s">
        <v>156</v>
      </c>
      <c r="BA16" s="71" t="s">
        <v>244</v>
      </c>
      <c r="BO16" s="69"/>
      <c r="BP16" s="70"/>
      <c r="BZ16" s="71"/>
    </row>
    <row r="17" spans="2:88" ht="20.100000000000001" customHeight="1">
      <c r="D17" s="67">
        <v>35</v>
      </c>
      <c r="F17" s="67" t="s">
        <v>245</v>
      </c>
      <c r="G17" s="71" t="s">
        <v>246</v>
      </c>
      <c r="H17" s="71"/>
      <c r="I17" s="77">
        <v>10043</v>
      </c>
      <c r="K17" s="91"/>
      <c r="L17" s="67" t="s">
        <v>81</v>
      </c>
      <c r="M17" s="67" t="s">
        <v>152</v>
      </c>
      <c r="N17" s="71" t="s">
        <v>247</v>
      </c>
      <c r="S17" s="67">
        <v>1</v>
      </c>
      <c r="T17" s="71" t="s">
        <v>248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1"/>
      <c r="AY17" s="67" t="s">
        <v>61</v>
      </c>
      <c r="AZ17" s="67" t="s">
        <v>163</v>
      </c>
      <c r="BA17" s="71" t="s">
        <v>249</v>
      </c>
      <c r="BV17" s="67" t="s">
        <v>250</v>
      </c>
      <c r="BW17" s="67" t="s">
        <v>251</v>
      </c>
      <c r="BZ17" s="71" t="s">
        <v>252</v>
      </c>
      <c r="CG17" s="71" t="s">
        <v>253</v>
      </c>
    </row>
    <row r="18" spans="2:88" ht="20.100000000000001" customHeight="1">
      <c r="D18" s="67" t="s">
        <v>133</v>
      </c>
      <c r="F18" s="67" t="s">
        <v>134</v>
      </c>
      <c r="G18" s="71" t="s">
        <v>254</v>
      </c>
      <c r="H18" s="71"/>
      <c r="I18" s="67">
        <v>10051</v>
      </c>
      <c r="K18" s="91" t="s">
        <v>255</v>
      </c>
      <c r="L18" s="67" t="s">
        <v>51</v>
      </c>
      <c r="M18" s="67" t="s">
        <v>256</v>
      </c>
      <c r="N18" s="71" t="s">
        <v>257</v>
      </c>
      <c r="S18" s="67">
        <v>2</v>
      </c>
      <c r="T18" s="71" t="s">
        <v>258</v>
      </c>
      <c r="AM18" s="67" t="s">
        <v>183</v>
      </c>
      <c r="AN18" s="72" t="s">
        <v>259</v>
      </c>
      <c r="AP18" s="67">
        <v>20</v>
      </c>
      <c r="AR18" s="67" t="s">
        <v>260</v>
      </c>
      <c r="AS18" s="71" t="s">
        <v>261</v>
      </c>
      <c r="AV18" s="67">
        <v>10043</v>
      </c>
      <c r="AX18" s="91"/>
      <c r="AY18" s="67" t="s">
        <v>81</v>
      </c>
      <c r="AZ18" s="67" t="s">
        <v>262</v>
      </c>
      <c r="BA18" s="71" t="s">
        <v>263</v>
      </c>
      <c r="BN18" s="67" t="s">
        <v>264</v>
      </c>
    </row>
    <row r="19" spans="2:88" ht="20.100000000000001" customHeight="1">
      <c r="F19" s="67" t="s">
        <v>145</v>
      </c>
      <c r="G19" s="71" t="s">
        <v>265</v>
      </c>
      <c r="H19" s="71"/>
      <c r="I19" s="67">
        <v>10052</v>
      </c>
      <c r="K19" s="91"/>
      <c r="L19" s="67" t="s">
        <v>61</v>
      </c>
      <c r="M19" s="67" t="s">
        <v>266</v>
      </c>
      <c r="N19" s="71" t="s">
        <v>267</v>
      </c>
      <c r="S19" s="67">
        <v>3</v>
      </c>
      <c r="T19" s="71" t="s">
        <v>268</v>
      </c>
      <c r="AM19" s="67" t="s">
        <v>269</v>
      </c>
      <c r="AO19" s="67" t="s">
        <v>270</v>
      </c>
      <c r="AP19" s="67">
        <v>25</v>
      </c>
      <c r="AR19" s="67" t="s">
        <v>271</v>
      </c>
      <c r="AS19" s="71" t="s">
        <v>272</v>
      </c>
      <c r="AV19" s="67">
        <v>10051</v>
      </c>
      <c r="AX19" s="91" t="s">
        <v>255</v>
      </c>
      <c r="AY19" s="67" t="s">
        <v>51</v>
      </c>
      <c r="AZ19" s="67" t="s">
        <v>273</v>
      </c>
      <c r="BA19" s="71" t="s">
        <v>274</v>
      </c>
      <c r="BN19" s="67" t="s">
        <v>275</v>
      </c>
      <c r="BO19" s="71" t="s">
        <v>276</v>
      </c>
      <c r="BW19" s="67" t="s">
        <v>133</v>
      </c>
    </row>
    <row r="20" spans="2:88" ht="20.100000000000001" customHeight="1">
      <c r="I20" s="67">
        <v>10053</v>
      </c>
      <c r="K20" s="91"/>
      <c r="L20" s="67" t="s">
        <v>81</v>
      </c>
      <c r="M20" s="67" t="s">
        <v>277</v>
      </c>
      <c r="N20" s="71" t="s">
        <v>278</v>
      </c>
      <c r="AB20" s="67" t="s">
        <v>279</v>
      </c>
      <c r="AC20" s="67" t="s">
        <v>280</v>
      </c>
      <c r="AN20" s="67" t="s">
        <v>183</v>
      </c>
      <c r="AP20" s="67">
        <v>30</v>
      </c>
      <c r="AR20" s="67" t="s">
        <v>281</v>
      </c>
      <c r="AS20" s="71" t="s">
        <v>282</v>
      </c>
      <c r="AV20" s="67">
        <v>10052</v>
      </c>
      <c r="AX20" s="91"/>
      <c r="AY20" s="67" t="s">
        <v>61</v>
      </c>
      <c r="AZ20" s="67" t="s">
        <v>163</v>
      </c>
      <c r="BA20" s="71" t="s">
        <v>283</v>
      </c>
      <c r="BN20" s="67" t="s">
        <v>284</v>
      </c>
      <c r="BO20" s="67" t="s">
        <v>285</v>
      </c>
      <c r="BY20" s="67" t="s">
        <v>145</v>
      </c>
      <c r="BZ20" s="71" t="s">
        <v>286</v>
      </c>
    </row>
    <row r="21" spans="2:88" ht="20.100000000000001" customHeight="1">
      <c r="B21" s="72" t="s">
        <v>287</v>
      </c>
      <c r="D21" s="67">
        <v>20</v>
      </c>
      <c r="F21" s="67" t="s">
        <v>288</v>
      </c>
      <c r="G21" s="71" t="s">
        <v>289</v>
      </c>
      <c r="H21" s="71"/>
      <c r="I21" s="69">
        <v>10051</v>
      </c>
      <c r="J21" s="69"/>
      <c r="K21" s="92" t="s">
        <v>290</v>
      </c>
      <c r="L21" s="69" t="s">
        <v>51</v>
      </c>
      <c r="M21" s="69" t="s">
        <v>291</v>
      </c>
      <c r="N21" s="70" t="s">
        <v>292</v>
      </c>
      <c r="AN21" s="67" t="s">
        <v>293</v>
      </c>
      <c r="AP21" s="67">
        <v>35</v>
      </c>
      <c r="AR21" s="67" t="s">
        <v>294</v>
      </c>
      <c r="AS21" s="71" t="s">
        <v>295</v>
      </c>
      <c r="AV21" s="67">
        <v>10053</v>
      </c>
      <c r="AX21" s="91"/>
      <c r="AY21" s="67" t="s">
        <v>81</v>
      </c>
      <c r="AZ21" s="67" t="s">
        <v>296</v>
      </c>
      <c r="BA21" s="71" t="s">
        <v>297</v>
      </c>
      <c r="BZ21" s="71" t="s">
        <v>298</v>
      </c>
    </row>
    <row r="22" spans="2:88" ht="20.100000000000001" customHeight="1">
      <c r="D22" s="67">
        <v>25</v>
      </c>
      <c r="F22" s="67" t="s">
        <v>299</v>
      </c>
      <c r="G22" s="71" t="s">
        <v>300</v>
      </c>
      <c r="H22" s="71"/>
      <c r="I22" s="69">
        <v>10052</v>
      </c>
      <c r="J22" s="69"/>
      <c r="K22" s="92"/>
      <c r="L22" s="69" t="s">
        <v>61</v>
      </c>
      <c r="M22" s="69" t="s">
        <v>152</v>
      </c>
      <c r="N22" s="70" t="s">
        <v>301</v>
      </c>
      <c r="AG22" s="71"/>
      <c r="AP22" s="67" t="s">
        <v>133</v>
      </c>
      <c r="AR22" s="67" t="s">
        <v>134</v>
      </c>
      <c r="AS22" s="71" t="s">
        <v>302</v>
      </c>
      <c r="AV22" s="69">
        <v>10051</v>
      </c>
      <c r="AW22" s="69"/>
      <c r="AX22" s="92" t="s">
        <v>290</v>
      </c>
      <c r="AY22" s="69" t="s">
        <v>51</v>
      </c>
      <c r="AZ22" s="69" t="s">
        <v>152</v>
      </c>
      <c r="BA22" s="70" t="s">
        <v>303</v>
      </c>
      <c r="BB22" s="69"/>
      <c r="BC22" s="69"/>
      <c r="BD22" s="69"/>
      <c r="BE22" s="69"/>
      <c r="BF22" s="69"/>
      <c r="BG22" s="69"/>
      <c r="BH22" s="69"/>
      <c r="BR22" s="67" t="s">
        <v>304</v>
      </c>
    </row>
    <row r="23" spans="2:88" ht="20.100000000000001" customHeight="1">
      <c r="D23" s="67">
        <v>30</v>
      </c>
      <c r="F23" s="67" t="s">
        <v>305</v>
      </c>
      <c r="G23" s="71" t="s">
        <v>306</v>
      </c>
      <c r="H23" s="71"/>
      <c r="I23" s="69">
        <v>10053</v>
      </c>
      <c r="J23" s="69"/>
      <c r="K23" s="92"/>
      <c r="L23" s="69" t="s">
        <v>81</v>
      </c>
      <c r="M23" s="69" t="s">
        <v>307</v>
      </c>
      <c r="N23" s="70" t="s">
        <v>308</v>
      </c>
      <c r="AF23" s="67" t="s">
        <v>309</v>
      </c>
      <c r="AG23" s="71"/>
      <c r="AI23" s="67" t="s">
        <v>309</v>
      </c>
      <c r="AK23" s="67" t="s">
        <v>310</v>
      </c>
      <c r="AL23" s="67" t="s">
        <v>309</v>
      </c>
      <c r="AM23" s="71"/>
      <c r="AR23" s="67" t="s">
        <v>145</v>
      </c>
      <c r="AS23" s="71" t="s">
        <v>311</v>
      </c>
      <c r="AV23" s="69">
        <v>10052</v>
      </c>
      <c r="AW23" s="69"/>
      <c r="AX23" s="92"/>
      <c r="AY23" s="69" t="s">
        <v>61</v>
      </c>
      <c r="AZ23" s="69" t="s">
        <v>312</v>
      </c>
      <c r="BA23" s="70" t="s">
        <v>313</v>
      </c>
      <c r="BB23" s="69"/>
      <c r="BC23" s="69"/>
      <c r="BD23" s="69"/>
      <c r="BE23" s="69"/>
      <c r="BF23" s="69"/>
      <c r="BG23" s="69"/>
      <c r="BH23" s="69"/>
      <c r="BN23" s="67" t="s">
        <v>314</v>
      </c>
    </row>
    <row r="24" spans="2:88" ht="20.100000000000001" customHeight="1">
      <c r="D24" s="67">
        <v>35</v>
      </c>
      <c r="F24" s="67" t="s">
        <v>315</v>
      </c>
      <c r="G24" s="71" t="s">
        <v>316</v>
      </c>
      <c r="H24" s="71"/>
      <c r="I24" s="71"/>
      <c r="AD24" s="67" t="s">
        <v>317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2"/>
      <c r="AY24" s="69" t="s">
        <v>81</v>
      </c>
      <c r="AZ24" s="69" t="s">
        <v>318</v>
      </c>
      <c r="BA24" s="70" t="s">
        <v>319</v>
      </c>
      <c r="BB24" s="69"/>
      <c r="BC24" s="69"/>
      <c r="BD24" s="69"/>
      <c r="BE24" s="69"/>
      <c r="BF24" s="69"/>
      <c r="BG24" s="69"/>
      <c r="BH24" s="69"/>
      <c r="BN24" s="67" t="s">
        <v>320</v>
      </c>
      <c r="BO24" s="71" t="s">
        <v>321</v>
      </c>
      <c r="BU24" s="67" t="s">
        <v>2473</v>
      </c>
      <c r="BW24" s="67" t="s">
        <v>322</v>
      </c>
      <c r="BY24" s="67" t="s">
        <v>99</v>
      </c>
      <c r="BZ24" s="71"/>
    </row>
    <row r="25" spans="2:88" ht="20.100000000000001" customHeight="1">
      <c r="D25" s="67" t="s">
        <v>133</v>
      </c>
      <c r="F25" s="67" t="s">
        <v>134</v>
      </c>
      <c r="G25" s="71" t="s">
        <v>323</v>
      </c>
      <c r="H25" s="71"/>
      <c r="N25" s="67" t="s">
        <v>324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325</v>
      </c>
      <c r="BS25" s="67" t="s">
        <v>2492</v>
      </c>
      <c r="BV25" s="67" t="s">
        <v>2477</v>
      </c>
      <c r="BX25" s="67">
        <v>30</v>
      </c>
      <c r="BY25" s="67" t="s">
        <v>326</v>
      </c>
      <c r="BZ25" s="71" t="s">
        <v>327</v>
      </c>
      <c r="CG25" s="67" t="s">
        <v>2485</v>
      </c>
    </row>
    <row r="26" spans="2:88" ht="20.100000000000001" customHeight="1">
      <c r="F26" s="67" t="s">
        <v>145</v>
      </c>
      <c r="G26" s="71" t="s">
        <v>328</v>
      </c>
      <c r="H26" s="71"/>
      <c r="R26" s="67" t="s">
        <v>329</v>
      </c>
      <c r="S26" s="67">
        <v>1</v>
      </c>
      <c r="T26" s="67" t="s">
        <v>330</v>
      </c>
      <c r="U26" s="71" t="s">
        <v>331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2474</v>
      </c>
      <c r="BV26" s="67" t="s">
        <v>2475</v>
      </c>
      <c r="BX26" s="67">
        <v>35</v>
      </c>
      <c r="BY26" s="67" t="s">
        <v>332</v>
      </c>
      <c r="BZ26" s="71" t="s">
        <v>333</v>
      </c>
      <c r="CG26" s="67" t="s">
        <v>2476</v>
      </c>
    </row>
    <row r="27" spans="2:88" ht="20.100000000000001" customHeight="1">
      <c r="K27" s="75" t="s">
        <v>334</v>
      </c>
      <c r="L27" s="77"/>
      <c r="M27" s="77"/>
      <c r="N27" s="67" t="s">
        <v>335</v>
      </c>
      <c r="S27" s="67">
        <v>2</v>
      </c>
      <c r="T27" s="67" t="s">
        <v>336</v>
      </c>
      <c r="U27" s="71" t="s">
        <v>337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338</v>
      </c>
      <c r="AS27" s="71" t="s">
        <v>339</v>
      </c>
      <c r="AZ27" s="67" t="s">
        <v>62</v>
      </c>
      <c r="BA27" s="71" t="s">
        <v>63</v>
      </c>
      <c r="BU27" s="67" t="s">
        <v>340</v>
      </c>
      <c r="BX27" s="67">
        <v>40</v>
      </c>
      <c r="BY27" s="67" t="s">
        <v>341</v>
      </c>
      <c r="BZ27" s="71" t="s">
        <v>342</v>
      </c>
      <c r="CG27" s="67" t="s">
        <v>2478</v>
      </c>
      <c r="CJ27" s="67" t="s">
        <v>2486</v>
      </c>
    </row>
    <row r="28" spans="2:88" ht="20.100000000000001" customHeight="1">
      <c r="B28" s="72" t="s">
        <v>343</v>
      </c>
      <c r="D28" s="67">
        <v>20</v>
      </c>
      <c r="F28" s="67" t="s">
        <v>344</v>
      </c>
      <c r="G28" s="71" t="s">
        <v>345</v>
      </c>
      <c r="H28" s="71"/>
      <c r="K28" s="75" t="s">
        <v>346</v>
      </c>
      <c r="L28" s="77"/>
      <c r="M28" s="77"/>
      <c r="N28" s="67" t="s">
        <v>347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348</v>
      </c>
      <c r="BV28" s="67" t="s">
        <v>2489</v>
      </c>
      <c r="BX28" s="67">
        <v>50</v>
      </c>
      <c r="BY28" s="67" t="s">
        <v>349</v>
      </c>
      <c r="BZ28" s="71" t="s">
        <v>350</v>
      </c>
      <c r="CG28" s="67" t="s">
        <v>2479</v>
      </c>
    </row>
    <row r="29" spans="2:88" ht="20.100000000000001" customHeight="1">
      <c r="D29" s="67">
        <v>25</v>
      </c>
      <c r="F29" s="67" t="s">
        <v>351</v>
      </c>
      <c r="G29" s="71" t="s">
        <v>352</v>
      </c>
      <c r="H29" s="71"/>
      <c r="K29" s="71"/>
      <c r="N29" s="67" t="s">
        <v>353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354</v>
      </c>
      <c r="BO29" s="71" t="s">
        <v>355</v>
      </c>
      <c r="BZ29" s="71"/>
    </row>
    <row r="30" spans="2:88" ht="20.100000000000001" customHeight="1">
      <c r="D30" s="67">
        <v>30</v>
      </c>
      <c r="F30" s="67" t="s">
        <v>356</v>
      </c>
      <c r="G30" s="71" t="s">
        <v>357</v>
      </c>
      <c r="H30" s="71"/>
      <c r="N30" s="67" t="s">
        <v>358</v>
      </c>
      <c r="S30" s="67">
        <v>5</v>
      </c>
      <c r="AS30" s="71"/>
      <c r="AZ30" s="67" t="s">
        <v>113</v>
      </c>
      <c r="BA30" s="71" t="s">
        <v>114</v>
      </c>
      <c r="BN30" s="67" t="s">
        <v>359</v>
      </c>
      <c r="BV30" s="67" t="s">
        <v>360</v>
      </c>
      <c r="BW30" s="67" t="s">
        <v>251</v>
      </c>
      <c r="BZ30" s="71" t="s">
        <v>361</v>
      </c>
      <c r="CG30" s="67" t="s">
        <v>2480</v>
      </c>
    </row>
    <row r="31" spans="2:88" ht="20.100000000000001" customHeight="1">
      <c r="D31" s="67">
        <v>35</v>
      </c>
      <c r="F31" s="67" t="s">
        <v>362</v>
      </c>
      <c r="G31" s="71" t="s">
        <v>363</v>
      </c>
      <c r="H31" s="71"/>
      <c r="J31" s="67" t="s">
        <v>364</v>
      </c>
      <c r="K31" s="67" t="s">
        <v>213</v>
      </c>
      <c r="L31" s="67" t="s">
        <v>365</v>
      </c>
      <c r="N31" s="67" t="s">
        <v>366</v>
      </c>
      <c r="S31" s="67">
        <v>6</v>
      </c>
      <c r="AF31" s="67" t="s">
        <v>367</v>
      </c>
      <c r="AI31" s="67" t="s">
        <v>367</v>
      </c>
      <c r="AS31" s="71"/>
      <c r="AZ31" s="67" t="s">
        <v>128</v>
      </c>
      <c r="BA31" s="71" t="s">
        <v>129</v>
      </c>
    </row>
    <row r="32" spans="2:88" ht="20.100000000000001" customHeight="1">
      <c r="D32" s="67" t="s">
        <v>133</v>
      </c>
      <c r="F32" s="67" t="s">
        <v>134</v>
      </c>
      <c r="G32" s="71" t="s">
        <v>368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142</v>
      </c>
      <c r="BA32" s="71" t="s">
        <v>143</v>
      </c>
      <c r="BN32" s="67" t="s">
        <v>369</v>
      </c>
      <c r="BW32" s="67" t="s">
        <v>133</v>
      </c>
    </row>
    <row r="33" spans="4:87" ht="20.100000000000001" customHeight="1">
      <c r="F33" s="67" t="s">
        <v>145</v>
      </c>
      <c r="G33" s="71" t="s">
        <v>370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371</v>
      </c>
      <c r="Q33" s="67" t="s">
        <v>372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152</v>
      </c>
      <c r="BA33" s="71" t="s">
        <v>153</v>
      </c>
      <c r="BN33" s="67" t="s">
        <v>373</v>
      </c>
      <c r="BO33" s="71" t="s">
        <v>374</v>
      </c>
      <c r="BY33" s="67" t="s">
        <v>145</v>
      </c>
      <c r="BZ33" s="71" t="s">
        <v>375</v>
      </c>
      <c r="CG33" s="67" t="s">
        <v>2490</v>
      </c>
    </row>
    <row r="34" spans="4:87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163</v>
      </c>
      <c r="BA34" s="71" t="s">
        <v>164</v>
      </c>
      <c r="BZ34" s="71" t="s">
        <v>376</v>
      </c>
    </row>
    <row r="35" spans="4:87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180</v>
      </c>
      <c r="BA35" s="71" t="s">
        <v>181</v>
      </c>
      <c r="CG35" s="67" t="s">
        <v>2491</v>
      </c>
    </row>
    <row r="36" spans="4:87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196</v>
      </c>
      <c r="BA36" s="71" t="s">
        <v>197</v>
      </c>
      <c r="BO36" s="71"/>
    </row>
    <row r="37" spans="4:87" ht="20.100000000000001" customHeight="1">
      <c r="F37" s="67" t="s">
        <v>377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211</v>
      </c>
      <c r="BA37" s="71" t="s">
        <v>212</v>
      </c>
      <c r="BO37" s="71"/>
      <c r="BW37" s="67" t="s">
        <v>378</v>
      </c>
      <c r="BY37" s="67" t="s">
        <v>100</v>
      </c>
      <c r="BZ37" s="71"/>
    </row>
    <row r="38" spans="4:87" ht="20.100000000000001" customHeight="1">
      <c r="D38" s="67">
        <v>14080001</v>
      </c>
      <c r="E38" s="67" t="s">
        <v>379</v>
      </c>
      <c r="F38" s="67" t="s">
        <v>380</v>
      </c>
      <c r="G38" s="71" t="s">
        <v>381</v>
      </c>
      <c r="J38" s="67" t="s">
        <v>382</v>
      </c>
      <c r="AS38" s="71"/>
      <c r="AZ38" s="67" t="s">
        <v>227</v>
      </c>
      <c r="BA38" s="71" t="s">
        <v>228</v>
      </c>
      <c r="BV38" s="20" t="s">
        <v>383</v>
      </c>
      <c r="BX38" s="67">
        <v>30</v>
      </c>
      <c r="BY38" s="67" t="s">
        <v>384</v>
      </c>
      <c r="BZ38" s="71" t="s">
        <v>385</v>
      </c>
      <c r="CG38" s="67" t="s">
        <v>2482</v>
      </c>
    </row>
    <row r="39" spans="4:87" ht="20.100000000000001" customHeight="1">
      <c r="D39" s="67">
        <v>14080002</v>
      </c>
      <c r="E39" s="67" t="s">
        <v>386</v>
      </c>
      <c r="G39" s="71" t="s">
        <v>387</v>
      </c>
      <c r="J39" s="67">
        <v>1</v>
      </c>
      <c r="K39" s="67">
        <v>120</v>
      </c>
      <c r="L39" s="67">
        <v>100</v>
      </c>
      <c r="AS39" s="71"/>
      <c r="AZ39" s="67" t="s">
        <v>238</v>
      </c>
      <c r="BA39" s="71" t="s">
        <v>239</v>
      </c>
      <c r="BS39" s="67" t="s">
        <v>388</v>
      </c>
      <c r="BU39" s="67" t="s">
        <v>2481</v>
      </c>
      <c r="BX39" s="67">
        <v>35</v>
      </c>
      <c r="BY39" s="67" t="s">
        <v>389</v>
      </c>
      <c r="BZ39" s="71" t="s">
        <v>390</v>
      </c>
      <c r="CG39" s="67" t="s">
        <v>2487</v>
      </c>
      <c r="CI39" s="67" t="s">
        <v>2488</v>
      </c>
    </row>
    <row r="40" spans="4:87" ht="20.100000000000001" customHeight="1">
      <c r="D40" s="67">
        <v>14080003</v>
      </c>
      <c r="E40" s="67" t="s">
        <v>391</v>
      </c>
      <c r="G40" s="71" t="s">
        <v>392</v>
      </c>
      <c r="J40" s="67">
        <v>2</v>
      </c>
      <c r="K40" s="67">
        <v>140</v>
      </c>
      <c r="L40" s="67">
        <v>150</v>
      </c>
      <c r="T40"/>
      <c r="AZ40" s="67" t="s">
        <v>152</v>
      </c>
      <c r="BA40" s="71" t="s">
        <v>247</v>
      </c>
      <c r="BN40" s="71" t="s">
        <v>393</v>
      </c>
      <c r="BX40" s="67">
        <v>40</v>
      </c>
      <c r="BY40" s="67" t="s">
        <v>394</v>
      </c>
      <c r="BZ40" s="71" t="s">
        <v>395</v>
      </c>
      <c r="CG40" s="67" t="s">
        <v>2493</v>
      </c>
      <c r="CI40" s="67" t="s">
        <v>2494</v>
      </c>
    </row>
    <row r="41" spans="4:87" ht="20.100000000000001" customHeight="1">
      <c r="D41" s="67">
        <v>15208001</v>
      </c>
      <c r="E41" s="67" t="s">
        <v>396</v>
      </c>
      <c r="G41" s="71" t="s">
        <v>397</v>
      </c>
      <c r="J41" s="67">
        <v>3</v>
      </c>
      <c r="K41" s="67">
        <v>160</v>
      </c>
      <c r="L41" s="67">
        <v>200</v>
      </c>
      <c r="T41" s="79"/>
      <c r="AS41" s="71"/>
      <c r="AZ41" s="67" t="s">
        <v>256</v>
      </c>
      <c r="BA41" s="71" t="s">
        <v>257</v>
      </c>
      <c r="BN41" s="71" t="s">
        <v>398</v>
      </c>
      <c r="BX41" s="67">
        <v>50</v>
      </c>
      <c r="BY41" s="67" t="s">
        <v>399</v>
      </c>
      <c r="BZ41" s="71" t="s">
        <v>400</v>
      </c>
    </row>
    <row r="42" spans="4:87" ht="20.100000000000001" customHeight="1">
      <c r="D42" s="67">
        <v>15208002</v>
      </c>
      <c r="E42" s="67" t="s">
        <v>401</v>
      </c>
      <c r="F42" s="67" t="s">
        <v>402</v>
      </c>
      <c r="G42" s="71" t="s">
        <v>403</v>
      </c>
      <c r="J42" s="67">
        <v>4</v>
      </c>
      <c r="K42" s="67">
        <v>180</v>
      </c>
      <c r="L42" s="67">
        <v>250</v>
      </c>
      <c r="T42" s="80"/>
      <c r="AS42" s="71"/>
      <c r="AZ42" s="67" t="s">
        <v>266</v>
      </c>
      <c r="BA42" s="71" t="s">
        <v>267</v>
      </c>
      <c r="BO42" s="67" t="s">
        <v>404</v>
      </c>
      <c r="BZ42" s="71"/>
      <c r="CH42" s="67" t="s">
        <v>2495</v>
      </c>
    </row>
    <row r="43" spans="4:87" ht="20.100000000000001" customHeight="1">
      <c r="D43" s="67">
        <v>15308001</v>
      </c>
      <c r="E43" s="67" t="s">
        <v>405</v>
      </c>
      <c r="G43" s="71" t="s">
        <v>406</v>
      </c>
      <c r="J43" s="67">
        <v>5</v>
      </c>
      <c r="K43" s="67">
        <v>200</v>
      </c>
      <c r="L43" s="67">
        <v>300</v>
      </c>
      <c r="T43" s="81"/>
      <c r="AS43" s="71"/>
      <c r="AZ43" s="67" t="s">
        <v>277</v>
      </c>
      <c r="BA43" s="71" t="s">
        <v>407</v>
      </c>
      <c r="BN43" s="71" t="s">
        <v>408</v>
      </c>
      <c r="BW43" s="67" t="s">
        <v>251</v>
      </c>
      <c r="BX43" s="67" t="s">
        <v>409</v>
      </c>
      <c r="BY43" s="67" t="s">
        <v>410</v>
      </c>
      <c r="BZ43" s="71" t="s">
        <v>411</v>
      </c>
    </row>
    <row r="44" spans="4:87" ht="20.100000000000001" customHeight="1">
      <c r="D44" s="67">
        <v>15308002</v>
      </c>
      <c r="E44" s="67" t="s">
        <v>412</v>
      </c>
      <c r="G44" s="71" t="s">
        <v>413</v>
      </c>
      <c r="T44" s="82"/>
      <c r="AS44" s="71"/>
    </row>
    <row r="45" spans="4:87" ht="20.100000000000001" customHeight="1">
      <c r="D45" s="67">
        <v>15408001</v>
      </c>
      <c r="E45" s="67" t="s">
        <v>414</v>
      </c>
      <c r="G45" s="71" t="s">
        <v>415</v>
      </c>
      <c r="T45" s="83"/>
      <c r="AS45" s="71"/>
      <c r="BW45" s="67" t="s">
        <v>133</v>
      </c>
    </row>
    <row r="46" spans="4:87" ht="20.100000000000001" customHeight="1">
      <c r="D46" s="67">
        <v>15408002</v>
      </c>
      <c r="E46" s="67" t="s">
        <v>416</v>
      </c>
      <c r="G46" s="71" t="s">
        <v>417</v>
      </c>
      <c r="T46" s="79"/>
      <c r="AS46" s="71"/>
      <c r="BY46" s="67" t="s">
        <v>399</v>
      </c>
      <c r="BZ46" s="71" t="s">
        <v>418</v>
      </c>
    </row>
    <row r="47" spans="4:87" ht="20.100000000000001" customHeight="1">
      <c r="D47" s="67">
        <v>15508001</v>
      </c>
      <c r="E47" s="67" t="s">
        <v>419</v>
      </c>
      <c r="F47" s="67" t="s">
        <v>380</v>
      </c>
      <c r="G47" s="71" t="s">
        <v>420</v>
      </c>
      <c r="T47" s="80"/>
      <c r="BY47" s="67" t="s">
        <v>145</v>
      </c>
      <c r="BZ47" s="71" t="s">
        <v>421</v>
      </c>
    </row>
    <row r="48" spans="4:87" ht="20.100000000000001" customHeight="1">
      <c r="D48" s="67">
        <v>15508002</v>
      </c>
      <c r="E48" s="67" t="s">
        <v>422</v>
      </c>
      <c r="G48" s="71" t="s">
        <v>423</v>
      </c>
      <c r="BN48" s="67" t="s">
        <v>110</v>
      </c>
      <c r="BO48" s="71" t="s">
        <v>424</v>
      </c>
    </row>
    <row r="49" spans="1:77" ht="20.100000000000001" customHeight="1"/>
    <row r="50" spans="1:77" ht="20.100000000000001" customHeight="1">
      <c r="BN50" s="67" t="s">
        <v>425</v>
      </c>
      <c r="BY50" s="77" t="s">
        <v>426</v>
      </c>
    </row>
    <row r="51" spans="1:77" ht="20.100000000000001" customHeight="1">
      <c r="B51" s="67" t="s">
        <v>427</v>
      </c>
      <c r="C51" s="67" t="s">
        <v>428</v>
      </c>
      <c r="D51" s="71" t="s">
        <v>429</v>
      </c>
      <c r="G51" s="67" t="s">
        <v>430</v>
      </c>
      <c r="BN51" s="67" t="s">
        <v>431</v>
      </c>
      <c r="BO51" s="71" t="s">
        <v>432</v>
      </c>
      <c r="BY51" s="77"/>
    </row>
    <row r="52" spans="1:77" ht="20.100000000000001" customHeight="1">
      <c r="B52" s="67" t="s">
        <v>270</v>
      </c>
      <c r="C52" s="67" t="s">
        <v>433</v>
      </c>
      <c r="D52" s="71" t="s">
        <v>434</v>
      </c>
      <c r="BN52" s="67" t="s">
        <v>435</v>
      </c>
      <c r="BO52" s="71" t="s">
        <v>436</v>
      </c>
      <c r="BY52" s="75" t="s">
        <v>437</v>
      </c>
    </row>
    <row r="53" spans="1:77" ht="20.100000000000001" customHeight="1">
      <c r="B53" s="67" t="s">
        <v>438</v>
      </c>
      <c r="C53" s="67" t="s">
        <v>439</v>
      </c>
      <c r="D53" s="71" t="s">
        <v>440</v>
      </c>
      <c r="BN53" s="67" t="s">
        <v>441</v>
      </c>
      <c r="BO53" s="67" t="s">
        <v>442</v>
      </c>
      <c r="BY53" s="75" t="s">
        <v>443</v>
      </c>
    </row>
    <row r="54" spans="1:77" ht="20.100000000000001" customHeight="1">
      <c r="B54" s="67" t="s">
        <v>444</v>
      </c>
      <c r="C54" s="67" t="s">
        <v>445</v>
      </c>
      <c r="D54" s="71" t="s">
        <v>446</v>
      </c>
      <c r="F54" s="67" t="s">
        <v>447</v>
      </c>
      <c r="BY54" s="75" t="s">
        <v>448</v>
      </c>
    </row>
    <row r="55" spans="1:77" ht="20.100000000000001" customHeight="1">
      <c r="B55" s="67" t="s">
        <v>449</v>
      </c>
      <c r="C55" s="67" t="s">
        <v>450</v>
      </c>
      <c r="D55" s="71" t="s">
        <v>451</v>
      </c>
      <c r="BO55" s="67" t="s">
        <v>452</v>
      </c>
      <c r="BY55" s="75" t="s">
        <v>453</v>
      </c>
    </row>
    <row r="56" spans="1:77" ht="20.100000000000001" customHeight="1">
      <c r="D56" s="71" t="s">
        <v>454</v>
      </c>
      <c r="BN56" s="67" t="s">
        <v>455</v>
      </c>
      <c r="BY56" s="75" t="s">
        <v>456</v>
      </c>
    </row>
    <row r="57" spans="1:77" ht="20.100000000000001" customHeight="1">
      <c r="B57" s="67" t="s">
        <v>457</v>
      </c>
      <c r="C57" s="67" t="s">
        <v>458</v>
      </c>
      <c r="D57" s="71" t="s">
        <v>459</v>
      </c>
      <c r="E57" s="67" t="s">
        <v>460</v>
      </c>
      <c r="BN57" s="67" t="s">
        <v>461</v>
      </c>
      <c r="BY57" s="75" t="s">
        <v>462</v>
      </c>
    </row>
    <row r="58" spans="1:77" ht="20.100000000000001" customHeight="1">
      <c r="D58" s="71"/>
      <c r="BN58" s="67" t="s">
        <v>463</v>
      </c>
      <c r="BY58" s="75"/>
    </row>
    <row r="59" spans="1:77" ht="20.100000000000001" customHeight="1">
      <c r="B59" s="67" t="s">
        <v>464</v>
      </c>
      <c r="C59" s="67" t="s">
        <v>465</v>
      </c>
      <c r="D59" s="71" t="s">
        <v>466</v>
      </c>
      <c r="BM59" s="67" t="s">
        <v>467</v>
      </c>
      <c r="BN59" s="85" t="s">
        <v>468</v>
      </c>
      <c r="BY59" s="75" t="s">
        <v>469</v>
      </c>
    </row>
    <row r="60" spans="1:77" ht="20.100000000000001" customHeight="1">
      <c r="BY60" s="75"/>
    </row>
    <row r="61" spans="1:77" ht="20.100000000000001" customHeight="1">
      <c r="D61" s="71" t="s">
        <v>470</v>
      </c>
    </row>
    <row r="62" spans="1:77" ht="20.100000000000001" customHeight="1">
      <c r="A62" s="67" t="s">
        <v>471</v>
      </c>
      <c r="B62" s="67" t="s">
        <v>472</v>
      </c>
      <c r="D62" s="67" t="s">
        <v>473</v>
      </c>
      <c r="E62" s="76" t="s">
        <v>464</v>
      </c>
    </row>
    <row r="63" spans="1:77" ht="20.100000000000001" customHeight="1">
      <c r="D63" s="67" t="s">
        <v>474</v>
      </c>
      <c r="E63" s="76" t="s">
        <v>475</v>
      </c>
    </row>
    <row r="64" spans="1:77" ht="20.100000000000001" customHeight="1">
      <c r="A64" s="67" t="s">
        <v>476</v>
      </c>
      <c r="B64" s="67" t="s">
        <v>477</v>
      </c>
      <c r="D64" s="67" t="s">
        <v>478</v>
      </c>
      <c r="E64" s="76" t="s">
        <v>479</v>
      </c>
      <c r="G64" s="67" t="s">
        <v>480</v>
      </c>
      <c r="BR64" s="67" t="s">
        <v>409</v>
      </c>
    </row>
    <row r="65" spans="2:72" ht="20.100000000000001" customHeight="1">
      <c r="D65" s="67" t="s">
        <v>481</v>
      </c>
      <c r="E65" s="76" t="s">
        <v>482</v>
      </c>
      <c r="BN65" s="67" t="s">
        <v>483</v>
      </c>
    </row>
    <row r="66" spans="2:72" ht="20.100000000000001" customHeight="1">
      <c r="D66" s="67" t="s">
        <v>484</v>
      </c>
      <c r="E66" s="76" t="s">
        <v>485</v>
      </c>
      <c r="G66" s="67" t="s">
        <v>486</v>
      </c>
    </row>
    <row r="67" spans="2:72" ht="20.100000000000001" customHeight="1">
      <c r="D67" s="67" t="s">
        <v>487</v>
      </c>
      <c r="E67" s="76" t="s">
        <v>488</v>
      </c>
      <c r="F67" s="67" t="s">
        <v>489</v>
      </c>
      <c r="G67" s="67" t="s">
        <v>490</v>
      </c>
      <c r="BN67" s="67" t="s">
        <v>491</v>
      </c>
      <c r="BQ67" s="67" t="s">
        <v>491</v>
      </c>
      <c r="BR67" s="67" t="s">
        <v>492</v>
      </c>
      <c r="BS67" s="67" t="s">
        <v>16</v>
      </c>
    </row>
    <row r="68" spans="2:72" ht="20.100000000000001" customHeight="1">
      <c r="BN68" s="67">
        <v>1</v>
      </c>
      <c r="BO68" s="6" t="s">
        <v>493</v>
      </c>
      <c r="BQ68" s="67">
        <v>6</v>
      </c>
      <c r="BR68" s="67">
        <v>7</v>
      </c>
      <c r="BS68" s="67" t="s">
        <v>494</v>
      </c>
      <c r="BT68" s="71" t="s">
        <v>495</v>
      </c>
    </row>
    <row r="69" spans="2:72" ht="20.100000000000001" customHeight="1">
      <c r="BN69" s="67">
        <v>2</v>
      </c>
      <c r="BO69" s="6" t="s">
        <v>496</v>
      </c>
      <c r="BQ69" s="67">
        <v>4</v>
      </c>
      <c r="BR69" s="67">
        <v>7</v>
      </c>
      <c r="BS69" s="67" t="s">
        <v>497</v>
      </c>
      <c r="BT69" s="71" t="s">
        <v>498</v>
      </c>
    </row>
    <row r="70" spans="2:72" ht="20.100000000000001" customHeight="1">
      <c r="B70" s="67" t="s">
        <v>499</v>
      </c>
      <c r="E70" s="67" t="s">
        <v>500</v>
      </c>
      <c r="BN70" s="67">
        <v>3</v>
      </c>
      <c r="BO70" s="6" t="s">
        <v>501</v>
      </c>
      <c r="BQ70" s="67">
        <v>3</v>
      </c>
      <c r="BR70" s="67">
        <v>7</v>
      </c>
      <c r="BS70" s="67" t="s">
        <v>502</v>
      </c>
      <c r="BT70" s="76" t="s">
        <v>503</v>
      </c>
    </row>
    <row r="71" spans="2:72" ht="20.100000000000001" customHeight="1">
      <c r="BN71" s="67">
        <v>4</v>
      </c>
      <c r="BO71" s="6" t="s">
        <v>504</v>
      </c>
      <c r="BQ71" s="67">
        <v>5</v>
      </c>
      <c r="BR71" s="67">
        <v>7</v>
      </c>
      <c r="BS71" s="67" t="s">
        <v>505</v>
      </c>
      <c r="BT71" s="76" t="s">
        <v>506</v>
      </c>
    </row>
    <row r="72" spans="2:72" ht="20.100000000000001" customHeight="1">
      <c r="BN72" s="67">
        <v>5</v>
      </c>
      <c r="BO72" s="6" t="s">
        <v>507</v>
      </c>
      <c r="BQ72" s="67">
        <v>5</v>
      </c>
      <c r="BR72" s="67">
        <v>7</v>
      </c>
      <c r="BS72" s="67" t="s">
        <v>508</v>
      </c>
      <c r="BT72" s="76" t="s">
        <v>509</v>
      </c>
    </row>
    <row r="73" spans="2:72" ht="20.100000000000001" customHeight="1">
      <c r="BN73" s="67">
        <v>6</v>
      </c>
      <c r="BO73" s="6" t="s">
        <v>510</v>
      </c>
      <c r="BQ73" s="67">
        <v>3</v>
      </c>
      <c r="BR73" s="67">
        <v>7</v>
      </c>
      <c r="BS73" s="67" t="s">
        <v>511</v>
      </c>
      <c r="BT73" s="76" t="s">
        <v>512</v>
      </c>
    </row>
    <row r="74" spans="2:72" ht="20.100000000000001" customHeight="1">
      <c r="BN74" s="67">
        <v>7</v>
      </c>
      <c r="BO74" s="6" t="s">
        <v>513</v>
      </c>
      <c r="BQ74" s="67">
        <v>4</v>
      </c>
      <c r="BR74" s="67">
        <v>7</v>
      </c>
      <c r="BS74" s="67" t="s">
        <v>514</v>
      </c>
      <c r="BT74" s="76" t="s">
        <v>515</v>
      </c>
    </row>
    <row r="75" spans="2:72" ht="20.100000000000001" customHeight="1"/>
    <row r="76" spans="2:72" ht="20.100000000000001" customHeight="1"/>
    <row r="77" spans="2:72" ht="20.100000000000001" customHeight="1"/>
    <row r="78" spans="2:72" ht="20.100000000000001" customHeight="1"/>
    <row r="79" spans="2:72" ht="20.100000000000001" customHeight="1">
      <c r="BN79" s="67" t="s">
        <v>516</v>
      </c>
      <c r="BO79" s="67" t="s">
        <v>517</v>
      </c>
    </row>
    <row r="80" spans="2:72" ht="20.100000000000001" customHeight="1">
      <c r="BN80" s="67" t="s">
        <v>518</v>
      </c>
      <c r="BO80" s="67" t="s">
        <v>519</v>
      </c>
    </row>
    <row r="81" spans="66:67">
      <c r="BN81" s="67" t="s">
        <v>520</v>
      </c>
      <c r="BO81" s="67" t="s">
        <v>521</v>
      </c>
    </row>
    <row r="82" spans="66:67">
      <c r="BN82" s="67" t="s">
        <v>522</v>
      </c>
      <c r="BO82" s="67" t="s">
        <v>523</v>
      </c>
    </row>
    <row r="83" spans="66:67">
      <c r="BO83" s="67" t="s">
        <v>524</v>
      </c>
    </row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525</v>
      </c>
      <c r="M2" s="1" t="s">
        <v>526</v>
      </c>
      <c r="O2" s="1" t="s">
        <v>527</v>
      </c>
    </row>
    <row r="3" spans="5:16" ht="20.100000000000001" customHeight="1">
      <c r="E3" s="63">
        <v>1001</v>
      </c>
      <c r="F3" s="63" t="s">
        <v>528</v>
      </c>
      <c r="K3" s="1">
        <v>1</v>
      </c>
      <c r="L3" s="1">
        <v>0.01</v>
      </c>
      <c r="M3" s="64">
        <v>2001</v>
      </c>
      <c r="N3" s="64" t="s">
        <v>529</v>
      </c>
      <c r="O3" s="1" t="s">
        <v>42</v>
      </c>
      <c r="P3" s="1" t="s">
        <v>530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531</v>
      </c>
      <c r="O4" s="1" t="s">
        <v>532</v>
      </c>
      <c r="P4" s="1" t="s">
        <v>533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534</v>
      </c>
      <c r="O5" s="1" t="s">
        <v>42</v>
      </c>
      <c r="P5" s="1" t="s">
        <v>535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536</v>
      </c>
      <c r="O6" s="1" t="s">
        <v>537</v>
      </c>
      <c r="P6" s="1" t="s">
        <v>538</v>
      </c>
    </row>
    <row r="7" spans="5:16" ht="20.100000000000001" customHeight="1">
      <c r="E7" s="63">
        <v>1005</v>
      </c>
      <c r="F7" s="63" t="s">
        <v>539</v>
      </c>
      <c r="K7" s="1">
        <v>0</v>
      </c>
      <c r="L7" s="1">
        <v>0.03</v>
      </c>
      <c r="M7" s="64">
        <v>2006</v>
      </c>
      <c r="N7" s="64" t="s">
        <v>540</v>
      </c>
      <c r="O7" s="1" t="s">
        <v>541</v>
      </c>
      <c r="P7" s="1" t="s">
        <v>542</v>
      </c>
    </row>
    <row r="8" spans="5:16" ht="20.100000000000001" customHeight="1">
      <c r="E8" s="63">
        <v>1006</v>
      </c>
      <c r="F8" s="63" t="s">
        <v>543</v>
      </c>
      <c r="K8" s="1">
        <v>0</v>
      </c>
      <c r="L8" s="1">
        <v>0.01</v>
      </c>
      <c r="M8" s="64">
        <v>2007</v>
      </c>
      <c r="N8" s="64" t="s">
        <v>544</v>
      </c>
      <c r="O8" s="1" t="s">
        <v>545</v>
      </c>
      <c r="P8" s="1" t="s">
        <v>546</v>
      </c>
    </row>
    <row r="9" spans="5:16" ht="20.100000000000001" customHeight="1">
      <c r="E9" s="63">
        <v>1007</v>
      </c>
      <c r="F9" s="63" t="s">
        <v>547</v>
      </c>
      <c r="K9" s="1">
        <v>2</v>
      </c>
      <c r="L9" s="1">
        <v>0.01</v>
      </c>
      <c r="M9" s="64">
        <v>2008</v>
      </c>
      <c r="N9" s="64" t="s">
        <v>548</v>
      </c>
      <c r="O9" s="1" t="s">
        <v>545</v>
      </c>
      <c r="P9" s="1" t="s">
        <v>549</v>
      </c>
    </row>
    <row r="10" spans="5:16" ht="20.100000000000001" customHeight="1">
      <c r="E10" s="63">
        <v>1008</v>
      </c>
      <c r="F10" s="63" t="s">
        <v>550</v>
      </c>
      <c r="K10" s="1">
        <v>7</v>
      </c>
      <c r="L10" s="1">
        <v>0.03</v>
      </c>
      <c r="M10" s="64">
        <v>2009</v>
      </c>
      <c r="N10" s="64" t="s">
        <v>551</v>
      </c>
      <c r="O10" s="1" t="s">
        <v>552</v>
      </c>
      <c r="P10" s="1" t="s">
        <v>553</v>
      </c>
    </row>
    <row r="11" spans="5:16" ht="20.100000000000001" customHeight="1">
      <c r="E11" s="63">
        <v>1009</v>
      </c>
      <c r="F11" s="63" t="s">
        <v>554</v>
      </c>
      <c r="K11" s="1">
        <v>2</v>
      </c>
      <c r="L11" s="1">
        <v>0.01</v>
      </c>
      <c r="M11" s="64">
        <v>2016</v>
      </c>
      <c r="N11" s="64" t="s">
        <v>555</v>
      </c>
      <c r="O11" s="1" t="s">
        <v>42</v>
      </c>
      <c r="P11" s="1" t="s">
        <v>556</v>
      </c>
    </row>
    <row r="12" spans="5:16" ht="20.100000000000001" customHeight="1">
      <c r="E12" s="63">
        <v>1010</v>
      </c>
      <c r="F12" s="63" t="s">
        <v>557</v>
      </c>
      <c r="K12" s="1">
        <v>0</v>
      </c>
      <c r="L12" s="1">
        <v>0.03</v>
      </c>
      <c r="M12" s="65">
        <v>2018</v>
      </c>
      <c r="N12" s="65" t="s">
        <v>558</v>
      </c>
      <c r="O12" s="66" t="s">
        <v>559</v>
      </c>
      <c r="P12" s="66" t="s">
        <v>560</v>
      </c>
    </row>
    <row r="13" spans="5:16" ht="20.100000000000001" customHeight="1">
      <c r="E13" s="63">
        <v>1011</v>
      </c>
      <c r="F13" s="63" t="s">
        <v>561</v>
      </c>
      <c r="K13" s="1">
        <v>7</v>
      </c>
      <c r="L13" s="1">
        <v>0.01</v>
      </c>
      <c r="M13" s="64">
        <v>2022</v>
      </c>
      <c r="N13" s="64" t="s">
        <v>562</v>
      </c>
      <c r="O13" s="1" t="s">
        <v>545</v>
      </c>
      <c r="P13" s="1" t="s">
        <v>563</v>
      </c>
    </row>
    <row r="14" spans="5:16" ht="20.100000000000001" customHeight="1">
      <c r="E14" s="63">
        <v>1012</v>
      </c>
      <c r="F14" s="63" t="s">
        <v>564</v>
      </c>
      <c r="K14" s="1">
        <v>3</v>
      </c>
      <c r="L14" s="1">
        <v>0.03</v>
      </c>
      <c r="M14" s="64">
        <v>2019</v>
      </c>
      <c r="N14" s="64" t="s">
        <v>565</v>
      </c>
      <c r="O14" s="1" t="s">
        <v>566</v>
      </c>
      <c r="P14" s="1" t="s">
        <v>567</v>
      </c>
    </row>
    <row r="15" spans="5:16" ht="20.100000000000001" customHeight="1">
      <c r="E15" s="63">
        <v>1013</v>
      </c>
      <c r="F15" s="63" t="s">
        <v>568</v>
      </c>
      <c r="K15" s="1">
        <v>4</v>
      </c>
      <c r="L15" s="1">
        <v>0.03</v>
      </c>
      <c r="M15" s="64">
        <v>2020</v>
      </c>
      <c r="N15" s="64" t="s">
        <v>569</v>
      </c>
      <c r="O15" s="1" t="s">
        <v>566</v>
      </c>
      <c r="P15" s="1" t="s">
        <v>570</v>
      </c>
    </row>
    <row r="16" spans="5:16" ht="20.100000000000001" customHeight="1">
      <c r="E16" s="63">
        <v>1014</v>
      </c>
      <c r="F16" s="63" t="s">
        <v>571</v>
      </c>
      <c r="K16" s="1">
        <v>3</v>
      </c>
      <c r="L16" s="1">
        <v>0.03</v>
      </c>
      <c r="N16" s="1" t="s">
        <v>572</v>
      </c>
      <c r="O16" s="1" t="s">
        <v>573</v>
      </c>
      <c r="P16" s="1" t="s">
        <v>574</v>
      </c>
    </row>
    <row r="17" spans="5:16" ht="20.100000000000001" customHeight="1">
      <c r="E17" s="63">
        <v>1015</v>
      </c>
      <c r="F17" s="63" t="s">
        <v>575</v>
      </c>
      <c r="K17" s="1">
        <v>4</v>
      </c>
      <c r="L17" s="1">
        <v>0.03</v>
      </c>
      <c r="N17" s="1" t="s">
        <v>576</v>
      </c>
      <c r="O17" s="1" t="s">
        <v>577</v>
      </c>
      <c r="P17" s="1" t="s">
        <v>578</v>
      </c>
    </row>
    <row r="18" spans="5:16" ht="20.100000000000001" customHeight="1">
      <c r="E18" s="63">
        <v>1016</v>
      </c>
      <c r="F18" s="63" t="s">
        <v>579</v>
      </c>
      <c r="K18" s="1">
        <v>5</v>
      </c>
      <c r="L18" s="1">
        <v>0.03</v>
      </c>
      <c r="N18" s="64" t="s">
        <v>580</v>
      </c>
      <c r="O18" s="1" t="s">
        <v>581</v>
      </c>
      <c r="P18" s="1" t="s">
        <v>582</v>
      </c>
    </row>
    <row r="19" spans="5:16" ht="20.100000000000001" customHeight="1">
      <c r="E19" s="63">
        <v>1017</v>
      </c>
      <c r="F19" s="63" t="s">
        <v>583</v>
      </c>
      <c r="K19" s="1">
        <v>5</v>
      </c>
      <c r="L19" s="1">
        <v>0.01</v>
      </c>
      <c r="N19" s="64" t="s">
        <v>584</v>
      </c>
      <c r="O19" s="1" t="s">
        <v>545</v>
      </c>
      <c r="P19" s="1" t="s">
        <v>585</v>
      </c>
    </row>
    <row r="20" spans="5:16" ht="20.100000000000001" customHeight="1">
      <c r="E20" s="63">
        <v>1018</v>
      </c>
      <c r="F20" s="63" t="s">
        <v>586</v>
      </c>
      <c r="K20" s="1"/>
    </row>
    <row r="21" spans="5:16" ht="20.100000000000001" customHeight="1">
      <c r="E21" s="63">
        <v>1019</v>
      </c>
      <c r="F21" s="63" t="s">
        <v>587</v>
      </c>
      <c r="K21" s="1"/>
    </row>
    <row r="22" spans="5:16" ht="20.100000000000001" customHeight="1">
      <c r="E22" s="63">
        <v>1020</v>
      </c>
      <c r="F22" s="63" t="s">
        <v>588</v>
      </c>
      <c r="K22" s="1">
        <v>0</v>
      </c>
      <c r="L22" s="1">
        <v>0.02</v>
      </c>
      <c r="M22" s="64">
        <v>2024</v>
      </c>
      <c r="N22" s="64" t="s">
        <v>589</v>
      </c>
      <c r="O22" s="1" t="s">
        <v>590</v>
      </c>
      <c r="P22" s="1" t="s">
        <v>591</v>
      </c>
    </row>
    <row r="23" spans="5:16" ht="20.100000000000001" customHeight="1">
      <c r="E23" s="63">
        <v>1021</v>
      </c>
      <c r="F23" s="63" t="s">
        <v>592</v>
      </c>
      <c r="K23" s="1">
        <v>1</v>
      </c>
      <c r="L23" s="1">
        <v>0.05</v>
      </c>
      <c r="N23" s="1" t="s">
        <v>593</v>
      </c>
      <c r="O23" s="1" t="s">
        <v>590</v>
      </c>
      <c r="P23" s="1" t="s">
        <v>594</v>
      </c>
    </row>
    <row r="24" spans="5:16" ht="20.100000000000001" customHeight="1">
      <c r="E24" s="63">
        <v>1022</v>
      </c>
      <c r="F24" s="63" t="s">
        <v>595</v>
      </c>
      <c r="K24" s="1">
        <v>2</v>
      </c>
      <c r="L24" s="1">
        <v>0.05</v>
      </c>
      <c r="N24" s="1" t="s">
        <v>596</v>
      </c>
      <c r="O24" s="1" t="s">
        <v>590</v>
      </c>
      <c r="P24" s="1" t="s">
        <v>597</v>
      </c>
    </row>
    <row r="25" spans="5:16" ht="20.100000000000001" customHeight="1">
      <c r="E25" s="63">
        <v>1023</v>
      </c>
      <c r="F25" s="63" t="s">
        <v>598</v>
      </c>
      <c r="K25" s="1">
        <v>0</v>
      </c>
      <c r="L25" s="1">
        <v>0.01</v>
      </c>
      <c r="N25" s="1" t="s">
        <v>599</v>
      </c>
      <c r="O25" s="1" t="s">
        <v>590</v>
      </c>
      <c r="P25" s="1" t="s">
        <v>600</v>
      </c>
    </row>
    <row r="26" spans="5:16" ht="20.100000000000001" customHeight="1">
      <c r="E26" s="63">
        <v>1024</v>
      </c>
      <c r="F26" s="63" t="s">
        <v>601</v>
      </c>
      <c r="K26" s="1">
        <v>0</v>
      </c>
      <c r="L26" s="1">
        <v>0.02</v>
      </c>
      <c r="N26" s="1" t="s">
        <v>602</v>
      </c>
      <c r="O26" s="1" t="s">
        <v>590</v>
      </c>
      <c r="P26" s="1" t="s">
        <v>603</v>
      </c>
    </row>
    <row r="27" spans="5:16" ht="20.100000000000001" customHeight="1">
      <c r="E27" s="63">
        <v>1025</v>
      </c>
      <c r="F27" s="63" t="s">
        <v>604</v>
      </c>
      <c r="K27" s="1">
        <v>0</v>
      </c>
      <c r="L27" s="1">
        <v>0.02</v>
      </c>
      <c r="N27" s="1" t="s">
        <v>605</v>
      </c>
      <c r="O27" s="1" t="s">
        <v>590</v>
      </c>
      <c r="P27" s="1" t="s">
        <v>606</v>
      </c>
    </row>
    <row r="28" spans="5:16" ht="20.100000000000001" customHeight="1">
      <c r="E28" s="63">
        <v>1026</v>
      </c>
      <c r="F28" s="63" t="s">
        <v>607</v>
      </c>
      <c r="K28" s="1">
        <v>0</v>
      </c>
      <c r="L28" s="1">
        <v>0.03</v>
      </c>
      <c r="N28" s="1" t="s">
        <v>608</v>
      </c>
      <c r="O28" s="1" t="s">
        <v>590</v>
      </c>
      <c r="P28" s="1" t="s">
        <v>609</v>
      </c>
    </row>
    <row r="29" spans="5:16" ht="20.100000000000001" customHeight="1">
      <c r="E29" s="63">
        <v>1027</v>
      </c>
      <c r="F29" s="63" t="s">
        <v>610</v>
      </c>
      <c r="K29" s="1">
        <v>0</v>
      </c>
      <c r="L29" s="1">
        <v>0.02</v>
      </c>
      <c r="N29" s="1" t="s">
        <v>611</v>
      </c>
      <c r="O29" s="1" t="s">
        <v>590</v>
      </c>
      <c r="P29" s="1" t="s">
        <v>612</v>
      </c>
    </row>
    <row r="30" spans="5:16" ht="20.100000000000001" customHeight="1">
      <c r="E30" s="63">
        <v>1028</v>
      </c>
      <c r="F30" s="63" t="s">
        <v>613</v>
      </c>
      <c r="K30" s="1">
        <v>0</v>
      </c>
      <c r="L30" s="1">
        <v>0.04</v>
      </c>
      <c r="M30" s="64">
        <v>2002</v>
      </c>
      <c r="N30" s="64" t="s">
        <v>614</v>
      </c>
      <c r="O30" s="1" t="s">
        <v>590</v>
      </c>
      <c r="P30" s="1" t="s">
        <v>615</v>
      </c>
    </row>
    <row r="31" spans="5:16" ht="20.100000000000001" customHeight="1">
      <c r="E31" s="63">
        <v>1030</v>
      </c>
      <c r="F31" s="63" t="s">
        <v>616</v>
      </c>
      <c r="K31" s="1">
        <v>3</v>
      </c>
      <c r="L31" s="1">
        <v>0.02</v>
      </c>
      <c r="N31" s="1" t="s">
        <v>617</v>
      </c>
      <c r="O31" s="1"/>
      <c r="P31" s="1" t="s">
        <v>618</v>
      </c>
    </row>
    <row r="32" spans="5:16" ht="20.100000000000001" customHeight="1">
      <c r="E32" s="63">
        <v>1031</v>
      </c>
      <c r="F32" s="63" t="s">
        <v>619</v>
      </c>
      <c r="K32" s="1">
        <v>4</v>
      </c>
      <c r="L32" s="1">
        <v>0.02</v>
      </c>
      <c r="N32" s="1" t="s">
        <v>620</v>
      </c>
      <c r="O32" s="1"/>
      <c r="P32" s="1" t="s">
        <v>621</v>
      </c>
    </row>
    <row r="33" spans="5:16" ht="20.100000000000001" customHeight="1">
      <c r="E33" s="63">
        <v>1032</v>
      </c>
      <c r="F33" s="63" t="s">
        <v>622</v>
      </c>
      <c r="K33" s="1">
        <v>5</v>
      </c>
      <c r="L33" s="1">
        <v>0.02</v>
      </c>
      <c r="N33" s="1" t="s">
        <v>623</v>
      </c>
      <c r="O33" s="1"/>
      <c r="P33" s="1" t="s">
        <v>624</v>
      </c>
    </row>
    <row r="34" spans="5:16" ht="20.100000000000001" customHeight="1">
      <c r="E34" s="63">
        <v>1033</v>
      </c>
      <c r="F34" s="63" t="s">
        <v>625</v>
      </c>
      <c r="K34" s="1">
        <v>6</v>
      </c>
      <c r="L34" s="1">
        <v>0.02</v>
      </c>
      <c r="N34" s="1" t="s">
        <v>626</v>
      </c>
      <c r="P34" s="1" t="s">
        <v>627</v>
      </c>
    </row>
    <row r="35" spans="5:16" ht="20.100000000000001" customHeight="1">
      <c r="E35" s="63">
        <v>1034</v>
      </c>
      <c r="F35" s="63" t="s">
        <v>628</v>
      </c>
    </row>
    <row r="36" spans="5:16" ht="20.100000000000001" customHeight="1">
      <c r="E36" s="63">
        <v>1035</v>
      </c>
      <c r="F36" s="63" t="s">
        <v>629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593</v>
      </c>
      <c r="O45" s="1" t="s">
        <v>590</v>
      </c>
      <c r="P45" s="1" t="s">
        <v>630</v>
      </c>
    </row>
    <row r="46" spans="5:16" ht="20.100000000000001" customHeight="1">
      <c r="M46" s="1">
        <v>0.05</v>
      </c>
      <c r="N46" s="1" t="s">
        <v>596</v>
      </c>
      <c r="O46" s="1" t="s">
        <v>590</v>
      </c>
      <c r="P46" s="1" t="s">
        <v>597</v>
      </c>
    </row>
    <row r="47" spans="5:16" ht="20.100000000000001" customHeight="1">
      <c r="M47" s="1">
        <v>0.02</v>
      </c>
      <c r="N47" s="1" t="s">
        <v>599</v>
      </c>
      <c r="O47" s="1" t="s">
        <v>590</v>
      </c>
      <c r="P47" s="1" t="s">
        <v>631</v>
      </c>
    </row>
    <row r="48" spans="5:16" ht="20.100000000000001" customHeight="1">
      <c r="M48" s="1">
        <v>0.02</v>
      </c>
      <c r="N48" s="1" t="s">
        <v>602</v>
      </c>
      <c r="O48" s="1" t="s">
        <v>590</v>
      </c>
      <c r="P48" s="1" t="s">
        <v>603</v>
      </c>
    </row>
    <row r="49" spans="12:16" ht="20.100000000000001" customHeight="1">
      <c r="M49" s="1">
        <v>1E-3</v>
      </c>
      <c r="N49" s="1" t="s">
        <v>605</v>
      </c>
      <c r="O49" s="1" t="s">
        <v>590</v>
      </c>
      <c r="P49" s="1" t="s">
        <v>606</v>
      </c>
    </row>
    <row r="50" spans="12:16" ht="20.100000000000001" customHeight="1">
      <c r="M50" s="1">
        <v>0.03</v>
      </c>
      <c r="N50" s="1" t="s">
        <v>608</v>
      </c>
      <c r="O50" s="1" t="s">
        <v>590</v>
      </c>
      <c r="P50" s="1" t="s">
        <v>606</v>
      </c>
    </row>
    <row r="51" spans="12:16" ht="20.100000000000001" customHeight="1">
      <c r="N51" s="1" t="s">
        <v>632</v>
      </c>
      <c r="O51" s="1" t="s">
        <v>545</v>
      </c>
      <c r="P51" s="1" t="s">
        <v>633</v>
      </c>
    </row>
    <row r="52" spans="12:16" ht="20.100000000000001" customHeight="1">
      <c r="N52" s="1" t="s">
        <v>634</v>
      </c>
      <c r="O52" s="1" t="s">
        <v>545</v>
      </c>
      <c r="P52" s="1" t="s">
        <v>635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636</v>
      </c>
      <c r="O55" s="1" t="s">
        <v>545</v>
      </c>
      <c r="P55" s="1" t="s">
        <v>637</v>
      </c>
    </row>
    <row r="56" spans="12:16" ht="20.100000000000001" customHeight="1">
      <c r="L56" s="1">
        <v>0.1</v>
      </c>
      <c r="M56" s="64">
        <v>2026</v>
      </c>
      <c r="N56" s="64" t="s">
        <v>632</v>
      </c>
      <c r="O56" s="1" t="s">
        <v>545</v>
      </c>
      <c r="P56" s="1" t="s">
        <v>633</v>
      </c>
    </row>
    <row r="57" spans="12:16" ht="20.100000000000001" customHeight="1">
      <c r="L57" s="1">
        <v>0</v>
      </c>
      <c r="M57" s="64">
        <v>2027</v>
      </c>
      <c r="N57" s="64" t="s">
        <v>638</v>
      </c>
      <c r="O57" s="1" t="s">
        <v>545</v>
      </c>
      <c r="P57" s="1" t="s">
        <v>639</v>
      </c>
    </row>
    <row r="58" spans="12:16" ht="20.100000000000001" customHeight="1">
      <c r="L58" s="1">
        <v>0.1</v>
      </c>
      <c r="M58" s="64">
        <v>2028</v>
      </c>
      <c r="N58" s="64" t="s">
        <v>634</v>
      </c>
      <c r="O58" s="1" t="s">
        <v>545</v>
      </c>
      <c r="P58" s="1" t="s">
        <v>640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H11" sqref="H11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641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642</v>
      </c>
      <c r="S2" s="5"/>
      <c r="T2" s="5"/>
      <c r="U2" s="1" t="s">
        <v>643</v>
      </c>
      <c r="V2" s="1" t="s">
        <v>2</v>
      </c>
      <c r="W2" s="1" t="s">
        <v>644</v>
      </c>
      <c r="X2" s="1" t="s">
        <v>645</v>
      </c>
      <c r="Y2" s="1" t="s">
        <v>646</v>
      </c>
      <c r="Z2" s="5"/>
      <c r="AA2" s="1" t="s">
        <v>647</v>
      </c>
      <c r="AB2" s="5"/>
      <c r="AE2" s="1"/>
      <c r="AF2" s="1" t="s">
        <v>2</v>
      </c>
      <c r="AG2" s="1" t="s">
        <v>644</v>
      </c>
      <c r="AH2" s="1" t="s">
        <v>645</v>
      </c>
      <c r="AI2" s="1" t="s">
        <v>646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566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648</v>
      </c>
      <c r="U3" s="1" t="s">
        <v>177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566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577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322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649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559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378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559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650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651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581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652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537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653</v>
      </c>
      <c r="V8" s="1" t="s">
        <v>654</v>
      </c>
      <c r="W8" s="5"/>
      <c r="X8" s="5"/>
      <c r="Y8" s="5"/>
      <c r="Z8" s="5"/>
      <c r="AA8" s="5"/>
      <c r="AB8" s="5"/>
      <c r="AE8" s="1" t="s">
        <v>537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573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322</v>
      </c>
      <c r="V9" s="5"/>
      <c r="W9" s="5"/>
      <c r="X9" s="5"/>
      <c r="Y9" s="5"/>
      <c r="Z9" s="5"/>
      <c r="AA9" s="5"/>
      <c r="AB9" s="5"/>
      <c r="AE9" s="1" t="s">
        <v>573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545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322</v>
      </c>
      <c r="V10" s="5"/>
      <c r="W10" s="5"/>
      <c r="X10" s="5"/>
      <c r="Y10" s="5"/>
      <c r="Z10" s="5"/>
      <c r="AA10" s="5"/>
      <c r="AB10" s="5"/>
      <c r="AE10" s="1" t="s">
        <v>545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655</v>
      </c>
      <c r="C11" s="15"/>
      <c r="D11" s="1">
        <v>2000</v>
      </c>
      <c r="L11" s="1" t="s">
        <v>541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378</v>
      </c>
      <c r="V11" s="5"/>
      <c r="W11" s="5"/>
      <c r="X11" s="5"/>
      <c r="Y11" s="5"/>
      <c r="Z11" s="5"/>
      <c r="AA11" s="5"/>
      <c r="AB11" s="5"/>
      <c r="AE11" s="1" t="s">
        <v>541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656</v>
      </c>
      <c r="C13" s="1">
        <v>1</v>
      </c>
      <c r="D13" s="1">
        <f t="shared" ref="D13:D14" si="7">C13*$D$11</f>
        <v>2000</v>
      </c>
      <c r="K13" s="46" t="s">
        <v>657</v>
      </c>
      <c r="L13" s="1" t="s">
        <v>532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177</v>
      </c>
      <c r="AE13" s="45" t="s">
        <v>532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658</v>
      </c>
      <c r="C14" s="1">
        <v>1.2</v>
      </c>
      <c r="D14" s="1">
        <f t="shared" si="7"/>
        <v>2400</v>
      </c>
      <c r="L14" s="1"/>
      <c r="T14" s="13"/>
      <c r="U14" s="1" t="s">
        <v>177</v>
      </c>
    </row>
    <row r="15" spans="2:51" ht="20.100000000000001" customHeight="1">
      <c r="L15" s="1" t="s">
        <v>659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378</v>
      </c>
    </row>
    <row r="16" spans="2:51" ht="20.100000000000001" customHeight="1">
      <c r="AC16" s="15"/>
      <c r="AD16" s="15"/>
      <c r="AE16" s="54" t="s">
        <v>566</v>
      </c>
      <c r="AF16" s="1"/>
      <c r="AG16" s="1"/>
      <c r="AH16" s="1"/>
      <c r="AJ16" s="1"/>
      <c r="AK16" s="1"/>
      <c r="AL16" s="1"/>
      <c r="AM16" s="1" t="s">
        <v>177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378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660</v>
      </c>
      <c r="C17" s="1" t="s">
        <v>661</v>
      </c>
      <c r="D17" s="1" t="s">
        <v>662</v>
      </c>
      <c r="E17" s="5"/>
      <c r="AC17" s="1" t="s">
        <v>663</v>
      </c>
      <c r="AD17" s="1" t="s">
        <v>664</v>
      </c>
      <c r="AE17" s="1" t="s">
        <v>665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663</v>
      </c>
      <c r="AL17" s="1" t="s">
        <v>664</v>
      </c>
      <c r="AM17" s="1" t="s">
        <v>666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663</v>
      </c>
      <c r="AT17" s="1" t="s">
        <v>664</v>
      </c>
      <c r="AU17" s="1" t="s">
        <v>667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663</v>
      </c>
      <c r="AD18" s="1" t="s">
        <v>664</v>
      </c>
      <c r="AE18" s="1" t="s">
        <v>668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663</v>
      </c>
      <c r="AL18" s="1" t="s">
        <v>664</v>
      </c>
      <c r="AM18" s="1" t="s">
        <v>669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663</v>
      </c>
      <c r="AT18" s="1" t="s">
        <v>664</v>
      </c>
      <c r="AU18" s="1" t="s">
        <v>670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671</v>
      </c>
      <c r="AD19" s="55" t="s">
        <v>656</v>
      </c>
      <c r="AE19" s="55" t="s">
        <v>672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671</v>
      </c>
      <c r="AL19" s="55" t="s">
        <v>656</v>
      </c>
      <c r="AM19" s="55" t="s">
        <v>673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671</v>
      </c>
      <c r="AT19" s="55" t="s">
        <v>656</v>
      </c>
      <c r="AU19" s="55" t="s">
        <v>672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663</v>
      </c>
      <c r="AD20" s="56" t="s">
        <v>656</v>
      </c>
      <c r="AE20" s="56" t="s">
        <v>674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663</v>
      </c>
      <c r="AL20" s="56" t="s">
        <v>656</v>
      </c>
      <c r="AM20" s="56" t="s">
        <v>675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663</v>
      </c>
      <c r="AT20" s="56" t="s">
        <v>656</v>
      </c>
      <c r="AU20" s="56" t="s">
        <v>676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577</v>
      </c>
      <c r="AF22" s="1" t="s">
        <v>677</v>
      </c>
      <c r="AG22" s="1" t="s">
        <v>677</v>
      </c>
      <c r="AH22" s="1" t="s">
        <v>677</v>
      </c>
      <c r="AI22" s="1" t="s">
        <v>677</v>
      </c>
      <c r="AJ22" s="1"/>
      <c r="AK22" s="1"/>
      <c r="AN22" s="15"/>
    </row>
    <row r="23" spans="2:51" ht="20.100000000000001" customHeight="1">
      <c r="AC23" s="1" t="s">
        <v>663</v>
      </c>
      <c r="AD23" s="1" t="s">
        <v>664</v>
      </c>
      <c r="AE23" s="1" t="s">
        <v>678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663</v>
      </c>
      <c r="AL23" s="1" t="s">
        <v>664</v>
      </c>
      <c r="AM23" s="1" t="s">
        <v>679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663</v>
      </c>
      <c r="AT23" s="1" t="s">
        <v>664</v>
      </c>
      <c r="AU23" s="1" t="s">
        <v>680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663</v>
      </c>
      <c r="AD24" s="1" t="s">
        <v>664</v>
      </c>
      <c r="AE24" s="46" t="s">
        <v>681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663</v>
      </c>
      <c r="AL24" s="1" t="s">
        <v>664</v>
      </c>
      <c r="AM24" s="46" t="s">
        <v>682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663</v>
      </c>
      <c r="AT24" s="1" t="s">
        <v>664</v>
      </c>
      <c r="AU24" s="46" t="s">
        <v>683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671</v>
      </c>
      <c r="AD25" s="55" t="s">
        <v>656</v>
      </c>
      <c r="AE25" s="57" t="s">
        <v>684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671</v>
      </c>
      <c r="AL25" s="55" t="s">
        <v>656</v>
      </c>
      <c r="AM25" s="57" t="s">
        <v>685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671</v>
      </c>
      <c r="AT25" s="55" t="s">
        <v>656</v>
      </c>
      <c r="AU25" s="57" t="s">
        <v>684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663</v>
      </c>
      <c r="AD26" s="56" t="s">
        <v>656</v>
      </c>
      <c r="AE26" s="56" t="s">
        <v>686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663</v>
      </c>
      <c r="AL26" s="56" t="s">
        <v>656</v>
      </c>
      <c r="AM26" s="56" t="s">
        <v>687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663</v>
      </c>
      <c r="AT26" s="56" t="s">
        <v>656</v>
      </c>
      <c r="AU26" s="56" t="s">
        <v>688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559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663</v>
      </c>
      <c r="AD29" s="1" t="s">
        <v>664</v>
      </c>
      <c r="AE29" s="1" t="s">
        <v>689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663</v>
      </c>
      <c r="AL29" s="1" t="s">
        <v>664</v>
      </c>
      <c r="AM29" s="1" t="s">
        <v>690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663</v>
      </c>
      <c r="AT29" s="1" t="s">
        <v>664</v>
      </c>
      <c r="AU29" s="1" t="s">
        <v>691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663</v>
      </c>
      <c r="AD30" s="1" t="s">
        <v>664</v>
      </c>
      <c r="AE30" s="58" t="s">
        <v>692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663</v>
      </c>
      <c r="AL30" s="1" t="s">
        <v>664</v>
      </c>
      <c r="AM30" s="58" t="s">
        <v>693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663</v>
      </c>
      <c r="AT30" s="1" t="s">
        <v>664</v>
      </c>
      <c r="AU30" s="58" t="s">
        <v>694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671</v>
      </c>
      <c r="AD31" s="55" t="s">
        <v>656</v>
      </c>
      <c r="AE31" s="57" t="s">
        <v>695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671</v>
      </c>
      <c r="AL31" s="55" t="s">
        <v>656</v>
      </c>
      <c r="AM31" s="57" t="s">
        <v>696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671</v>
      </c>
      <c r="AT31" s="55" t="s">
        <v>656</v>
      </c>
      <c r="AU31" s="57" t="s">
        <v>695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663</v>
      </c>
      <c r="AD32" s="56" t="s">
        <v>656</v>
      </c>
      <c r="AE32" s="56" t="s">
        <v>697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663</v>
      </c>
      <c r="AL32" s="56" t="s">
        <v>656</v>
      </c>
      <c r="AM32" s="56" t="s">
        <v>698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663</v>
      </c>
      <c r="AT32" s="56" t="s">
        <v>656</v>
      </c>
      <c r="AU32" s="56" t="s">
        <v>699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651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663</v>
      </c>
      <c r="AD35" s="1" t="s">
        <v>664</v>
      </c>
      <c r="AE35" s="1" t="s">
        <v>700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663</v>
      </c>
      <c r="AL35" s="1" t="s">
        <v>664</v>
      </c>
      <c r="AM35" s="1" t="s">
        <v>651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663</v>
      </c>
      <c r="AT35" s="1" t="s">
        <v>664</v>
      </c>
      <c r="AU35" s="1" t="s">
        <v>701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663</v>
      </c>
      <c r="AD36" s="1" t="s">
        <v>664</v>
      </c>
      <c r="AE36" s="59" t="s">
        <v>702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663</v>
      </c>
      <c r="AL36" s="1" t="s">
        <v>664</v>
      </c>
      <c r="AM36" s="59" t="s">
        <v>703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663</v>
      </c>
      <c r="AT36" s="1" t="s">
        <v>664</v>
      </c>
      <c r="AU36" s="59" t="s">
        <v>704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671</v>
      </c>
      <c r="AD37" s="55" t="s">
        <v>656</v>
      </c>
      <c r="AE37" s="55" t="s">
        <v>705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671</v>
      </c>
      <c r="AL37" s="55" t="s">
        <v>656</v>
      </c>
      <c r="AM37" s="55" t="s">
        <v>706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671</v>
      </c>
      <c r="AT37" s="55" t="s">
        <v>656</v>
      </c>
      <c r="AU37" s="55" t="s">
        <v>705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663</v>
      </c>
      <c r="AD38" s="56" t="s">
        <v>656</v>
      </c>
      <c r="AE38" s="56" t="s">
        <v>707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663</v>
      </c>
      <c r="AL38" s="56" t="s">
        <v>656</v>
      </c>
      <c r="AM38" s="56" t="s">
        <v>708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663</v>
      </c>
      <c r="AT38" s="56" t="s">
        <v>656</v>
      </c>
      <c r="AU38" s="56" t="s">
        <v>709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652</v>
      </c>
      <c r="AF40" s="1" t="s">
        <v>677</v>
      </c>
      <c r="AG40" s="1" t="s">
        <v>677</v>
      </c>
      <c r="AH40" s="1" t="s">
        <v>677</v>
      </c>
      <c r="AI40" s="1" t="s">
        <v>677</v>
      </c>
      <c r="AJ40" s="1"/>
      <c r="AK40" s="1"/>
      <c r="AN40" s="3"/>
      <c r="AV40" s="3"/>
    </row>
    <row r="41" spans="29:51" ht="20.100000000000001" customHeight="1">
      <c r="AC41" s="1" t="s">
        <v>663</v>
      </c>
      <c r="AD41" s="1" t="s">
        <v>664</v>
      </c>
      <c r="AE41" s="1" t="s">
        <v>710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663</v>
      </c>
      <c r="AL41" s="1" t="s">
        <v>664</v>
      </c>
      <c r="AM41" s="1" t="s">
        <v>711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663</v>
      </c>
      <c r="AT41" s="1" t="s">
        <v>664</v>
      </c>
      <c r="AU41" s="1" t="s">
        <v>712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663</v>
      </c>
      <c r="AD42" s="1" t="s">
        <v>664</v>
      </c>
      <c r="AE42" s="46" t="s">
        <v>713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663</v>
      </c>
      <c r="AL42" s="1" t="s">
        <v>664</v>
      </c>
      <c r="AM42" s="46" t="s">
        <v>714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663</v>
      </c>
      <c r="AT42" s="1" t="s">
        <v>664</v>
      </c>
      <c r="AU42" s="46" t="s">
        <v>715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671</v>
      </c>
      <c r="AD43" s="55" t="s">
        <v>656</v>
      </c>
      <c r="AE43" s="55" t="s">
        <v>716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671</v>
      </c>
      <c r="AL43" s="55" t="s">
        <v>656</v>
      </c>
      <c r="AM43" s="55" t="s">
        <v>717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671</v>
      </c>
      <c r="AT43" s="55" t="s">
        <v>656</v>
      </c>
      <c r="AU43" s="55" t="s">
        <v>716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663</v>
      </c>
      <c r="AD44" s="56" t="s">
        <v>656</v>
      </c>
      <c r="AE44" s="56" t="s">
        <v>718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663</v>
      </c>
      <c r="AL44" s="56" t="s">
        <v>656</v>
      </c>
      <c r="AM44" s="56" t="s">
        <v>719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663</v>
      </c>
      <c r="AT44" s="56" t="s">
        <v>656</v>
      </c>
      <c r="AU44" s="56" t="s">
        <v>720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537</v>
      </c>
      <c r="AF46" s="1" t="s">
        <v>677</v>
      </c>
      <c r="AG46" s="1" t="s">
        <v>677</v>
      </c>
      <c r="AH46" s="1" t="s">
        <v>677</v>
      </c>
      <c r="AI46" s="1" t="s">
        <v>677</v>
      </c>
      <c r="AJ46" s="1"/>
      <c r="AK46" s="1"/>
      <c r="AN46" s="3"/>
      <c r="AV46" s="3"/>
    </row>
    <row r="47" spans="29:51" ht="20.100000000000001" customHeight="1">
      <c r="AC47" s="1" t="s">
        <v>663</v>
      </c>
      <c r="AD47" s="1" t="s">
        <v>664</v>
      </c>
      <c r="AE47" s="1" t="s">
        <v>721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663</v>
      </c>
      <c r="AD48" s="1" t="s">
        <v>664</v>
      </c>
      <c r="AE48" s="1" t="s">
        <v>722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671</v>
      </c>
      <c r="AD49" s="1" t="s">
        <v>664</v>
      </c>
      <c r="AE49" s="58" t="s">
        <v>723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663</v>
      </c>
      <c r="AD50" s="56" t="s">
        <v>656</v>
      </c>
      <c r="AE50" s="56" t="s">
        <v>724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573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671</v>
      </c>
      <c r="AD53" s="1" t="s">
        <v>664</v>
      </c>
      <c r="AE53" s="58" t="s">
        <v>725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663</v>
      </c>
      <c r="AD54" s="1" t="s">
        <v>664</v>
      </c>
      <c r="AE54" s="1" t="s">
        <v>726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671</v>
      </c>
      <c r="AD55" s="1" t="s">
        <v>664</v>
      </c>
      <c r="AE55" s="58" t="s">
        <v>727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663</v>
      </c>
      <c r="AD56" s="56" t="s">
        <v>656</v>
      </c>
      <c r="AE56" s="56" t="s">
        <v>728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545</v>
      </c>
      <c r="AF58" s="1" t="s">
        <v>677</v>
      </c>
      <c r="AG58" s="1" t="s">
        <v>677</v>
      </c>
      <c r="AH58" s="1" t="s">
        <v>677</v>
      </c>
      <c r="AI58" s="1" t="s">
        <v>677</v>
      </c>
      <c r="AJ58" s="13"/>
      <c r="AK58" s="13"/>
      <c r="AN58" s="3"/>
      <c r="AV58" s="3"/>
    </row>
    <row r="59" spans="29:48" ht="20.100000000000001" customHeight="1">
      <c r="AC59" s="1" t="s">
        <v>663</v>
      </c>
      <c r="AD59" s="1" t="s">
        <v>664</v>
      </c>
      <c r="AE59" s="61" t="s">
        <v>379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671</v>
      </c>
      <c r="AD60" s="1" t="s">
        <v>664</v>
      </c>
      <c r="AE60" s="61" t="s">
        <v>386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663</v>
      </c>
      <c r="AD61" s="56" t="s">
        <v>656</v>
      </c>
      <c r="AE61" s="56" t="s">
        <v>391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541</v>
      </c>
      <c r="AF63" s="1" t="s">
        <v>677</v>
      </c>
      <c r="AG63" s="1" t="s">
        <v>677</v>
      </c>
      <c r="AH63" s="1" t="s">
        <v>677</v>
      </c>
      <c r="AI63" s="1" t="s">
        <v>677</v>
      </c>
      <c r="AJ63" s="1"/>
      <c r="AK63" s="1"/>
      <c r="AN63" s="3"/>
      <c r="AV63" s="3"/>
    </row>
    <row r="64" spans="29:48" ht="20.100000000000001" customHeight="1">
      <c r="AC64" s="1" t="s">
        <v>671</v>
      </c>
      <c r="AD64" s="1" t="s">
        <v>664</v>
      </c>
      <c r="AE64" s="1" t="s">
        <v>729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671</v>
      </c>
      <c r="AD65" s="1" t="s">
        <v>664</v>
      </c>
      <c r="AE65" s="1" t="s">
        <v>730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671</v>
      </c>
      <c r="AD66" s="56" t="s">
        <v>656</v>
      </c>
      <c r="AE66" s="56" t="s">
        <v>731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677</v>
      </c>
      <c r="AG68" s="1" t="s">
        <v>677</v>
      </c>
      <c r="AH68" s="1"/>
      <c r="AI68" s="1" t="s">
        <v>677</v>
      </c>
      <c r="AJ68" s="1"/>
      <c r="AK68" s="1"/>
      <c r="AN68" s="3"/>
      <c r="AV68" s="3"/>
    </row>
    <row r="69" spans="29:51" ht="20.100000000000001" customHeight="1">
      <c r="AC69" s="1" t="s">
        <v>663</v>
      </c>
      <c r="AD69" s="1" t="s">
        <v>664</v>
      </c>
      <c r="AE69" s="1" t="s">
        <v>732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733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671</v>
      </c>
      <c r="AD70" s="1" t="s">
        <v>664</v>
      </c>
      <c r="AE70" s="1" t="s">
        <v>734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735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663</v>
      </c>
      <c r="AD71" s="55" t="s">
        <v>736</v>
      </c>
      <c r="AE71" s="55" t="s">
        <v>737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738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663</v>
      </c>
      <c r="AD72" s="56" t="s">
        <v>656</v>
      </c>
      <c r="AE72" s="56" t="s">
        <v>739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740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532</v>
      </c>
      <c r="AF74" s="1" t="s">
        <v>677</v>
      </c>
      <c r="AG74" s="1"/>
      <c r="AH74" s="1" t="s">
        <v>677</v>
      </c>
      <c r="AI74" s="1" t="s">
        <v>677</v>
      </c>
      <c r="AJ74" s="1"/>
      <c r="AK74" s="1"/>
      <c r="AN74" s="1"/>
      <c r="AV74" s="1"/>
    </row>
    <row r="75" spans="29:51" ht="20.100000000000001" customHeight="1">
      <c r="AC75" s="1" t="s">
        <v>663</v>
      </c>
      <c r="AD75" s="1" t="s">
        <v>664</v>
      </c>
      <c r="AE75" s="1" t="s">
        <v>741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663</v>
      </c>
      <c r="AL75" s="1" t="s">
        <v>664</v>
      </c>
      <c r="AM75" s="1" t="s">
        <v>742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663</v>
      </c>
      <c r="AT75" s="1" t="s">
        <v>664</v>
      </c>
      <c r="AU75" s="1" t="s">
        <v>743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671</v>
      </c>
      <c r="AD76" s="1" t="s">
        <v>736</v>
      </c>
      <c r="AE76" s="1" t="s">
        <v>744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671</v>
      </c>
      <c r="AL76" s="1" t="s">
        <v>736</v>
      </c>
      <c r="AM76" s="1" t="s">
        <v>745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671</v>
      </c>
      <c r="AT76" s="1" t="s">
        <v>736</v>
      </c>
      <c r="AU76" s="1" t="s">
        <v>746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671</v>
      </c>
      <c r="AD77" s="55" t="s">
        <v>736</v>
      </c>
      <c r="AE77" s="55" t="s">
        <v>747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671</v>
      </c>
      <c r="AL77" s="55" t="s">
        <v>736</v>
      </c>
      <c r="AM77" s="55" t="s">
        <v>748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671</v>
      </c>
      <c r="AT77" s="55" t="s">
        <v>736</v>
      </c>
      <c r="AU77" s="55" t="s">
        <v>747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671</v>
      </c>
      <c r="AD78" s="56" t="s">
        <v>656</v>
      </c>
      <c r="AE78" s="56" t="s">
        <v>749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671</v>
      </c>
      <c r="AL78" s="56" t="s">
        <v>656</v>
      </c>
      <c r="AM78" s="56" t="s">
        <v>750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671</v>
      </c>
      <c r="AT78" s="56" t="s">
        <v>656</v>
      </c>
      <c r="AU78" s="56" t="s">
        <v>751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752</v>
      </c>
      <c r="K4" s="1" t="s">
        <v>753</v>
      </c>
      <c r="L4" s="1" t="s">
        <v>754</v>
      </c>
      <c r="M4" s="1" t="s">
        <v>755</v>
      </c>
      <c r="O4" s="1" t="s">
        <v>755</v>
      </c>
      <c r="W4" s="1" t="s">
        <v>756</v>
      </c>
      <c r="X4" s="1" t="s">
        <v>757</v>
      </c>
      <c r="Y4" s="1" t="s">
        <v>758</v>
      </c>
      <c r="Z4" s="1" t="s">
        <v>757</v>
      </c>
      <c r="AC4" s="1" t="s">
        <v>759</v>
      </c>
    </row>
    <row r="5" spans="2:29" s="1" customFormat="1" ht="20.100000000000001" customHeight="1">
      <c r="C5" s="1" t="s">
        <v>760</v>
      </c>
      <c r="D5" s="7" t="s">
        <v>761</v>
      </c>
      <c r="I5" s="1" t="s">
        <v>762</v>
      </c>
      <c r="J5" s="1" t="s">
        <v>763</v>
      </c>
      <c r="K5" s="1" t="s">
        <v>754</v>
      </c>
      <c r="L5" s="1" t="s">
        <v>764</v>
      </c>
      <c r="M5" s="1" t="s">
        <v>765</v>
      </c>
      <c r="S5" s="1" t="s">
        <v>766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767</v>
      </c>
    </row>
    <row r="6" spans="2:29" s="1" customFormat="1" ht="20.100000000000001" customHeight="1">
      <c r="C6" s="1" t="s">
        <v>768</v>
      </c>
      <c r="D6" s="7" t="s">
        <v>553</v>
      </c>
      <c r="I6" s="1" t="s">
        <v>769</v>
      </c>
      <c r="J6" s="1" t="s">
        <v>770</v>
      </c>
      <c r="K6" s="1" t="s">
        <v>754</v>
      </c>
      <c r="L6" s="1" t="s">
        <v>771</v>
      </c>
      <c r="S6" s="1" t="s">
        <v>766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772</v>
      </c>
    </row>
    <row r="7" spans="2:29" s="1" customFormat="1" ht="20.100000000000001" customHeight="1">
      <c r="C7" s="1" t="s">
        <v>773</v>
      </c>
      <c r="D7" s="7" t="s">
        <v>774</v>
      </c>
      <c r="I7" s="1" t="s">
        <v>775</v>
      </c>
      <c r="J7" s="1" t="s">
        <v>776</v>
      </c>
      <c r="K7" s="1" t="s">
        <v>754</v>
      </c>
      <c r="L7" s="1" t="s">
        <v>777</v>
      </c>
      <c r="M7" s="1" t="s">
        <v>778</v>
      </c>
      <c r="S7" s="1" t="s">
        <v>766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779</v>
      </c>
    </row>
    <row r="8" spans="2:29" s="1" customFormat="1" ht="20.100000000000001" customHeight="1">
      <c r="D8" s="7" t="s">
        <v>780</v>
      </c>
      <c r="I8" s="1" t="s">
        <v>781</v>
      </c>
      <c r="J8" s="1" t="s">
        <v>782</v>
      </c>
      <c r="K8" s="1" t="s">
        <v>783</v>
      </c>
      <c r="O8" s="1" t="s">
        <v>784</v>
      </c>
      <c r="Q8" s="1" t="s">
        <v>785</v>
      </c>
      <c r="S8" s="1" t="s">
        <v>766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786</v>
      </c>
    </row>
    <row r="9" spans="2:29" s="1" customFormat="1" ht="20.100000000000001" customHeight="1">
      <c r="B9" s="1" t="s">
        <v>42</v>
      </c>
      <c r="D9" s="7" t="s">
        <v>787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788</v>
      </c>
    </row>
    <row r="10" spans="2:29" s="1" customFormat="1" ht="20.100000000000001" customHeight="1">
      <c r="C10" s="1" t="s">
        <v>789</v>
      </c>
      <c r="D10" s="7" t="s">
        <v>790</v>
      </c>
      <c r="I10" s="1" t="s">
        <v>762</v>
      </c>
      <c r="J10" s="1" t="s">
        <v>791</v>
      </c>
      <c r="K10" s="7" t="s">
        <v>792</v>
      </c>
      <c r="AC10" s="1" t="s">
        <v>793</v>
      </c>
    </row>
    <row r="11" spans="2:29" s="1" customFormat="1" ht="20.100000000000001" customHeight="1">
      <c r="D11" s="7" t="s">
        <v>794</v>
      </c>
      <c r="I11" s="1" t="s">
        <v>769</v>
      </c>
      <c r="J11" s="1" t="s">
        <v>795</v>
      </c>
      <c r="K11" s="7" t="s">
        <v>796</v>
      </c>
      <c r="AC11" s="1" t="s">
        <v>797</v>
      </c>
    </row>
    <row r="12" spans="2:29" s="1" customFormat="1" ht="20.100000000000001" customHeight="1">
      <c r="D12" s="7" t="s">
        <v>798</v>
      </c>
      <c r="I12" s="1" t="s">
        <v>775</v>
      </c>
      <c r="J12" s="1" t="s">
        <v>799</v>
      </c>
      <c r="K12" s="7" t="s">
        <v>800</v>
      </c>
      <c r="Q12" s="1" t="s">
        <v>801</v>
      </c>
      <c r="AC12" s="1" t="s">
        <v>802</v>
      </c>
    </row>
    <row r="13" spans="2:29" s="1" customFormat="1" ht="20.100000000000001" customHeight="1">
      <c r="D13" s="7" t="s">
        <v>803</v>
      </c>
      <c r="I13" s="1" t="s">
        <v>781</v>
      </c>
      <c r="K13" s="1" t="s">
        <v>804</v>
      </c>
      <c r="AC13" s="1" t="s">
        <v>805</v>
      </c>
    </row>
    <row r="14" spans="2:29" s="1" customFormat="1" ht="20.100000000000001" customHeight="1">
      <c r="K14" s="1" t="s">
        <v>806</v>
      </c>
      <c r="AC14" s="1" t="s">
        <v>807</v>
      </c>
    </row>
    <row r="15" spans="2:29" s="1" customFormat="1" ht="20.100000000000001" customHeight="1">
      <c r="K15" s="7" t="s">
        <v>808</v>
      </c>
      <c r="O15" s="1" t="s">
        <v>809</v>
      </c>
    </row>
    <row r="16" spans="2:29" s="1" customFormat="1" ht="20.100000000000001" customHeight="1"/>
    <row r="17" spans="4:44" s="1" customFormat="1" ht="20.100000000000001" customHeight="1">
      <c r="J17" s="1" t="s">
        <v>810</v>
      </c>
    </row>
    <row r="18" spans="4:44" s="1" customFormat="1" ht="20.100000000000001" customHeight="1">
      <c r="Q18" s="1" t="s">
        <v>775</v>
      </c>
      <c r="U18" s="1" t="s">
        <v>781</v>
      </c>
    </row>
    <row r="19" spans="4:44" s="1" customFormat="1" ht="20.100000000000001" customHeight="1">
      <c r="I19" s="1" t="s">
        <v>791</v>
      </c>
      <c r="J19" s="1" t="s">
        <v>811</v>
      </c>
      <c r="L19" s="1" t="s">
        <v>795</v>
      </c>
      <c r="M19" s="7" t="s">
        <v>812</v>
      </c>
      <c r="P19" s="1" t="s">
        <v>813</v>
      </c>
      <c r="Q19" s="1" t="s">
        <v>814</v>
      </c>
      <c r="R19" s="7" t="s">
        <v>815</v>
      </c>
      <c r="U19" s="1" t="s">
        <v>566</v>
      </c>
      <c r="V19" s="1" t="s">
        <v>3</v>
      </c>
      <c r="W19" s="7" t="s">
        <v>816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566</v>
      </c>
      <c r="AE19" s="7" t="s">
        <v>817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566</v>
      </c>
      <c r="AM19" s="7" t="s">
        <v>818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791</v>
      </c>
      <c r="J20" s="1" t="s">
        <v>819</v>
      </c>
      <c r="L20" s="1" t="s">
        <v>820</v>
      </c>
      <c r="M20" s="7" t="s">
        <v>821</v>
      </c>
      <c r="Q20" s="1" t="s">
        <v>822</v>
      </c>
      <c r="R20" s="7" t="s">
        <v>823</v>
      </c>
      <c r="V20" s="1" t="s">
        <v>824</v>
      </c>
      <c r="W20" s="7" t="s">
        <v>825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826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827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791</v>
      </c>
      <c r="J21" s="1" t="s">
        <v>828</v>
      </c>
      <c r="L21" s="1" t="s">
        <v>829</v>
      </c>
      <c r="M21" s="7" t="s">
        <v>830</v>
      </c>
      <c r="V21" s="1" t="s">
        <v>831</v>
      </c>
      <c r="W21" s="44" t="s">
        <v>832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833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834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791</v>
      </c>
      <c r="J22" s="1" t="s">
        <v>835</v>
      </c>
      <c r="L22" s="1" t="s">
        <v>836</v>
      </c>
      <c r="M22" s="7" t="s">
        <v>837</v>
      </c>
    </row>
    <row r="23" spans="4:44" s="1" customFormat="1" ht="20.100000000000001" customHeight="1">
      <c r="U23" s="1" t="s">
        <v>532</v>
      </c>
      <c r="V23" s="1" t="s">
        <v>528</v>
      </c>
      <c r="W23" s="7" t="s">
        <v>838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532</v>
      </c>
      <c r="AE23" s="7" t="s">
        <v>839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532</v>
      </c>
      <c r="AM23" s="7" t="s">
        <v>840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841</v>
      </c>
      <c r="J24" s="1" t="s">
        <v>842</v>
      </c>
      <c r="L24" s="1" t="s">
        <v>843</v>
      </c>
      <c r="M24" s="7" t="s">
        <v>844</v>
      </c>
      <c r="Q24" s="1" t="s">
        <v>845</v>
      </c>
      <c r="R24" s="7" t="s">
        <v>846</v>
      </c>
      <c r="W24" s="7" t="s">
        <v>847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848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849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841</v>
      </c>
      <c r="J25" s="1" t="s">
        <v>850</v>
      </c>
      <c r="L25" s="1" t="s">
        <v>851</v>
      </c>
      <c r="M25" s="7" t="s">
        <v>852</v>
      </c>
      <c r="Q25" s="1" t="s">
        <v>853</v>
      </c>
      <c r="R25" s="7" t="s">
        <v>854</v>
      </c>
      <c r="W25" s="44" t="s">
        <v>855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856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857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841</v>
      </c>
      <c r="J26" s="1" t="s">
        <v>858</v>
      </c>
      <c r="L26" s="1" t="s">
        <v>859</v>
      </c>
      <c r="M26" s="7" t="s">
        <v>860</v>
      </c>
    </row>
    <row r="27" spans="4:44" s="1" customFormat="1" ht="20.100000000000001" customHeight="1">
      <c r="I27" s="1" t="s">
        <v>841</v>
      </c>
      <c r="J27" s="1" t="s">
        <v>861</v>
      </c>
      <c r="L27" s="1" t="s">
        <v>862</v>
      </c>
      <c r="M27" s="7" t="s">
        <v>863</v>
      </c>
      <c r="U27" s="1" t="s">
        <v>577</v>
      </c>
      <c r="W27" s="7" t="s">
        <v>864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577</v>
      </c>
      <c r="AE27" s="7" t="s">
        <v>865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577</v>
      </c>
      <c r="AM27" s="7" t="s">
        <v>866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867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868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869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870</v>
      </c>
      <c r="J29" s="1" t="s">
        <v>871</v>
      </c>
      <c r="L29" s="1" t="s">
        <v>872</v>
      </c>
      <c r="M29" s="7" t="s">
        <v>873</v>
      </c>
      <c r="Q29" s="1" t="s">
        <v>874</v>
      </c>
      <c r="R29" s="7" t="s">
        <v>875</v>
      </c>
      <c r="W29" s="44" t="s">
        <v>876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877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878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879</v>
      </c>
      <c r="I30" s="1" t="s">
        <v>870</v>
      </c>
      <c r="J30" s="1" t="s">
        <v>880</v>
      </c>
      <c r="L30" s="1" t="s">
        <v>881</v>
      </c>
      <c r="M30" s="7" t="s">
        <v>882</v>
      </c>
      <c r="Q30" s="1" t="s">
        <v>883</v>
      </c>
      <c r="R30" s="7" t="s">
        <v>884</v>
      </c>
    </row>
    <row r="31" spans="4:44" s="1" customFormat="1" ht="20.100000000000001" customHeight="1">
      <c r="G31" s="1" t="s">
        <v>885</v>
      </c>
      <c r="I31" s="1" t="s">
        <v>870</v>
      </c>
      <c r="J31" s="1" t="s">
        <v>886</v>
      </c>
      <c r="L31" s="1" t="s">
        <v>887</v>
      </c>
      <c r="M31" s="7" t="s">
        <v>888</v>
      </c>
      <c r="U31" s="1" t="s">
        <v>559</v>
      </c>
      <c r="W31" s="7" t="s">
        <v>889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559</v>
      </c>
      <c r="AE31" s="7" t="s">
        <v>890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559</v>
      </c>
      <c r="AM31" s="7" t="s">
        <v>891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870</v>
      </c>
      <c r="J32" s="1" t="s">
        <v>892</v>
      </c>
      <c r="L32" s="1" t="s">
        <v>893</v>
      </c>
      <c r="M32" s="7" t="s">
        <v>894</v>
      </c>
      <c r="W32" s="7" t="s">
        <v>895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896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897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898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899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900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901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876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902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903</v>
      </c>
      <c r="U36" s="1" t="s">
        <v>581</v>
      </c>
      <c r="W36" s="7" t="s">
        <v>904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581</v>
      </c>
      <c r="AE36" s="7" t="s">
        <v>905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581</v>
      </c>
      <c r="AM36" s="7" t="s">
        <v>906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907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908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909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898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899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900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910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911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912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913</v>
      </c>
      <c r="D40" s="1" t="s">
        <v>761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914</v>
      </c>
      <c r="D41" s="1" t="s">
        <v>915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650</v>
      </c>
      <c r="W41" s="7" t="s">
        <v>916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650</v>
      </c>
      <c r="AE41" s="7" t="s">
        <v>917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650</v>
      </c>
      <c r="AM41" s="7" t="s">
        <v>918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919</v>
      </c>
      <c r="D42" s="1" t="s">
        <v>920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921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922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923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924</v>
      </c>
      <c r="D43" s="1" t="s">
        <v>925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926</v>
      </c>
      <c r="W43" s="44" t="s">
        <v>927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928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929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930</v>
      </c>
      <c r="D44" s="1" t="s">
        <v>931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932</v>
      </c>
      <c r="D45" s="1" t="s">
        <v>933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934</v>
      </c>
      <c r="D46" s="1" t="s">
        <v>935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936</v>
      </c>
      <c r="D47" s="1" t="s">
        <v>937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938</v>
      </c>
      <c r="D50" s="1" t="s">
        <v>939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940</v>
      </c>
      <c r="D51" s="1" t="s">
        <v>941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942</v>
      </c>
      <c r="D52" s="1" t="s">
        <v>943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944</v>
      </c>
      <c r="D53" s="1" t="s">
        <v>945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946</v>
      </c>
      <c r="D54" s="1" t="s">
        <v>947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948</v>
      </c>
      <c r="D55" s="1" t="s">
        <v>949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950</v>
      </c>
      <c r="D56" s="1" t="s">
        <v>951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952</v>
      </c>
      <c r="D57" s="1" t="s">
        <v>953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954</v>
      </c>
      <c r="D59" s="1" t="s">
        <v>553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955</v>
      </c>
      <c r="D60" s="1" t="s">
        <v>956</v>
      </c>
      <c r="E60" s="1" t="str">
        <f t="shared" si="22"/>
        <v>效果:使用裂地击会附加2秒眩晕效果</v>
      </c>
      <c r="H60" s="1" t="s">
        <v>925</v>
      </c>
    </row>
    <row r="61" spans="2:15" ht="20.100000000000001" customHeight="1">
      <c r="B61" s="41">
        <v>15310012</v>
      </c>
      <c r="C61" s="41" t="s">
        <v>957</v>
      </c>
      <c r="D61" s="1" t="s">
        <v>958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959</v>
      </c>
      <c r="D62" s="13" t="s">
        <v>960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961</v>
      </c>
      <c r="D63" s="1" t="s">
        <v>962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963</v>
      </c>
      <c r="D64" s="1" t="s">
        <v>964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965</v>
      </c>
      <c r="D65" s="1" t="s">
        <v>966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967</v>
      </c>
      <c r="D66" s="1" t="s">
        <v>968</v>
      </c>
      <c r="E66" s="1" t="str">
        <f t="shared" si="22"/>
        <v>效果:受到伤害有概率对目标造成1000点伤害</v>
      </c>
      <c r="H66" s="1"/>
      <c r="I66" s="1" t="s">
        <v>969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177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970</v>
      </c>
      <c r="D70" s="1" t="s">
        <v>971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972</v>
      </c>
      <c r="D71" s="1" t="s">
        <v>973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974</v>
      </c>
      <c r="D72" s="1" t="s">
        <v>975</v>
      </c>
      <c r="E72" s="1" t="str">
        <f t="shared" si="22"/>
        <v>效果:回旋击+1</v>
      </c>
      <c r="F72" s="7" t="s">
        <v>976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977</v>
      </c>
      <c r="D73" s="1" t="s">
        <v>978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979</v>
      </c>
      <c r="D74" s="45" t="s">
        <v>980</v>
      </c>
      <c r="E74" s="45" t="str">
        <f t="shared" si="22"/>
        <v>效果:光能灼烧+1</v>
      </c>
      <c r="F74" s="7" t="s">
        <v>976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981</v>
      </c>
      <c r="D75" s="45" t="s">
        <v>982</v>
      </c>
      <c r="E75" s="45" t="str">
        <f t="shared" si="22"/>
        <v>效果:受到伤害有概率出发抵抗状态,抵抗造成的异常状态,持续5秒</v>
      </c>
      <c r="F75" s="7" t="s">
        <v>983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984</v>
      </c>
      <c r="D76" s="1" t="s">
        <v>985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986</v>
      </c>
      <c r="D77" s="1" t="s">
        <v>987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966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988</v>
      </c>
      <c r="D79" s="1" t="s">
        <v>989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990</v>
      </c>
      <c r="D80" s="1" t="s">
        <v>991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992</v>
      </c>
      <c r="D81" s="1" t="s">
        <v>993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994</v>
      </c>
      <c r="D82" s="1" t="s">
        <v>995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996</v>
      </c>
      <c r="D83" s="1" t="s">
        <v>997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998</v>
      </c>
      <c r="D84" s="1" t="s">
        <v>999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1000</v>
      </c>
      <c r="D85" s="1" t="s">
        <v>1001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1002</v>
      </c>
      <c r="D86" s="1" t="s">
        <v>1003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1004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1005</v>
      </c>
      <c r="O88" s="1" t="str">
        <f>"技能:"&amp;N88&amp;" 提升1级"</f>
        <v>技能:元素烈焰 提升1级</v>
      </c>
      <c r="P88" s="1">
        <v>61022101</v>
      </c>
      <c r="Q88" s="1" t="s">
        <v>1006</v>
      </c>
      <c r="R88" s="1" t="str">
        <f>"技能:"&amp;Q88&amp;" 提升1级"</f>
        <v>技能:光能击 提升1级</v>
      </c>
      <c r="S88" s="1">
        <v>61023101</v>
      </c>
      <c r="T88" s="1" t="s">
        <v>344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209</v>
      </c>
      <c r="AB88" s="1" t="str">
        <f>"技能:"&amp;AA88&amp;" 提升1级"</f>
        <v>技能:元素护盾 提升1级</v>
      </c>
      <c r="AC88" s="1">
        <v>62022101</v>
      </c>
      <c r="AD88" s="1" t="s">
        <v>171</v>
      </c>
      <c r="AE88" s="1" t="str">
        <f>"技能:"&amp;AD88&amp;" 提升1级"</f>
        <v>技能:精灵之击 提升1级</v>
      </c>
      <c r="AF88" s="1">
        <v>62023101</v>
      </c>
      <c r="AG88" s="1" t="s">
        <v>260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759</v>
      </c>
      <c r="C89" s="1" t="s">
        <v>1007</v>
      </c>
      <c r="D89" s="1" t="s">
        <v>1008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1009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299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1010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1011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271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767</v>
      </c>
      <c r="C90" s="1" t="s">
        <v>1012</v>
      </c>
      <c r="D90" s="1" t="s">
        <v>1013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1014</v>
      </c>
      <c r="L90" s="1" t="str">
        <f t="shared" si="24"/>
        <v>技能:跳跃击 提升1级</v>
      </c>
      <c r="M90" s="1">
        <v>61021301</v>
      </c>
      <c r="N90" s="1" t="s">
        <v>236</v>
      </c>
      <c r="O90" s="1" t="str">
        <f t="shared" si="25"/>
        <v>技能:元素爆冰 提升1级</v>
      </c>
      <c r="P90" s="1">
        <v>61022301</v>
      </c>
      <c r="Q90" s="1" t="s">
        <v>305</v>
      </c>
      <c r="R90" s="1" t="str">
        <f t="shared" si="26"/>
        <v>技能:光之能量 提升1级</v>
      </c>
      <c r="S90" s="1">
        <v>61023301</v>
      </c>
      <c r="T90" s="1" t="s">
        <v>1015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1016</v>
      </c>
      <c r="AE90" s="1" t="str">
        <f t="shared" si="30"/>
        <v>技能:灼烧轰击 提升1级</v>
      </c>
      <c r="AF90" s="1">
        <v>62023301</v>
      </c>
      <c r="AG90" s="1" t="s">
        <v>281</v>
      </c>
      <c r="AH90" s="1" t="str">
        <f t="shared" si="31"/>
        <v>技能:心灵之击 提升1级</v>
      </c>
    </row>
    <row r="91" spans="1:34" ht="20.100000000000001" customHeight="1">
      <c r="B91" s="1" t="s">
        <v>772</v>
      </c>
      <c r="C91" s="1" t="s">
        <v>1017</v>
      </c>
      <c r="D91" s="1" t="s">
        <v>1018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1019</v>
      </c>
      <c r="L91" s="1" t="str">
        <f t="shared" si="24"/>
        <v>技能:裂波击 提升1级</v>
      </c>
      <c r="M91" s="1">
        <v>61021401</v>
      </c>
      <c r="N91" s="1" t="s">
        <v>1020</v>
      </c>
      <c r="O91" s="1" t="str">
        <f t="shared" si="25"/>
        <v>技能:元素引力波 提升1级</v>
      </c>
      <c r="P91" s="1">
        <v>61022401</v>
      </c>
      <c r="Q91" s="1" t="s">
        <v>1021</v>
      </c>
      <c r="R91" s="1" t="str">
        <f t="shared" si="26"/>
        <v>技能:光之击 提升1级</v>
      </c>
      <c r="S91" s="1">
        <v>61023401</v>
      </c>
      <c r="T91" s="1" t="s">
        <v>1022</v>
      </c>
      <c r="U91" s="1" t="str">
        <f t="shared" si="27"/>
        <v>技能:能量之地 提升1级</v>
      </c>
      <c r="W91" s="1">
        <v>62012101</v>
      </c>
      <c r="X91" s="1" t="s">
        <v>1023</v>
      </c>
      <c r="Y91" s="1" t="str">
        <f t="shared" si="28"/>
        <v>技能:光能灼烧 提升1级</v>
      </c>
      <c r="Z91" s="1">
        <v>62021401</v>
      </c>
      <c r="AA91" s="1" t="s">
        <v>1024</v>
      </c>
      <c r="AB91" s="1" t="str">
        <f t="shared" si="29"/>
        <v>技能:大魔导之影 提升1级</v>
      </c>
      <c r="AC91" s="1">
        <v>62022401</v>
      </c>
      <c r="AD91" s="1" t="s">
        <v>216</v>
      </c>
      <c r="AE91" s="1" t="str">
        <f t="shared" si="30"/>
        <v>技能:精灵轰击 提升1级</v>
      </c>
      <c r="AF91" s="1">
        <v>62023401</v>
      </c>
      <c r="AG91" s="1" t="s">
        <v>294</v>
      </c>
      <c r="AH91" s="1" t="str">
        <f t="shared" si="31"/>
        <v>技能:心灵治愈 提升1级</v>
      </c>
    </row>
    <row r="92" spans="1:34" ht="20.100000000000001" customHeight="1">
      <c r="B92" s="1" t="s">
        <v>779</v>
      </c>
      <c r="C92" s="1" t="s">
        <v>1017</v>
      </c>
      <c r="D92" s="1" t="s">
        <v>1025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879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156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1026</v>
      </c>
      <c r="B93" s="1" t="s">
        <v>786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1027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167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788</v>
      </c>
      <c r="C94" s="1" t="s">
        <v>1012</v>
      </c>
      <c r="D94" s="46" t="s">
        <v>1028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793</v>
      </c>
      <c r="C95" s="1" t="s">
        <v>1012</v>
      </c>
      <c r="D95" s="46" t="s">
        <v>1029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1030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1031</v>
      </c>
    </row>
    <row r="96" spans="1:34" ht="20.100000000000001" customHeight="1">
      <c r="B96" s="46" t="s">
        <v>797</v>
      </c>
      <c r="C96" s="1" t="s">
        <v>1012</v>
      </c>
      <c r="D96" s="46" t="s">
        <v>1032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966</v>
      </c>
      <c r="P96" s="1">
        <f>LOOKUP(Q96,[2]ItemProto!$C$848:$C$1308,[2]ItemProto!$S$848:$S$1308)</f>
        <v>69000002</v>
      </c>
      <c r="Q96" s="1">
        <v>14100111</v>
      </c>
      <c r="R96" s="1" t="s">
        <v>201</v>
      </c>
      <c r="S96" s="3" t="s">
        <v>1033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1034</v>
      </c>
      <c r="Y96" s="3" t="s">
        <v>933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211</v>
      </c>
      <c r="AE96" s="3" t="s">
        <v>943</v>
      </c>
      <c r="AF96" s="3"/>
    </row>
    <row r="97" spans="2:32" ht="20.100000000000001" customHeight="1">
      <c r="B97" s="46" t="s">
        <v>802</v>
      </c>
      <c r="C97" s="1" t="s">
        <v>1017</v>
      </c>
      <c r="D97" s="46" t="s">
        <v>1035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1030</v>
      </c>
      <c r="K97" s="1">
        <v>14</v>
      </c>
      <c r="L97" s="1" t="str">
        <f t="shared" ref="L97:L105" si="33">"传承"&amp;LEFT(M97,2)</f>
        <v>传承物防</v>
      </c>
      <c r="M97" s="1" t="s">
        <v>1036</v>
      </c>
      <c r="N97" s="5"/>
      <c r="P97" s="1">
        <f>LOOKUP(Q97,[2]ItemProto!$C$848:$C$1308,[2]ItemProto!$S$848:$S$1308)</f>
        <v>0</v>
      </c>
      <c r="Q97" s="1">
        <v>15210112</v>
      </c>
      <c r="R97" s="1" t="s">
        <v>1037</v>
      </c>
      <c r="S97" s="3" t="s">
        <v>1038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1039</v>
      </c>
      <c r="Y97" s="3" t="s">
        <v>935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211</v>
      </c>
      <c r="AE97" s="3" t="s">
        <v>956</v>
      </c>
      <c r="AF97" s="3"/>
    </row>
    <row r="98" spans="2:32" ht="20.100000000000001" customHeight="1">
      <c r="B98" s="46" t="s">
        <v>805</v>
      </c>
      <c r="C98" s="1" t="s">
        <v>1007</v>
      </c>
      <c r="D98" s="46" t="s">
        <v>1040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1041</v>
      </c>
      <c r="N98" s="5"/>
      <c r="P98" s="1" t="e">
        <f>LOOKUP(Q98,[2]ItemProto!$C$848:$C$1308,[2]ItemProto!$S$848:$S$1308)</f>
        <v>#N/A</v>
      </c>
      <c r="R98" s="1" t="s">
        <v>1042</v>
      </c>
      <c r="S98" s="3" t="s">
        <v>1043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1044</v>
      </c>
      <c r="Y98" s="3" t="s">
        <v>1045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211</v>
      </c>
      <c r="AE98" s="3" t="s">
        <v>958</v>
      </c>
      <c r="AF98" s="3"/>
    </row>
    <row r="99" spans="2:32" ht="20.100000000000001" customHeight="1">
      <c r="B99" s="1" t="s">
        <v>807</v>
      </c>
      <c r="C99" s="1" t="s">
        <v>1007</v>
      </c>
      <c r="D99" s="1" t="s">
        <v>1001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1046</v>
      </c>
      <c r="N99" s="5"/>
      <c r="P99" s="1">
        <f>LOOKUP(Q99,[2]ItemProto!$C$848:$C$1308,[2]ItemProto!$S$848:$S$1308)</f>
        <v>0</v>
      </c>
      <c r="Q99" s="1">
        <v>15211011</v>
      </c>
      <c r="R99" s="1" t="s">
        <v>1047</v>
      </c>
      <c r="S99" s="3" t="s">
        <v>995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1048</v>
      </c>
      <c r="Y99" s="3" t="s">
        <v>982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211</v>
      </c>
      <c r="AE99" s="3" t="s">
        <v>973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1049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1050</v>
      </c>
      <c r="S100" s="3" t="s">
        <v>1051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1052</v>
      </c>
      <c r="Y100" s="3" t="s">
        <v>999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211</v>
      </c>
      <c r="AE100" s="3" t="s">
        <v>991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1053</v>
      </c>
      <c r="N101" s="5"/>
      <c r="P101" s="1"/>
      <c r="Q101" s="3"/>
      <c r="R101" s="1" t="s">
        <v>1054</v>
      </c>
      <c r="S101" s="3" t="s">
        <v>1055</v>
      </c>
      <c r="U101" s="3"/>
      <c r="V101" s="3"/>
      <c r="W101" s="3"/>
      <c r="X101" s="1" t="s">
        <v>1056</v>
      </c>
      <c r="Y101" s="7" t="s">
        <v>1057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211</v>
      </c>
      <c r="AE101" s="3" t="s">
        <v>993</v>
      </c>
      <c r="AF101" s="3"/>
    </row>
    <row r="102" spans="2:32" ht="20.100000000000001" customHeight="1">
      <c r="B102" s="1" t="s">
        <v>759</v>
      </c>
      <c r="C102" s="1"/>
      <c r="D102" s="1" t="s">
        <v>1008</v>
      </c>
      <c r="H102" s="5"/>
      <c r="I102" s="5"/>
      <c r="K102" s="5"/>
      <c r="L102" s="1" t="str">
        <f t="shared" si="33"/>
        <v>传承抗暴</v>
      </c>
      <c r="M102" s="1" t="s">
        <v>1058</v>
      </c>
      <c r="N102" s="5"/>
      <c r="Q102" s="3"/>
      <c r="R102" s="1" t="s">
        <v>1059</v>
      </c>
      <c r="S102" s="3" t="s">
        <v>1060</v>
      </c>
      <c r="X102" s="1" t="s">
        <v>1061</v>
      </c>
      <c r="Y102" s="7" t="s">
        <v>1062</v>
      </c>
      <c r="AC102" s="3"/>
      <c r="AD102" s="1"/>
      <c r="AE102" s="3"/>
      <c r="AF102" s="3"/>
    </row>
    <row r="103" spans="2:32" ht="20.100000000000001" customHeight="1">
      <c r="B103" s="1" t="s">
        <v>767</v>
      </c>
      <c r="C103" s="1"/>
      <c r="D103" s="1" t="s">
        <v>1013</v>
      </c>
      <c r="H103" s="5"/>
      <c r="I103" s="5"/>
      <c r="K103" s="5"/>
      <c r="L103" s="1" t="str">
        <f t="shared" si="33"/>
        <v>传承闪避</v>
      </c>
      <c r="M103" s="1" t="s">
        <v>1063</v>
      </c>
      <c r="N103" s="5"/>
      <c r="R103" s="1" t="s">
        <v>1064</v>
      </c>
      <c r="S103" s="3" t="s">
        <v>1065</v>
      </c>
      <c r="X103" s="1" t="s">
        <v>231</v>
      </c>
      <c r="Y103" t="s">
        <v>1066</v>
      </c>
      <c r="AC103" s="3"/>
      <c r="AD103" s="1"/>
      <c r="AE103" s="3"/>
      <c r="AF103" s="3"/>
    </row>
    <row r="104" spans="2:32" ht="20.100000000000001" customHeight="1">
      <c r="B104" s="46" t="s">
        <v>788</v>
      </c>
      <c r="C104" s="46"/>
      <c r="D104" s="46" t="s">
        <v>1028</v>
      </c>
      <c r="H104" s="5"/>
      <c r="I104" s="5"/>
      <c r="K104" s="5"/>
      <c r="L104" s="1" t="str">
        <f t="shared" si="33"/>
        <v>传承技能</v>
      </c>
      <c r="M104" s="1" t="s">
        <v>1067</v>
      </c>
      <c r="N104" s="5"/>
      <c r="R104" s="1" t="s">
        <v>1047</v>
      </c>
      <c r="S104" s="7" t="s">
        <v>761</v>
      </c>
      <c r="X104" s="1" t="s">
        <v>1068</v>
      </c>
      <c r="Y104" t="s">
        <v>1069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793</v>
      </c>
      <c r="C105" s="46"/>
      <c r="D105" s="46" t="s">
        <v>1029</v>
      </c>
      <c r="H105" s="5"/>
      <c r="I105" s="5"/>
      <c r="K105" s="5"/>
      <c r="L105" s="1" t="str">
        <f t="shared" si="33"/>
        <v>传承重击</v>
      </c>
      <c r="M105" s="1" t="s">
        <v>1070</v>
      </c>
      <c r="N105" s="5"/>
      <c r="R105" s="1" t="s">
        <v>1071</v>
      </c>
      <c r="S105" s="7" t="s">
        <v>1072</v>
      </c>
      <c r="X105" s="1" t="s">
        <v>1073</v>
      </c>
      <c r="Y105" s="7" t="s">
        <v>1074</v>
      </c>
      <c r="AB105" s="3">
        <f>LOOKUP(AC105,[2]ItemProto!$C$848:$C$1308,[2]ItemProto!$S$848:$S$1308)</f>
        <v>0</v>
      </c>
      <c r="AC105" s="1">
        <v>15210111</v>
      </c>
      <c r="AD105" s="1" t="s">
        <v>211</v>
      </c>
      <c r="AE105" s="3" t="s">
        <v>945</v>
      </c>
      <c r="AF105" s="3"/>
    </row>
    <row r="106" spans="2:32" ht="20.100000000000001" customHeight="1">
      <c r="B106" s="46" t="s">
        <v>797</v>
      </c>
      <c r="C106" s="46"/>
      <c r="D106" s="46" t="s">
        <v>1032</v>
      </c>
      <c r="H106" s="5"/>
      <c r="I106" s="5"/>
      <c r="K106" s="5"/>
      <c r="L106" s="1" t="str">
        <f t="shared" ref="L106:L109" si="34">"传承武器"</f>
        <v>传承武器</v>
      </c>
      <c r="M106" s="1" t="s">
        <v>1075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211</v>
      </c>
      <c r="AE106" s="3" t="s">
        <v>962</v>
      </c>
      <c r="AF106" s="3"/>
    </row>
    <row r="107" spans="2:32" ht="20.100000000000001" customHeight="1">
      <c r="B107" s="46" t="s">
        <v>802</v>
      </c>
      <c r="C107" s="46"/>
      <c r="D107" s="46" t="s">
        <v>1035</v>
      </c>
      <c r="H107" s="5"/>
      <c r="I107" s="5"/>
      <c r="K107" s="5"/>
      <c r="L107" s="1" t="str">
        <f t="shared" si="34"/>
        <v>传承武器</v>
      </c>
      <c r="M107" s="1" t="s">
        <v>1076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211</v>
      </c>
      <c r="AE107" s="3" t="s">
        <v>978</v>
      </c>
      <c r="AF107" s="3"/>
    </row>
    <row r="108" spans="2:32" ht="20.100000000000001" customHeight="1">
      <c r="B108" s="46" t="s">
        <v>805</v>
      </c>
      <c r="C108" s="46"/>
      <c r="D108" s="46" t="s">
        <v>1040</v>
      </c>
      <c r="E108" s="1" t="s">
        <v>1077</v>
      </c>
      <c r="H108" s="5"/>
      <c r="I108" s="5"/>
      <c r="J108" s="5"/>
      <c r="K108" s="48"/>
      <c r="L108" s="1" t="str">
        <f t="shared" si="34"/>
        <v>传承武器</v>
      </c>
      <c r="M108" s="1" t="s">
        <v>1078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211</v>
      </c>
      <c r="AE108" s="3" t="s">
        <v>997</v>
      </c>
      <c r="AF108" s="3"/>
    </row>
    <row r="109" spans="2:32" ht="20.100000000000001" customHeight="1">
      <c r="B109" s="1" t="s">
        <v>779</v>
      </c>
      <c r="C109" s="1"/>
      <c r="E109" s="1" t="s">
        <v>933</v>
      </c>
      <c r="H109" s="5"/>
      <c r="I109" s="5"/>
      <c r="J109" s="5"/>
      <c r="K109" s="5"/>
      <c r="L109" s="1" t="str">
        <f t="shared" si="34"/>
        <v>传承武器</v>
      </c>
      <c r="M109" s="1" t="s">
        <v>1079</v>
      </c>
      <c r="N109" s="5"/>
      <c r="AC109" s="1"/>
      <c r="AD109" s="1" t="s">
        <v>211</v>
      </c>
      <c r="AE109" s="3" t="s">
        <v>1080</v>
      </c>
      <c r="AF109" s="3"/>
    </row>
    <row r="110" spans="2:32" ht="20.100000000000001" customHeight="1">
      <c r="E110" s="1" t="s">
        <v>935</v>
      </c>
      <c r="H110" s="5"/>
      <c r="I110" s="5"/>
      <c r="J110" s="5"/>
      <c r="K110" s="5"/>
      <c r="L110" s="5"/>
      <c r="M110" s="5"/>
      <c r="N110" s="5"/>
      <c r="AC110" s="3"/>
      <c r="AD110" s="1" t="s">
        <v>211</v>
      </c>
      <c r="AE110" s="3" t="s">
        <v>1081</v>
      </c>
      <c r="AF110" s="3"/>
    </row>
    <row r="111" spans="2:32" ht="20.100000000000001" customHeight="1">
      <c r="E111" s="1" t="s">
        <v>1082</v>
      </c>
      <c r="Q111" s="1" t="s">
        <v>1083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1084</v>
      </c>
      <c r="R112" s="3" t="s">
        <v>1085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1086</v>
      </c>
      <c r="R113" s="3" t="s">
        <v>1087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1088</v>
      </c>
      <c r="R114" s="3" t="s">
        <v>1089</v>
      </c>
      <c r="AC114" s="1"/>
    </row>
    <row r="115" spans="1:32" ht="20.100000000000001" customHeight="1">
      <c r="Q115" s="1" t="s">
        <v>1090</v>
      </c>
      <c r="R115" s="3" t="s">
        <v>1091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1092</v>
      </c>
      <c r="R116" s="3" t="s">
        <v>1093</v>
      </c>
      <c r="AC116" s="1"/>
    </row>
    <row r="117" spans="1:32" s="3" customFormat="1" ht="20.100000000000001" customHeight="1">
      <c r="C117" s="1"/>
      <c r="I117" s="1"/>
      <c r="J117" s="1"/>
      <c r="Q117" s="1" t="s">
        <v>1094</v>
      </c>
      <c r="R117" s="3" t="s">
        <v>949</v>
      </c>
      <c r="X117" s="3" t="s">
        <v>1095</v>
      </c>
      <c r="Y117"/>
      <c r="Z117"/>
      <c r="AA117"/>
    </row>
    <row r="118" spans="1:32" s="3" customFormat="1" ht="20.100000000000001" customHeight="1">
      <c r="A118" s="1" t="s">
        <v>1096</v>
      </c>
      <c r="B118" s="3" t="s">
        <v>304</v>
      </c>
      <c r="C118" s="1" t="s">
        <v>1097</v>
      </c>
      <c r="D118" s="1" t="s">
        <v>1098</v>
      </c>
      <c r="E118" s="1" t="s">
        <v>1099</v>
      </c>
      <c r="F118" s="3" t="s">
        <v>1100</v>
      </c>
      <c r="I118" s="1"/>
      <c r="J118" s="1"/>
      <c r="Q118" s="1" t="s">
        <v>1101</v>
      </c>
      <c r="R118" s="3" t="s">
        <v>553</v>
      </c>
    </row>
    <row r="119" spans="1:32" s="3" customFormat="1" ht="20.100000000000001" customHeight="1">
      <c r="B119" s="3" t="s">
        <v>1102</v>
      </c>
      <c r="C119" s="1" t="s">
        <v>1103</v>
      </c>
      <c r="D119" s="1" t="s">
        <v>1104</v>
      </c>
      <c r="E119" s="1" t="s">
        <v>1105</v>
      </c>
      <c r="F119" s="3" t="s">
        <v>1106</v>
      </c>
    </row>
    <row r="120" spans="1:32" s="3" customFormat="1" ht="20.100000000000001" customHeight="1">
      <c r="B120" s="3" t="s">
        <v>1107</v>
      </c>
      <c r="C120" s="1" t="s">
        <v>1108</v>
      </c>
      <c r="D120" s="1" t="s">
        <v>1109</v>
      </c>
      <c r="E120" s="1" t="s">
        <v>1110</v>
      </c>
    </row>
    <row r="121" spans="1:32" s="3" customFormat="1" ht="20.100000000000001" customHeight="1">
      <c r="B121" s="3" t="s">
        <v>1111</v>
      </c>
      <c r="C121" s="1" t="s">
        <v>1112</v>
      </c>
      <c r="D121" s="1" t="s">
        <v>1113</v>
      </c>
      <c r="E121" s="3" t="s">
        <v>1114</v>
      </c>
      <c r="G121" s="3" t="s">
        <v>1115</v>
      </c>
    </row>
    <row r="122" spans="1:32" s="3" customFormat="1" ht="20.100000000000001" customHeight="1">
      <c r="B122" s="3" t="s">
        <v>1116</v>
      </c>
      <c r="C122" s="1" t="s">
        <v>1117</v>
      </c>
      <c r="D122" s="1" t="s">
        <v>1118</v>
      </c>
      <c r="E122" s="3" t="s">
        <v>1119</v>
      </c>
    </row>
    <row r="123" spans="1:32" s="3" customFormat="1" ht="20.100000000000001" customHeight="1">
      <c r="B123" s="3" t="s">
        <v>1120</v>
      </c>
      <c r="C123" s="1" t="s">
        <v>1108</v>
      </c>
      <c r="D123" s="1" t="s">
        <v>1121</v>
      </c>
      <c r="E123" s="3" t="s">
        <v>1122</v>
      </c>
      <c r="G123" s="3" t="s">
        <v>381</v>
      </c>
    </row>
    <row r="124" spans="1:32" s="3" customFormat="1" ht="20.100000000000001" customHeight="1">
      <c r="C124" s="1"/>
      <c r="D124" s="1" t="s">
        <v>1123</v>
      </c>
      <c r="G124" s="3" t="s">
        <v>1124</v>
      </c>
    </row>
    <row r="125" spans="1:32" s="3" customFormat="1" ht="20.100000000000001" customHeight="1">
      <c r="C125" s="1"/>
      <c r="G125" s="3" t="s">
        <v>392</v>
      </c>
    </row>
    <row r="126" spans="1:32" s="3" customFormat="1" ht="20.100000000000001" customHeight="1">
      <c r="C126" s="1"/>
      <c r="G126" s="3" t="s">
        <v>1125</v>
      </c>
    </row>
    <row r="127" spans="1:32" s="3" customFormat="1" ht="20.100000000000001" customHeight="1">
      <c r="B127" s="47" t="s">
        <v>1126</v>
      </c>
      <c r="C127" s="45" t="s">
        <v>1127</v>
      </c>
      <c r="D127" s="47" t="s">
        <v>1128</v>
      </c>
      <c r="G127" s="3" t="s">
        <v>403</v>
      </c>
    </row>
    <row r="128" spans="1:32" s="3" customFormat="1" ht="20.100000000000001" customHeight="1">
      <c r="B128" s="47" t="s">
        <v>1129</v>
      </c>
      <c r="C128" s="45" t="s">
        <v>1130</v>
      </c>
      <c r="D128" s="47" t="s">
        <v>1131</v>
      </c>
      <c r="G128" s="3" t="s">
        <v>406</v>
      </c>
    </row>
    <row r="129" spans="2:7" s="3" customFormat="1" ht="20.100000000000001" customHeight="1">
      <c r="B129" s="47" t="s">
        <v>1132</v>
      </c>
      <c r="C129" s="45" t="s">
        <v>1133</v>
      </c>
      <c r="D129" s="47" t="s">
        <v>1134</v>
      </c>
      <c r="G129" s="3" t="s">
        <v>1135</v>
      </c>
    </row>
    <row r="130" spans="2:7" s="3" customFormat="1" ht="20.100000000000001" customHeight="1">
      <c r="B130" s="47" t="s">
        <v>1136</v>
      </c>
      <c r="C130" s="45" t="s">
        <v>1137</v>
      </c>
      <c r="D130" s="47" t="s">
        <v>1138</v>
      </c>
      <c r="G130" s="3" t="s">
        <v>1139</v>
      </c>
    </row>
    <row r="131" spans="2:7" s="3" customFormat="1" ht="20.100000000000001" customHeight="1">
      <c r="B131" s="47" t="s">
        <v>1140</v>
      </c>
      <c r="C131" s="45" t="s">
        <v>1141</v>
      </c>
      <c r="D131" s="47" t="s">
        <v>1142</v>
      </c>
      <c r="G131" s="3" t="s">
        <v>1143</v>
      </c>
    </row>
    <row r="132" spans="2:7" s="3" customFormat="1" ht="20.100000000000001" customHeight="1">
      <c r="B132" s="47" t="s">
        <v>1144</v>
      </c>
      <c r="C132" s="45" t="s">
        <v>1145</v>
      </c>
      <c r="D132" s="47" t="s">
        <v>1146</v>
      </c>
      <c r="G132" s="3" t="s">
        <v>420</v>
      </c>
    </row>
    <row r="133" spans="2:7" s="3" customFormat="1" ht="20.100000000000001" customHeight="1">
      <c r="B133" s="47" t="s">
        <v>1147</v>
      </c>
      <c r="C133" s="45" t="s">
        <v>1148</v>
      </c>
      <c r="D133" s="47" t="s">
        <v>1149</v>
      </c>
      <c r="G133" s="3" t="s">
        <v>1150</v>
      </c>
    </row>
    <row r="134" spans="2:7" s="3" customFormat="1" ht="20.100000000000001" customHeight="1">
      <c r="B134" s="47" t="s">
        <v>1151</v>
      </c>
      <c r="C134" s="45" t="s">
        <v>1152</v>
      </c>
      <c r="D134" s="47" t="s">
        <v>1153</v>
      </c>
    </row>
    <row r="135" spans="2:7" s="3" customFormat="1" ht="20.100000000000001" customHeight="1">
      <c r="B135" s="47" t="s">
        <v>1154</v>
      </c>
      <c r="C135" s="45" t="s">
        <v>1155</v>
      </c>
      <c r="D135" s="47" t="s">
        <v>1156</v>
      </c>
    </row>
    <row r="136" spans="2:7" s="3" customFormat="1" ht="20.100000000000001" customHeight="1">
      <c r="B136" s="47" t="s">
        <v>1157</v>
      </c>
      <c r="C136" s="45" t="s">
        <v>1158</v>
      </c>
      <c r="D136" s="47" t="s">
        <v>1159</v>
      </c>
    </row>
    <row r="137" spans="2:7" s="3" customFormat="1" ht="20.100000000000001" customHeight="1">
      <c r="B137" s="47" t="s">
        <v>1160</v>
      </c>
      <c r="C137" s="45" t="s">
        <v>1161</v>
      </c>
      <c r="D137" s="47" t="s">
        <v>1162</v>
      </c>
    </row>
    <row r="138" spans="2:7" ht="20.100000000000001" customHeight="1">
      <c r="B138" s="47" t="s">
        <v>1163</v>
      </c>
      <c r="C138" s="45" t="s">
        <v>1164</v>
      </c>
      <c r="D138" s="47" t="s">
        <v>1165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1166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1167</v>
      </c>
    </row>
    <row r="169" spans="2:11" s="1" customFormat="1" ht="20.100000000000001" customHeight="1">
      <c r="B169" s="49" t="s">
        <v>1168</v>
      </c>
      <c r="C169" s="1">
        <v>10000</v>
      </c>
      <c r="E169" s="1" t="s">
        <v>1169</v>
      </c>
    </row>
    <row r="170" spans="2:11" s="1" customFormat="1" ht="20.100000000000001" customHeight="1">
      <c r="B170" s="49" t="s">
        <v>1170</v>
      </c>
      <c r="C170" s="1">
        <v>20000</v>
      </c>
      <c r="E170" s="1" t="s">
        <v>1171</v>
      </c>
      <c r="H170" s="1" t="s">
        <v>1171</v>
      </c>
    </row>
    <row r="171" spans="2:11" s="1" customFormat="1" ht="20.100000000000001" customHeight="1">
      <c r="B171" s="49" t="s">
        <v>1172</v>
      </c>
      <c r="E171" s="1" t="s">
        <v>1173</v>
      </c>
      <c r="H171" s="1" t="s">
        <v>1173</v>
      </c>
    </row>
    <row r="172" spans="2:11" s="1" customFormat="1" ht="20.100000000000001" customHeight="1">
      <c r="B172" s="49" t="s">
        <v>1174</v>
      </c>
      <c r="E172" s="1" t="s">
        <v>1101</v>
      </c>
      <c r="H172" s="1" t="s">
        <v>1101</v>
      </c>
    </row>
    <row r="173" spans="2:11" s="1" customFormat="1" ht="20.100000000000001" customHeight="1">
      <c r="B173" s="49" t="s">
        <v>1175</v>
      </c>
      <c r="E173" s="1" t="s">
        <v>1176</v>
      </c>
      <c r="H173" s="1" t="s">
        <v>1176</v>
      </c>
    </row>
    <row r="174" spans="2:11" s="1" customFormat="1" ht="20.100000000000001" customHeight="1">
      <c r="B174" s="49" t="s">
        <v>1177</v>
      </c>
    </row>
    <row r="175" spans="2:11" s="1" customFormat="1" ht="20.100000000000001" customHeight="1">
      <c r="B175" s="49" t="s">
        <v>1178</v>
      </c>
    </row>
    <row r="176" spans="2:11" s="1" customFormat="1" ht="20.100000000000001" customHeight="1">
      <c r="B176" s="49" t="s">
        <v>1179</v>
      </c>
      <c r="H176" s="1" t="s">
        <v>1169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1180</v>
      </c>
      <c r="H177" s="1" t="s">
        <v>1171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1181</v>
      </c>
      <c r="H178" s="1" t="s">
        <v>1173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1182</v>
      </c>
      <c r="H179" s="1" t="s">
        <v>1101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1183</v>
      </c>
      <c r="H180" s="1" t="s">
        <v>1176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1171</v>
      </c>
      <c r="K183" s="1">
        <v>10</v>
      </c>
      <c r="L183" s="1">
        <f>K183*17</f>
        <v>170</v>
      </c>
      <c r="M183" s="1">
        <f>L183/10</f>
        <v>17</v>
      </c>
      <c r="O183" s="90" t="s">
        <v>1184</v>
      </c>
    </row>
    <row r="184" spans="2:17" s="1" customFormat="1" ht="20.100000000000001" customHeight="1">
      <c r="B184" s="50" t="s">
        <v>1185</v>
      </c>
      <c r="C184" s="50" t="s">
        <v>1186</v>
      </c>
      <c r="D184" s="1" t="str">
        <f>B184&amp;"·"&amp;C184</f>
        <v>子鼠·破晓</v>
      </c>
      <c r="E184" s="1" t="s">
        <v>1169</v>
      </c>
      <c r="F184" s="32">
        <v>105101</v>
      </c>
      <c r="H184" s="1" t="s">
        <v>1101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90" t="s">
        <v>1187</v>
      </c>
      <c r="Q184" s="32" t="s">
        <v>1169</v>
      </c>
    </row>
    <row r="185" spans="2:17" s="1" customFormat="1" ht="20.100000000000001" customHeight="1">
      <c r="B185" s="50" t="s">
        <v>1188</v>
      </c>
      <c r="C185" s="50" t="s">
        <v>1189</v>
      </c>
      <c r="D185" s="1" t="str">
        <f t="shared" ref="D185:D195" si="38">B185&amp;"·"&amp;C185</f>
        <v>丑牛·破风</v>
      </c>
      <c r="E185" s="1" t="s">
        <v>1173</v>
      </c>
      <c r="F185" s="32">
        <v>105501</v>
      </c>
      <c r="H185" s="1" t="s">
        <v>1176</v>
      </c>
      <c r="K185" s="1">
        <v>20</v>
      </c>
      <c r="L185" s="1">
        <f t="shared" si="36"/>
        <v>340</v>
      </c>
      <c r="M185" s="1">
        <f t="shared" si="37"/>
        <v>34</v>
      </c>
      <c r="O185" s="90" t="s">
        <v>1190</v>
      </c>
      <c r="Q185" s="32" t="s">
        <v>1171</v>
      </c>
    </row>
    <row r="186" spans="2:17" s="1" customFormat="1" ht="20.100000000000001" customHeight="1">
      <c r="B186" s="50" t="s">
        <v>1191</v>
      </c>
      <c r="C186" s="50" t="s">
        <v>1192</v>
      </c>
      <c r="D186" s="1" t="str">
        <f t="shared" si="38"/>
        <v>寅虎·破军</v>
      </c>
      <c r="E186" s="1" t="s">
        <v>1171</v>
      </c>
      <c r="F186" s="32">
        <v>105301</v>
      </c>
      <c r="Q186" s="32" t="s">
        <v>1173</v>
      </c>
    </row>
    <row r="187" spans="2:17" s="1" customFormat="1" ht="20.100000000000001" customHeight="1">
      <c r="B187" s="50" t="s">
        <v>1193</v>
      </c>
      <c r="C187" s="49" t="s">
        <v>1194</v>
      </c>
      <c r="D187" s="1" t="str">
        <f t="shared" si="38"/>
        <v>卯兔·洪流</v>
      </c>
      <c r="E187" s="1" t="s">
        <v>1101</v>
      </c>
      <c r="F187" s="32">
        <v>105201</v>
      </c>
      <c r="L187" s="1">
        <f>SUM(L183:L185)</f>
        <v>765</v>
      </c>
      <c r="Q187" s="32" t="s">
        <v>1176</v>
      </c>
    </row>
    <row r="188" spans="2:17" s="1" customFormat="1" ht="20.100000000000001" customHeight="1">
      <c r="B188" s="50" t="s">
        <v>1195</v>
      </c>
      <c r="C188" s="49" t="s">
        <v>1196</v>
      </c>
      <c r="D188" s="1" t="str">
        <f t="shared" si="38"/>
        <v>辰龙·挽歌</v>
      </c>
      <c r="E188" s="1" t="s">
        <v>1197</v>
      </c>
      <c r="F188" s="32">
        <v>105501</v>
      </c>
      <c r="G188" s="32">
        <v>105401</v>
      </c>
      <c r="H188" s="1" t="s">
        <v>1198</v>
      </c>
      <c r="J188" s="1" t="str">
        <f>F188&amp;","&amp;G188</f>
        <v>105501,105401</v>
      </c>
      <c r="Q188" s="32" t="s">
        <v>1101</v>
      </c>
    </row>
    <row r="189" spans="2:17" s="1" customFormat="1" ht="20.100000000000001" customHeight="1">
      <c r="B189" s="50" t="s">
        <v>1199</v>
      </c>
      <c r="C189" s="50" t="s">
        <v>1200</v>
      </c>
      <c r="D189" s="1" t="str">
        <f t="shared" si="38"/>
        <v>巳蛇·逐风</v>
      </c>
      <c r="E189" s="1" t="s">
        <v>1201</v>
      </c>
      <c r="F189" s="32">
        <v>105301</v>
      </c>
      <c r="G189" s="32">
        <v>105201</v>
      </c>
      <c r="H189" s="1" t="s">
        <v>1197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1202</v>
      </c>
      <c r="C190" s="50" t="s">
        <v>1203</v>
      </c>
      <c r="D190" s="1" t="str">
        <f t="shared" si="38"/>
        <v>午马·利刃</v>
      </c>
      <c r="E190" s="1" t="s">
        <v>1204</v>
      </c>
      <c r="F190" s="32">
        <v>105101</v>
      </c>
      <c r="G190" s="32">
        <v>105401</v>
      </c>
      <c r="H190" s="1" t="s">
        <v>1205</v>
      </c>
      <c r="J190" s="1" t="str">
        <f t="shared" si="39"/>
        <v>105101,105401</v>
      </c>
    </row>
    <row r="191" spans="2:17" s="1" customFormat="1" ht="20.100000000000001" customHeight="1">
      <c r="B191" s="50" t="s">
        <v>1206</v>
      </c>
      <c r="C191" s="50" t="s">
        <v>1207</v>
      </c>
      <c r="D191" s="1" t="str">
        <f t="shared" si="38"/>
        <v>未羊·战魂</v>
      </c>
      <c r="E191" s="1" t="s">
        <v>1208</v>
      </c>
      <c r="F191" s="32">
        <v>105501</v>
      </c>
      <c r="G191" s="32">
        <v>105201</v>
      </c>
      <c r="H191" s="1" t="s">
        <v>1171</v>
      </c>
      <c r="J191" s="1" t="str">
        <f t="shared" si="39"/>
        <v>105501,105201</v>
      </c>
    </row>
    <row r="192" spans="2:17" s="1" customFormat="1" ht="20.100000000000001" customHeight="1">
      <c r="B192" s="50" t="s">
        <v>1209</v>
      </c>
      <c r="C192" s="50" t="s">
        <v>1210</v>
      </c>
      <c r="D192" s="1" t="str">
        <f t="shared" si="38"/>
        <v>申猴·清风</v>
      </c>
      <c r="E192" s="1" t="s">
        <v>1176</v>
      </c>
      <c r="F192" s="32">
        <v>105401</v>
      </c>
      <c r="H192" s="1" t="s">
        <v>1211</v>
      </c>
    </row>
    <row r="193" spans="2:10" s="1" customFormat="1" ht="20.100000000000001" customHeight="1">
      <c r="B193" s="50" t="s">
        <v>1212</v>
      </c>
      <c r="C193" s="50" t="s">
        <v>1213</v>
      </c>
      <c r="D193" s="1" t="str">
        <f t="shared" si="38"/>
        <v>酉鸡·天刺</v>
      </c>
      <c r="E193" s="1" t="s">
        <v>1214</v>
      </c>
      <c r="F193" s="32">
        <v>105101</v>
      </c>
      <c r="G193" s="32">
        <v>105201</v>
      </c>
      <c r="H193" s="1" t="s">
        <v>1171</v>
      </c>
      <c r="J193" s="1" t="str">
        <f t="shared" si="39"/>
        <v>105101,105201</v>
      </c>
    </row>
    <row r="194" spans="2:10" s="1" customFormat="1" ht="20.100000000000001" customHeight="1">
      <c r="B194" s="50" t="s">
        <v>1215</v>
      </c>
      <c r="C194" s="50" t="s">
        <v>1216</v>
      </c>
      <c r="D194" s="1" t="str">
        <f t="shared" si="38"/>
        <v>戌狗·惊鸿</v>
      </c>
      <c r="E194" s="1" t="s">
        <v>1211</v>
      </c>
      <c r="F194" s="32">
        <v>105501</v>
      </c>
      <c r="G194" s="32">
        <v>105301</v>
      </c>
      <c r="H194" s="1" t="s">
        <v>1101</v>
      </c>
      <c r="J194" s="1" t="str">
        <f t="shared" si="39"/>
        <v>105501,105301</v>
      </c>
    </row>
    <row r="195" spans="2:10" s="1" customFormat="1" ht="20.100000000000001" customHeight="1">
      <c r="B195" s="50" t="s">
        <v>1217</v>
      </c>
      <c r="C195" s="50" t="s">
        <v>1218</v>
      </c>
      <c r="D195" s="1" t="str">
        <f t="shared" si="38"/>
        <v>亥猪·寒裂</v>
      </c>
      <c r="E195" s="1" t="s">
        <v>1219</v>
      </c>
      <c r="F195" s="32">
        <v>105301</v>
      </c>
      <c r="G195" s="32">
        <v>105401</v>
      </c>
      <c r="H195" s="1" t="s">
        <v>1176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1185</v>
      </c>
      <c r="C198" s="50" t="s">
        <v>1220</v>
      </c>
      <c r="D198" s="1" t="str">
        <f>B198&amp;"·"&amp;C198</f>
        <v>子鼠·天启</v>
      </c>
      <c r="H198" s="1" t="s">
        <v>1221</v>
      </c>
    </row>
    <row r="199" spans="2:10" ht="20.100000000000001" customHeight="1">
      <c r="B199" s="50" t="s">
        <v>1188</v>
      </c>
      <c r="C199" s="49" t="s">
        <v>1222</v>
      </c>
      <c r="D199" s="1" t="str">
        <f t="shared" ref="D199:D209" si="40">B199&amp;"·"&amp;C199</f>
        <v>丑牛·天正</v>
      </c>
      <c r="H199" s="1" t="s">
        <v>1223</v>
      </c>
    </row>
    <row r="200" spans="2:10" ht="20.100000000000001" customHeight="1">
      <c r="B200" s="50" t="s">
        <v>1191</v>
      </c>
      <c r="C200" s="50" t="s">
        <v>1224</v>
      </c>
      <c r="D200" s="1" t="str">
        <f t="shared" si="40"/>
        <v>寅虎·天罡</v>
      </c>
      <c r="H200" s="1" t="s">
        <v>1225</v>
      </c>
    </row>
    <row r="201" spans="2:10" ht="20.100000000000001" customHeight="1">
      <c r="B201" s="50" t="s">
        <v>1193</v>
      </c>
      <c r="C201" s="49" t="s">
        <v>1226</v>
      </c>
      <c r="D201" s="1" t="str">
        <f t="shared" si="40"/>
        <v>卯兔·白鸿</v>
      </c>
      <c r="H201" s="1" t="s">
        <v>1227</v>
      </c>
    </row>
    <row r="202" spans="2:10" ht="20.100000000000001" customHeight="1">
      <c r="B202" s="50" t="s">
        <v>1195</v>
      </c>
      <c r="C202" s="50" t="s">
        <v>1228</v>
      </c>
      <c r="D202" s="1" t="str">
        <f t="shared" si="40"/>
        <v>辰龙·紫金</v>
      </c>
      <c r="H202" s="1" t="s">
        <v>1229</v>
      </c>
    </row>
    <row r="203" spans="2:10" ht="20.100000000000001" customHeight="1">
      <c r="B203" s="50" t="s">
        <v>1199</v>
      </c>
      <c r="C203" s="50" t="s">
        <v>1230</v>
      </c>
      <c r="D203" s="1" t="str">
        <f t="shared" si="40"/>
        <v>巳蛇·修罗</v>
      </c>
      <c r="H203" s="1" t="s">
        <v>1231</v>
      </c>
    </row>
    <row r="204" spans="2:10" ht="20.100000000000001" customHeight="1">
      <c r="B204" s="50" t="s">
        <v>1202</v>
      </c>
      <c r="C204" s="50" t="s">
        <v>1232</v>
      </c>
      <c r="D204" s="1" t="str">
        <f t="shared" si="40"/>
        <v>午马·金甲</v>
      </c>
      <c r="H204" s="1" t="s">
        <v>1233</v>
      </c>
    </row>
    <row r="205" spans="2:10" ht="20.100000000000001" customHeight="1">
      <c r="B205" s="50" t="s">
        <v>1206</v>
      </c>
      <c r="C205" s="50" t="s">
        <v>1234</v>
      </c>
      <c r="D205" s="1" t="str">
        <f t="shared" si="40"/>
        <v>未羊·苍穹</v>
      </c>
      <c r="H205" s="1" t="s">
        <v>1235</v>
      </c>
    </row>
    <row r="206" spans="2:10" ht="20.100000000000001" customHeight="1">
      <c r="B206" s="50" t="s">
        <v>1209</v>
      </c>
      <c r="C206" s="50" t="s">
        <v>1236</v>
      </c>
      <c r="D206" s="1" t="str">
        <f t="shared" si="40"/>
        <v>申猴·龙牙</v>
      </c>
      <c r="H206" s="1" t="s">
        <v>1237</v>
      </c>
    </row>
    <row r="207" spans="2:10" ht="20.100000000000001" customHeight="1">
      <c r="B207" s="50" t="s">
        <v>1212</v>
      </c>
      <c r="C207" s="50" t="s">
        <v>1238</v>
      </c>
      <c r="D207" s="1" t="str">
        <f t="shared" si="40"/>
        <v>酉鸡·漠灵</v>
      </c>
      <c r="H207" s="1" t="s">
        <v>1239</v>
      </c>
    </row>
    <row r="208" spans="2:10" ht="20.100000000000001" customHeight="1">
      <c r="B208" s="50" t="s">
        <v>1215</v>
      </c>
      <c r="C208" s="50" t="s">
        <v>1240</v>
      </c>
      <c r="D208" s="1" t="str">
        <f t="shared" si="40"/>
        <v>戌狗·无尽</v>
      </c>
      <c r="H208" s="1" t="s">
        <v>1241</v>
      </c>
    </row>
    <row r="209" spans="1:8" ht="20.100000000000001" customHeight="1">
      <c r="B209" s="50" t="s">
        <v>1217</v>
      </c>
      <c r="C209" s="50" t="s">
        <v>1242</v>
      </c>
      <c r="D209" s="1" t="str">
        <f t="shared" si="40"/>
        <v>亥猪·焚天</v>
      </c>
      <c r="H209" s="1" t="s">
        <v>1243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1244</v>
      </c>
      <c r="D215" s="1"/>
      <c r="E215" s="3" t="s">
        <v>656</v>
      </c>
      <c r="F215" s="1"/>
      <c r="G215" s="1"/>
    </row>
    <row r="216" spans="1:8" ht="20.100000000000001" customHeight="1">
      <c r="D216" s="13"/>
      <c r="E216" s="3" t="s">
        <v>1245</v>
      </c>
      <c r="F216" s="1">
        <v>1</v>
      </c>
      <c r="G216" s="1">
        <v>2</v>
      </c>
    </row>
    <row r="217" spans="1:8" ht="20.100000000000001" customHeight="1">
      <c r="B217" s="1" t="s">
        <v>1246</v>
      </c>
      <c r="C217" s="13">
        <v>3</v>
      </c>
      <c r="E217" s="3" t="s">
        <v>1247</v>
      </c>
      <c r="F217" s="1">
        <v>1.5</v>
      </c>
      <c r="G217" s="1">
        <v>3</v>
      </c>
    </row>
    <row r="218" spans="1:8" ht="20.100000000000001" customHeight="1">
      <c r="E218" s="3" t="s">
        <v>1248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1249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1250</v>
      </c>
    </row>
    <row r="225" spans="1:6" ht="20.100000000000001" customHeight="1">
      <c r="A225" s="5"/>
      <c r="B225" s="1" t="s">
        <v>1251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1252</v>
      </c>
      <c r="C235" s="1" t="s">
        <v>1253</v>
      </c>
      <c r="D235" s="1"/>
    </row>
    <row r="236" spans="1:6" ht="20.100000000000001" customHeight="1">
      <c r="B236" s="1" t="s">
        <v>1254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1255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1244</v>
      </c>
      <c r="D241" s="1">
        <v>0.3</v>
      </c>
    </row>
    <row r="242" spans="2:8" ht="20.100000000000001" customHeight="1">
      <c r="B242" s="30">
        <v>16000101</v>
      </c>
      <c r="C242" s="31" t="s">
        <v>1168</v>
      </c>
      <c r="D242" s="1">
        <v>0.08</v>
      </c>
    </row>
    <row r="243" spans="2:8" ht="20.100000000000001" customHeight="1">
      <c r="B243" s="30">
        <v>16000102</v>
      </c>
      <c r="C243" s="31" t="s">
        <v>1170</v>
      </c>
      <c r="D243" s="1">
        <v>0.08</v>
      </c>
    </row>
    <row r="244" spans="2:8" ht="20.100000000000001" customHeight="1">
      <c r="B244" s="30">
        <v>16000103</v>
      </c>
      <c r="C244" s="31" t="s">
        <v>1172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1174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1175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1177</v>
      </c>
      <c r="D247" s="1">
        <v>0.08</v>
      </c>
    </row>
    <row r="248" spans="2:8" ht="20.100000000000001" customHeight="1">
      <c r="B248" s="30">
        <v>16000107</v>
      </c>
      <c r="C248" s="31" t="s">
        <v>1178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1179</v>
      </c>
      <c r="D249" s="1">
        <v>0.08</v>
      </c>
    </row>
    <row r="250" spans="2:8" ht="20.100000000000001" customHeight="1">
      <c r="B250" s="30">
        <v>16000109</v>
      </c>
      <c r="C250" s="31" t="s">
        <v>1180</v>
      </c>
      <c r="D250" s="1">
        <v>0.08</v>
      </c>
    </row>
    <row r="251" spans="2:8" ht="20.100000000000001" customHeight="1">
      <c r="B251" s="30">
        <v>16000110</v>
      </c>
      <c r="C251" s="31" t="s">
        <v>1181</v>
      </c>
      <c r="D251" s="1">
        <v>0.08</v>
      </c>
    </row>
    <row r="252" spans="2:8" ht="20.100000000000001" customHeight="1">
      <c r="B252" s="30">
        <v>16000111</v>
      </c>
      <c r="C252" s="31" t="s">
        <v>1182</v>
      </c>
      <c r="D252" s="1">
        <v>0.08</v>
      </c>
    </row>
    <row r="253" spans="2:8" ht="20.100000000000001" customHeight="1">
      <c r="B253" s="30">
        <v>16000112</v>
      </c>
      <c r="C253" s="31" t="s">
        <v>1183</v>
      </c>
      <c r="D253" s="1">
        <v>0.08</v>
      </c>
    </row>
    <row r="254" spans="2:8" ht="20.100000000000001" customHeight="1">
      <c r="B254" s="30">
        <v>16000201</v>
      </c>
      <c r="C254" s="31" t="s">
        <v>1256</v>
      </c>
      <c r="D254" s="1">
        <v>1.4999999999999999E-2</v>
      </c>
    </row>
    <row r="255" spans="2:8" ht="20.100000000000001" customHeight="1">
      <c r="B255" s="30">
        <v>16000202</v>
      </c>
      <c r="C255" s="31" t="s">
        <v>1257</v>
      </c>
      <c r="D255" s="1">
        <v>1.4999999999999999E-2</v>
      </c>
    </row>
    <row r="256" spans="2:8" ht="20.100000000000001" customHeight="1">
      <c r="B256" s="30">
        <v>16000203</v>
      </c>
      <c r="C256" s="31" t="s">
        <v>1258</v>
      </c>
      <c r="D256" s="1">
        <v>1.4999999999999999E-2</v>
      </c>
    </row>
    <row r="257" spans="2:4" ht="20.100000000000001" customHeight="1">
      <c r="B257" s="30">
        <v>16000204</v>
      </c>
      <c r="C257" s="31" t="s">
        <v>1259</v>
      </c>
      <c r="D257" s="1">
        <v>1.4999999999999999E-2</v>
      </c>
    </row>
    <row r="258" spans="2:4" ht="20.100000000000001" customHeight="1">
      <c r="B258" s="30">
        <v>16000205</v>
      </c>
      <c r="C258" s="31" t="s">
        <v>1260</v>
      </c>
      <c r="D258" s="1">
        <v>1.4999999999999999E-2</v>
      </c>
    </row>
    <row r="259" spans="2:4" ht="20.100000000000001" customHeight="1">
      <c r="B259" s="30">
        <v>16000206</v>
      </c>
      <c r="C259" s="31" t="s">
        <v>1261</v>
      </c>
      <c r="D259" s="1">
        <v>1.4999999999999999E-2</v>
      </c>
    </row>
    <row r="260" spans="2:4" ht="20.100000000000001" customHeight="1">
      <c r="B260" s="30">
        <v>16000207</v>
      </c>
      <c r="C260" s="31" t="s">
        <v>1262</v>
      </c>
      <c r="D260" s="1">
        <v>1.4999999999999999E-2</v>
      </c>
    </row>
    <row r="261" spans="2:4" ht="20.100000000000001" customHeight="1">
      <c r="B261" s="30">
        <v>16000208</v>
      </c>
      <c r="C261" s="31" t="s">
        <v>1263</v>
      </c>
      <c r="D261" s="1">
        <v>1.4999999999999999E-2</v>
      </c>
    </row>
    <row r="262" spans="2:4" ht="20.100000000000001" customHeight="1">
      <c r="B262" s="30">
        <v>16000209</v>
      </c>
      <c r="C262" s="31" t="s">
        <v>1264</v>
      </c>
      <c r="D262" s="1">
        <v>1.4999999999999999E-2</v>
      </c>
    </row>
    <row r="263" spans="2:4" ht="20.100000000000001" customHeight="1">
      <c r="B263" s="30">
        <v>16000210</v>
      </c>
      <c r="C263" s="31" t="s">
        <v>1265</v>
      </c>
      <c r="D263" s="1">
        <v>1.4999999999999999E-2</v>
      </c>
    </row>
    <row r="264" spans="2:4" ht="20.100000000000001" customHeight="1">
      <c r="B264" s="30">
        <v>16000211</v>
      </c>
      <c r="C264" s="31" t="s">
        <v>1266</v>
      </c>
      <c r="D264" s="1">
        <v>1.4999999999999999E-2</v>
      </c>
    </row>
    <row r="265" spans="2:4" ht="20.100000000000001" customHeight="1">
      <c r="B265" s="30">
        <v>16000212</v>
      </c>
      <c r="C265" s="31" t="s">
        <v>1267</v>
      </c>
      <c r="D265" s="1">
        <v>1.4999999999999999E-2</v>
      </c>
    </row>
    <row r="266" spans="2:4" ht="20.100000000000001" customHeight="1">
      <c r="B266" s="30">
        <v>16000301</v>
      </c>
      <c r="C266" s="31" t="s">
        <v>1268</v>
      </c>
    </row>
    <row r="267" spans="2:4" ht="20.100000000000001" customHeight="1">
      <c r="B267" s="30">
        <v>16000302</v>
      </c>
      <c r="C267" s="31" t="s">
        <v>1269</v>
      </c>
    </row>
    <row r="268" spans="2:4" ht="20.100000000000001" customHeight="1">
      <c r="B268" s="30">
        <v>16000303</v>
      </c>
      <c r="C268" s="31" t="s">
        <v>1270</v>
      </c>
    </row>
    <row r="269" spans="2:4" ht="20.100000000000001" customHeight="1">
      <c r="B269" s="30">
        <v>16000304</v>
      </c>
      <c r="C269" s="31" t="s">
        <v>1271</v>
      </c>
    </row>
    <row r="270" spans="2:4" ht="20.100000000000001" customHeight="1">
      <c r="B270" s="30">
        <v>16000305</v>
      </c>
      <c r="C270" s="31" t="s">
        <v>1272</v>
      </c>
    </row>
    <row r="271" spans="2:4" ht="20.100000000000001" customHeight="1">
      <c r="B271" s="30">
        <v>16000306</v>
      </c>
      <c r="C271" s="31" t="s">
        <v>1273</v>
      </c>
    </row>
    <row r="272" spans="2:4" ht="20.100000000000001" customHeight="1">
      <c r="B272" s="30">
        <v>16000307</v>
      </c>
      <c r="C272" s="31" t="s">
        <v>1274</v>
      </c>
    </row>
    <row r="273" spans="2:3" ht="20.100000000000001" customHeight="1">
      <c r="B273" s="30">
        <v>16000308</v>
      </c>
      <c r="C273" s="31" t="s">
        <v>1275</v>
      </c>
    </row>
    <row r="274" spans="2:3" ht="20.100000000000001" customHeight="1">
      <c r="B274" s="30">
        <v>16000309</v>
      </c>
      <c r="C274" s="31" t="s">
        <v>1276</v>
      </c>
    </row>
    <row r="275" spans="2:3" ht="20.100000000000001" customHeight="1">
      <c r="B275" s="30">
        <v>16000310</v>
      </c>
      <c r="C275" s="31" t="s">
        <v>1277</v>
      </c>
    </row>
    <row r="276" spans="2:3" ht="20.100000000000001" customHeight="1">
      <c r="B276" s="30">
        <v>16000311</v>
      </c>
      <c r="C276" s="31" t="s">
        <v>1278</v>
      </c>
    </row>
    <row r="277" spans="2:3" ht="20.100000000000001" customHeight="1">
      <c r="B277" s="30">
        <v>16000312</v>
      </c>
      <c r="C277" s="31" t="s">
        <v>1279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1280</v>
      </c>
      <c r="N2" s="38"/>
    </row>
    <row r="3" spans="1:18" s="5" customFormat="1" ht="20.100000000000001" customHeight="1">
      <c r="H3" s="1" t="s">
        <v>1281</v>
      </c>
      <c r="I3" s="1">
        <v>1</v>
      </c>
      <c r="J3" s="1" t="s">
        <v>1282</v>
      </c>
      <c r="K3" s="1" t="s">
        <v>1283</v>
      </c>
      <c r="N3" s="38"/>
    </row>
    <row r="4" spans="1:18" s="5" customFormat="1" ht="20.100000000000001" customHeight="1">
      <c r="I4" s="1">
        <v>2</v>
      </c>
      <c r="J4" s="1" t="s">
        <v>1284</v>
      </c>
      <c r="N4" s="38"/>
    </row>
    <row r="5" spans="1:18" s="5" customFormat="1" ht="20.100000000000001" customHeight="1">
      <c r="I5" s="1">
        <v>3</v>
      </c>
      <c r="J5" s="1" t="s">
        <v>1285</v>
      </c>
      <c r="K5" s="1" t="s">
        <v>1286</v>
      </c>
      <c r="N5" s="38"/>
      <c r="P5" s="1">
        <v>9</v>
      </c>
      <c r="Q5" s="1" t="s">
        <v>1287</v>
      </c>
      <c r="R5" s="1" t="s">
        <v>1288</v>
      </c>
    </row>
    <row r="6" spans="1:18" s="5" customFormat="1" ht="20.100000000000001" customHeight="1">
      <c r="I6" s="1">
        <v>4</v>
      </c>
      <c r="J6" s="1" t="s">
        <v>1289</v>
      </c>
      <c r="N6" s="38"/>
    </row>
    <row r="7" spans="1:18" s="5" customFormat="1" ht="20.100000000000001" customHeight="1">
      <c r="I7" s="1">
        <v>5</v>
      </c>
      <c r="J7" s="1" t="s">
        <v>1290</v>
      </c>
      <c r="K7" s="1" t="s">
        <v>1288</v>
      </c>
      <c r="N7" s="38"/>
    </row>
    <row r="8" spans="1:18" s="5" customFormat="1" ht="20.100000000000001" customHeight="1">
      <c r="I8" s="1">
        <v>6</v>
      </c>
      <c r="J8" s="1" t="s">
        <v>1291</v>
      </c>
      <c r="K8" s="1" t="s">
        <v>1286</v>
      </c>
      <c r="N8" s="38"/>
    </row>
    <row r="9" spans="1:18" s="5" customFormat="1" ht="20.100000000000001" customHeight="1">
      <c r="I9" s="1">
        <v>7</v>
      </c>
      <c r="J9" s="1" t="s">
        <v>1292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1293</v>
      </c>
      <c r="K10" s="1" t="s">
        <v>1294</v>
      </c>
      <c r="N10" s="38"/>
    </row>
    <row r="11" spans="1:18" s="5" customFormat="1" ht="20.100000000000001" customHeight="1">
      <c r="I11" s="1">
        <v>10</v>
      </c>
      <c r="J11" s="1" t="s">
        <v>1295</v>
      </c>
      <c r="K11" s="1" t="s">
        <v>1296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1297</v>
      </c>
      <c r="N13" s="38"/>
      <c r="O13" s="1" t="s">
        <v>1298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1299</v>
      </c>
      <c r="N15" s="39" t="s">
        <v>1300</v>
      </c>
      <c r="Q15" s="1" t="s">
        <v>1301</v>
      </c>
    </row>
    <row r="16" spans="1:18" s="1" customFormat="1" ht="20.100000000000001" customHeight="1">
      <c r="A16" s="37" t="s">
        <v>208</v>
      </c>
      <c r="B16" s="1" t="s">
        <v>1302</v>
      </c>
      <c r="C16" s="7" t="s">
        <v>1303</v>
      </c>
      <c r="I16" s="1" t="s">
        <v>1304</v>
      </c>
      <c r="J16" s="7" t="s">
        <v>1305</v>
      </c>
      <c r="M16" s="1" t="s">
        <v>1306</v>
      </c>
      <c r="N16" s="7" t="s">
        <v>1307</v>
      </c>
    </row>
    <row r="17" spans="1:18" s="1" customFormat="1" ht="20.100000000000001" customHeight="1">
      <c r="A17" s="37" t="s">
        <v>287</v>
      </c>
      <c r="B17" s="1" t="s">
        <v>1308</v>
      </c>
      <c r="C17" s="7" t="s">
        <v>1309</v>
      </c>
      <c r="I17" s="1" t="s">
        <v>1310</v>
      </c>
      <c r="J17" s="7" t="s">
        <v>1311</v>
      </c>
      <c r="M17" s="1" t="s">
        <v>1312</v>
      </c>
      <c r="N17" s="7" t="s">
        <v>1313</v>
      </c>
    </row>
    <row r="18" spans="1:18" s="1" customFormat="1" ht="20.100000000000001" customHeight="1">
      <c r="A18" s="37" t="s">
        <v>343</v>
      </c>
      <c r="B18" s="1" t="s">
        <v>1314</v>
      </c>
      <c r="C18" s="7" t="s">
        <v>1315</v>
      </c>
      <c r="I18" s="1" t="s">
        <v>1316</v>
      </c>
      <c r="J18" s="7" t="s">
        <v>1317</v>
      </c>
      <c r="M18" s="1" t="s">
        <v>1318</v>
      </c>
      <c r="N18" s="7" t="s">
        <v>1319</v>
      </c>
    </row>
    <row r="19" spans="1:18" s="1" customFormat="1" ht="20.100000000000001" customHeight="1">
      <c r="C19" s="7"/>
      <c r="J19" s="7"/>
      <c r="N19" s="7" t="s">
        <v>1320</v>
      </c>
    </row>
    <row r="20" spans="1:18" s="1" customFormat="1" ht="20.100000000000001" customHeight="1">
      <c r="A20" s="37" t="s">
        <v>67</v>
      </c>
      <c r="B20" s="1" t="s">
        <v>1321</v>
      </c>
      <c r="C20" s="7" t="s">
        <v>1322</v>
      </c>
      <c r="I20" s="1" t="s">
        <v>1323</v>
      </c>
      <c r="J20" s="7" t="s">
        <v>1324</v>
      </c>
      <c r="M20" s="1" t="s">
        <v>1325</v>
      </c>
      <c r="N20" s="7"/>
    </row>
    <row r="21" spans="1:18" s="1" customFormat="1" ht="20.100000000000001" customHeight="1">
      <c r="A21" s="37" t="s">
        <v>170</v>
      </c>
      <c r="B21" s="1" t="s">
        <v>1326</v>
      </c>
      <c r="C21" s="7" t="s">
        <v>1327</v>
      </c>
      <c r="I21" s="1" t="s">
        <v>1328</v>
      </c>
      <c r="J21" s="7" t="s">
        <v>1329</v>
      </c>
      <c r="M21" s="1" t="s">
        <v>1330</v>
      </c>
      <c r="N21" s="7" t="s">
        <v>1331</v>
      </c>
    </row>
    <row r="22" spans="1:18" s="1" customFormat="1" ht="20.100000000000001" customHeight="1">
      <c r="A22" s="37" t="s">
        <v>259</v>
      </c>
      <c r="B22" s="1" t="s">
        <v>1332</v>
      </c>
      <c r="C22" s="7" t="s">
        <v>1333</v>
      </c>
      <c r="I22" s="1" t="s">
        <v>1334</v>
      </c>
      <c r="J22" s="7" t="s">
        <v>1335</v>
      </c>
      <c r="M22" s="1" t="s">
        <v>1336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1337</v>
      </c>
      <c r="J24" s="7" t="s">
        <v>1338</v>
      </c>
      <c r="N24" s="7"/>
    </row>
    <row r="25" spans="1:18" s="1" customFormat="1" ht="20.100000000000001" customHeight="1">
      <c r="J25" s="7" t="s">
        <v>1339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1340</v>
      </c>
      <c r="B28" s="1" t="s">
        <v>25</v>
      </c>
      <c r="M28" s="1" t="s">
        <v>1030</v>
      </c>
      <c r="N28" s="7"/>
      <c r="P28" s="7"/>
    </row>
    <row r="29" spans="1:18" s="1" customFormat="1" ht="20.100000000000001" customHeight="1">
      <c r="A29" s="1" t="s">
        <v>1341</v>
      </c>
      <c r="B29" s="1">
        <v>1</v>
      </c>
      <c r="C29" s="7" t="s">
        <v>1342</v>
      </c>
      <c r="G29" s="1">
        <v>3</v>
      </c>
      <c r="L29" s="1" t="s">
        <v>1343</v>
      </c>
      <c r="M29" s="1" t="s">
        <v>1344</v>
      </c>
      <c r="N29" s="7"/>
      <c r="O29" s="1">
        <v>1</v>
      </c>
      <c r="P29" s="7" t="s">
        <v>1345</v>
      </c>
    </row>
    <row r="30" spans="1:18" s="1" customFormat="1" ht="20.100000000000001" customHeight="1">
      <c r="A30" s="1" t="s">
        <v>1346</v>
      </c>
      <c r="B30" s="1">
        <v>2</v>
      </c>
      <c r="C30" s="7" t="s">
        <v>1347</v>
      </c>
      <c r="G30" s="1">
        <v>2</v>
      </c>
      <c r="M30" s="1" t="s">
        <v>1348</v>
      </c>
      <c r="N30" s="7"/>
      <c r="O30" s="1">
        <v>2</v>
      </c>
      <c r="P30" s="7" t="s">
        <v>1349</v>
      </c>
    </row>
    <row r="31" spans="1:18" ht="20.100000000000001" customHeight="1">
      <c r="A31" s="1" t="s">
        <v>1350</v>
      </c>
      <c r="B31" s="1">
        <v>2</v>
      </c>
      <c r="C31" s="3" t="s">
        <v>1351</v>
      </c>
      <c r="G31" s="22">
        <v>2</v>
      </c>
      <c r="L31" s="1"/>
      <c r="M31" s="1" t="s">
        <v>1352</v>
      </c>
      <c r="N31" s="38"/>
      <c r="O31" s="1">
        <v>3</v>
      </c>
      <c r="P31" s="7" t="s">
        <v>1353</v>
      </c>
      <c r="Q31" s="29"/>
      <c r="R31" s="29"/>
    </row>
    <row r="32" spans="1:18" ht="20.100000000000001" customHeight="1">
      <c r="A32" s="1" t="s">
        <v>1354</v>
      </c>
      <c r="B32" s="1">
        <v>2</v>
      </c>
      <c r="C32" t="s">
        <v>1355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1356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1357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1358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1359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1360</v>
      </c>
      <c r="B37" s="1">
        <v>10</v>
      </c>
      <c r="G37" s="1">
        <v>1</v>
      </c>
      <c r="L37" s="1" t="s">
        <v>1361</v>
      </c>
      <c r="M37" s="1" t="s">
        <v>1362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1363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1364</v>
      </c>
    </row>
    <row r="2" spans="2:26" s="1" customFormat="1" ht="20.100000000000001" customHeight="1">
      <c r="G2" s="1" t="s">
        <v>304</v>
      </c>
    </row>
    <row r="3" spans="2:26" s="1" customFormat="1" ht="20.100000000000001" customHeight="1">
      <c r="B3" s="1">
        <v>20</v>
      </c>
      <c r="C3" s="1" t="s">
        <v>1365</v>
      </c>
      <c r="D3" s="1" t="s">
        <v>2</v>
      </c>
      <c r="E3" s="1">
        <v>1</v>
      </c>
      <c r="F3" s="1">
        <v>20</v>
      </c>
      <c r="H3" s="1">
        <v>30</v>
      </c>
      <c r="I3" s="1" t="s">
        <v>1366</v>
      </c>
      <c r="J3" s="1" t="s">
        <v>2</v>
      </c>
      <c r="L3" s="1">
        <v>40</v>
      </c>
      <c r="M3" s="1" t="s">
        <v>1367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1368</v>
      </c>
      <c r="E6" s="1">
        <v>1</v>
      </c>
      <c r="F6" s="1">
        <v>20</v>
      </c>
      <c r="J6" s="1" t="s">
        <v>1368</v>
      </c>
      <c r="N6" s="1" t="s">
        <v>1368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1369</v>
      </c>
      <c r="E7" s="1">
        <v>1</v>
      </c>
      <c r="F7" s="1">
        <v>20</v>
      </c>
      <c r="J7" s="1" t="s">
        <v>1369</v>
      </c>
      <c r="N7" s="1" t="s">
        <v>1369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1370</v>
      </c>
      <c r="F11" s="1" t="s">
        <v>1371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1372</v>
      </c>
      <c r="T18" s="1" t="s">
        <v>1373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1169</v>
      </c>
    </row>
    <row r="22" spans="2:29" s="1" customFormat="1" ht="20.100000000000001" customHeight="1">
      <c r="AC22" s="1" t="s">
        <v>1171</v>
      </c>
    </row>
    <row r="23" spans="2:29" s="1" customFormat="1" ht="20.100000000000001" customHeight="1">
      <c r="AC23" s="1" t="s">
        <v>1173</v>
      </c>
    </row>
    <row r="24" spans="2:29" s="1" customFormat="1" ht="20.100000000000001" customHeight="1">
      <c r="AC24" s="1" t="s">
        <v>1176</v>
      </c>
    </row>
    <row r="25" spans="2:29" s="1" customFormat="1" ht="20.100000000000001" customHeight="1">
      <c r="AC25" s="1" t="s">
        <v>1101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2023-09-20T06:20:44Z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