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2455EC3-093A-4A51-A30D-AC9680B481AD}" xr6:coauthVersionLast="47" xr6:coauthVersionMax="47" xr10:uidLastSave="{00000000-0000-0000-0000-000000000000}"/>
  <bookViews>
    <workbookView xWindow="28680" yWindow="-120" windowWidth="29040" windowHeight="15840" firstSheet="2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O15" i="13" l="1"/>
  <c r="N15" i="13"/>
  <c r="Q16" i="13"/>
  <c r="M15" i="13"/>
  <c r="M14" i="13"/>
  <c r="AG94" i="9"/>
  <c r="AG95" i="9"/>
  <c r="AG96" i="9"/>
  <c r="AG93" i="9"/>
  <c r="AG92" i="9"/>
  <c r="AG91" i="9"/>
  <c r="AG90" i="9"/>
  <c r="AG89" i="9"/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T182" i="32"/>
  <c r="G182" i="32"/>
  <c r="E182" i="32"/>
  <c r="D182" i="32"/>
  <c r="E219" i="32" s="1"/>
  <c r="F219" i="32" s="1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E216" i="32" s="1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E213" i="32" s="1"/>
  <c r="F213" i="32" s="1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G179" i="32" l="1"/>
  <c r="AG176" i="32"/>
  <c r="AK176" i="32" s="1"/>
  <c r="AG182" i="32"/>
  <c r="AG177" i="32"/>
  <c r="AG156" i="32"/>
  <c r="AL156" i="32" s="1"/>
  <c r="AG159" i="32"/>
  <c r="AL159" i="32" s="1"/>
  <c r="AG181" i="32"/>
  <c r="AL181" i="32" s="1"/>
  <c r="AG165" i="32"/>
  <c r="AL165" i="32" s="1"/>
  <c r="AG168" i="32"/>
  <c r="AL168" i="32" s="1"/>
  <c r="AG180" i="32"/>
  <c r="AL180" i="32" s="1"/>
  <c r="AG151" i="32"/>
  <c r="AL151" i="32" s="1"/>
  <c r="AG171" i="32"/>
  <c r="AL171" i="32" s="1"/>
  <c r="AG153" i="32"/>
  <c r="AL153" i="32" s="1"/>
  <c r="AG161" i="32"/>
  <c r="AL161" i="32" s="1"/>
  <c r="AG148" i="32"/>
  <c r="AL148" i="32" s="1"/>
  <c r="AG178" i="32"/>
  <c r="AG175" i="32"/>
  <c r="AK182" i="32"/>
  <c r="AL182" i="32"/>
  <c r="AG166" i="32"/>
  <c r="AG172" i="32"/>
  <c r="AL172" i="32" s="1"/>
  <c r="AG150" i="32"/>
  <c r="AK150" i="32" s="1"/>
  <c r="AG152" i="32"/>
  <c r="AK152" i="32" s="1"/>
  <c r="AK181" i="32"/>
  <c r="AN181" i="32" s="1"/>
  <c r="AG154" i="32"/>
  <c r="AG173" i="32"/>
  <c r="AL173" i="32" s="1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G155" i="32"/>
  <c r="AK159" i="32"/>
  <c r="AN159" i="32" s="1"/>
  <c r="AG167" i="32"/>
  <c r="AL178" i="32"/>
  <c r="AK178" i="32"/>
  <c r="S21" i="33"/>
  <c r="S48" i="33"/>
  <c r="Y48" i="33" s="1"/>
  <c r="Y21" i="33"/>
  <c r="T6" i="35"/>
  <c r="U5" i="35"/>
  <c r="AD57" i="32"/>
  <c r="AE57" i="32" s="1"/>
  <c r="AJ57" i="32" s="1"/>
  <c r="AL177" i="32"/>
  <c r="AK177" i="32"/>
  <c r="AB21" i="33"/>
  <c r="S50" i="33"/>
  <c r="Y50" i="33" s="1"/>
  <c r="U4" i="35"/>
  <c r="N118" i="32"/>
  <c r="N135" i="32"/>
  <c r="AK156" i="32"/>
  <c r="AN156" i="32" s="1"/>
  <c r="AG164" i="32"/>
  <c r="AC21" i="33"/>
  <c r="S52" i="33"/>
  <c r="Y52" i="33" s="1"/>
  <c r="N138" i="32"/>
  <c r="AG163" i="32"/>
  <c r="E215" i="32"/>
  <c r="F215" i="32" s="1"/>
  <c r="AD21" i="33"/>
  <c r="AG162" i="32"/>
  <c r="AG174" i="32"/>
  <c r="AE21" i="33"/>
  <c r="K15" i="35"/>
  <c r="K19" i="35"/>
  <c r="K23" i="35"/>
  <c r="AK168" i="32" l="1"/>
  <c r="AN168" i="32" s="1"/>
  <c r="AK151" i="32"/>
  <c r="AN151" i="32" s="1"/>
  <c r="AL176" i="32"/>
  <c r="AN176" i="32" s="1"/>
  <c r="AK165" i="32"/>
  <c r="AN165" i="32" s="1"/>
  <c r="AK180" i="32"/>
  <c r="AN180" i="32" s="1"/>
  <c r="AL150" i="32"/>
  <c r="AN150" i="32" s="1"/>
  <c r="AN177" i="32"/>
  <c r="AK171" i="32"/>
  <c r="AN171" i="32" s="1"/>
  <c r="AK173" i="32"/>
  <c r="AN173" i="32" s="1"/>
  <c r="AK148" i="32"/>
  <c r="AN148" i="32" s="1"/>
  <c r="AL152" i="32"/>
  <c r="AN152" i="32" s="1"/>
  <c r="AK153" i="32"/>
  <c r="AN153" i="32" s="1"/>
  <c r="AN178" i="32"/>
  <c r="AK172" i="32"/>
  <c r="AN172" i="32" s="1"/>
  <c r="AN182" i="32"/>
  <c r="AL154" i="32"/>
  <c r="AK154" i="32"/>
  <c r="AN160" i="32"/>
  <c r="AK166" i="32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L157" i="32"/>
  <c r="AK157" i="32"/>
  <c r="AL155" i="32"/>
  <c r="AK155" i="32"/>
  <c r="X68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58" i="32" l="1"/>
  <c r="AN174" i="32"/>
  <c r="AN163" i="32"/>
  <c r="AN164" i="32"/>
  <c r="AN157" i="32"/>
  <c r="AN149" i="32"/>
  <c r="AN166" i="32"/>
  <c r="AN169" i="32"/>
  <c r="AN154" i="32"/>
  <c r="AN170" i="32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<sst xmlns="http://schemas.openxmlformats.org/spreadsheetml/2006/main" count="8556" uniqueCount="2188">
  <si>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</si>
  <si>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</si>
  <si>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</si>
  <si>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</si>
  <si>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</si>
  <si>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</si>
  <si>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</si>
  <si>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</si>
  <si>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</si>
  <si>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</si>
  <si>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</si>
  <si>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</si>
  <si>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</si>
  <si>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</si>
  <si>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</si>
  <si>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</si>
  <si>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</si>
  <si>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</si>
  <si>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</si>
  <si>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</si>
  <si>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</si>
  <si>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</si>
  <si>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</si>
  <si>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</si>
  <si>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</si>
  <si>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</si>
  <si>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</si>
  <si>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</si>
  <si>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</si>
  <si>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</si>
  <si>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</si>
  <si>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</si>
  <si>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</si>
  <si>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</si>
  <si>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</si>
  <si>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</si>
  <si>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</si>
  <si>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</si>
  <si>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</si>
  <si>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</si>
  <si>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</si>
  <si>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</si>
  <si>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</si>
  <si>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</si>
  <si>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</si>
  <si>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</si>
  <si>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</si>
  <si>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</si>
  <si>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</si>
  <si>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</si>
  <si>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</si>
  <si>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</si>
  <si>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</si>
  <si>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</si>
  <si>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</si>
  <si>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</si>
  <si>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</si>
  <si>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</si>
  <si>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</si>
  <si>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</si>
  <si>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</si>
  <si>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</si>
  <si>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</si>
  <si>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</si>
  <si>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</si>
  <si>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</si>
  <si>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</si>
  <si>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</si>
  <si>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</si>
  <si>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</si>
  <si>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</si>
  <si>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</si>
  <si>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</si>
  <si>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</si>
  <si>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</si>
  <si>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</si>
  <si>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</si>
  <si>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</si>
  <si>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</si>
  <si>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</si>
  <si>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</si>
  <si>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</si>
  <si>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</si>
  <si>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</si>
  <si>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</si>
  <si>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</si>
  <si>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</si>
  <si>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</si>
  <si>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</si>
  <si>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</si>
  <si>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</si>
  <si>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</si>
  <si>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</si>
  <si>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</si>
  <si>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</si>
  <si>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</si>
  <si>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</si>
  <si>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</si>
  <si>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</si>
  <si>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</si>
  <si>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</si>
  <si>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</si>
  <si>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</si>
  <si>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</si>
  <si>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</si>
  <si>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</si>
  <si>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</si>
  <si>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</si>
  <si>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</si>
  <si>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</si>
  <si>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</si>
  <si>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</si>
  <si>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</si>
  <si>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</si>
  <si>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</si>
  <si>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</si>
  <si>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</si>
  <si>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</si>
  <si>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</si>
  <si>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</si>
  <si>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</si>
  <si>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</si>
  <si>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</si>
  <si>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</si>
  <si>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</si>
  <si>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</si>
  <si>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</si>
  <si>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</si>
  <si>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</si>
  <si>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</si>
  <si>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</si>
  <si>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</si>
  <si>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</si>
  <si>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</si>
  <si>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</si>
  <si>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</si>
  <si>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</si>
  <si>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</si>
  <si>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</si>
  <si>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</si>
  <si>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</si>
  <si>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</si>
  <si>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</si>
  <si>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</si>
  <si>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</si>
  <si>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</si>
  <si>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</si>
  <si>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</si>
  <si>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</si>
  <si>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</si>
  <si>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</si>
  <si>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</si>
  <si>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</si>
  <si>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</si>
  <si>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</si>
  <si>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</si>
  <si>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</si>
  <si>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</si>
  <si>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</si>
  <si>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</si>
  <si>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</si>
  <si>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</si>
  <si>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</si>
  <si>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</si>
  <si>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</si>
  <si>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</si>
  <si>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</si>
  <si>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</si>
  <si>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</si>
  <si>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</si>
  <si>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</si>
  <si>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</si>
  <si>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</si>
  <si>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</si>
  <si>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</si>
  <si>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</si>
  <si>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</si>
  <si>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</si>
  <si>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</si>
  <si>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</si>
  <si>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</si>
  <si>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</si>
  <si>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</si>
  <si>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</si>
  <si>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</si>
  <si>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</si>
  <si>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</si>
  <si>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</si>
  <si>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</si>
  <si>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</si>
  <si>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</si>
  <si>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</si>
  <si>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</si>
  <si>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</si>
  <si>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</si>
  <si>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</si>
  <si>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</si>
  <si>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</si>
  <si>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</si>
  <si>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</si>
  <si>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</si>
  <si>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</si>
  <si>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</si>
  <si>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</si>
  <si>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</si>
  <si>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</si>
  <si>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</si>
  <si>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</si>
  <si>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</si>
  <si>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</si>
  <si>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</si>
  <si>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</si>
  <si>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</si>
  <si>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</si>
  <si>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</si>
  <si>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</si>
  <si>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</si>
  <si>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</si>
  <si>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</si>
  <si>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</si>
  <si>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</si>
  <si>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</si>
  <si>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</si>
  <si>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</si>
  <si>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</si>
  <si>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</si>
  <si>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</si>
  <si>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</si>
  <si>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</si>
  <si>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</si>
  <si>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</si>
  <si>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</si>
  <si>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</si>
  <si>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</si>
  <si>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</si>
  <si>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</si>
  <si>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</si>
  <si>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</si>
  <si>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</si>
  <si>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</si>
  <si>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</si>
  <si>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</si>
  <si>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</si>
  <si>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</si>
  <si>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</si>
  <si>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</si>
  <si>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</si>
  <si>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</si>
  <si>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</si>
  <si>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</si>
  <si>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</si>
  <si>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</si>
  <si>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</si>
  <si>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</si>
  <si>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</si>
  <si>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</si>
  <si>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</si>
  <si>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</si>
  <si>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</si>
  <si>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</si>
  <si>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</si>
  <si>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</si>
  <si>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</si>
  <si>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</si>
  <si>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</si>
  <si>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</si>
  <si>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</si>
  <si>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</si>
  <si>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</si>
  <si>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</si>
  <si>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</si>
  <si>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</si>
  <si>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</si>
  <si>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</si>
  <si>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</si>
  <si>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</si>
  <si>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</si>
  <si>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</si>
  <si>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</si>
  <si>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</si>
  <si>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</si>
  <si>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</si>
  <si>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</si>
  <si>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</si>
  <si>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</si>
  <si>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</si>
  <si>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</si>
  <si>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</si>
  <si>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</si>
  <si>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</si>
  <si>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</si>
  <si>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</si>
  <si>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</si>
  <si>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</si>
  <si>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</si>
  <si>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</si>
  <si>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</si>
  <si>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</si>
  <si>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</si>
  <si>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</si>
  <si>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</si>
  <si>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</si>
  <si>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</si>
  <si>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</si>
  <si>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</si>
  <si>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</si>
  <si>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</si>
  <si>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</si>
  <si>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</si>
  <si>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</si>
  <si>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</si>
  <si>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</si>
  <si>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</si>
  <si>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</si>
  <si>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</si>
  <si>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</si>
  <si>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</si>
  <si>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</si>
  <si>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</si>
  <si>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</si>
  <si>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</si>
  <si>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</si>
  <si>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</si>
  <si>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</si>
  <si>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</si>
  <si>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</si>
  <si>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</si>
  <si>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</si>
  <si>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</si>
  <si>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</si>
  <si>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</si>
  <si>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</si>
  <si>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</si>
  <si>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</si>
  <si>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</si>
  <si>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</si>
  <si>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</si>
  <si>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</si>
  <si>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</si>
  <si>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</si>
  <si>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</si>
  <si>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</si>
  <si>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</si>
  <si>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</si>
  <si>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</si>
  <si>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</si>
  <si>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</si>
  <si>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</si>
  <si>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</si>
  <si>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</si>
  <si>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</si>
  <si>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</si>
  <si>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</si>
  <si>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</si>
  <si>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</si>
  <si>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</si>
  <si>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</si>
  <si>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</si>
  <si>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</si>
  <si>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</si>
  <si>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</si>
  <si>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</si>
  <si>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</si>
  <si>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</si>
  <si>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</si>
  <si>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</si>
  <si>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</si>
  <si>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</si>
  <si>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</si>
  <si>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</si>
  <si>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</si>
  <si>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</si>
  <si>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</si>
  <si>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</si>
  <si>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</si>
  <si>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</si>
  <si>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</si>
  <si>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</si>
  <si>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</si>
  <si>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</si>
  <si>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</si>
  <si>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</si>
  <si>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</si>
  <si>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</si>
  <si>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</si>
  <si>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</si>
  <si>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</si>
  <si>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</si>
  <si>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</si>
  <si>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</si>
  <si>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</si>
  <si>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</si>
  <si>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</si>
  <si>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</si>
  <si>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</si>
  <si>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</si>
  <si>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</si>
  <si>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</si>
  <si>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</si>
  <si>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</si>
  <si>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</si>
  <si>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</si>
  <si>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</si>
  <si>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</si>
  <si>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</si>
  <si>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</si>
  <si>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</si>
  <si>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</si>
  <si>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</si>
  <si>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</si>
  <si>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</si>
  <si>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</si>
  <si>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</si>
  <si>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</si>
  <si>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</si>
  <si>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</si>
  <si>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</si>
  <si>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</si>
  <si>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</si>
  <si>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</si>
  <si>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</si>
  <si>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</si>
  <si>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</si>
  <si>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</si>
  <si>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</si>
  <si>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</si>
  <si>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</si>
  <si>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</si>
  <si>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</si>
  <si>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</si>
  <si>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</si>
  <si>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</si>
  <si>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</si>
  <si>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</si>
  <si>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</si>
  <si>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</si>
  <si>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</si>
  <si>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</si>
  <si>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</si>
  <si>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</si>
  <si>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</si>
  <si>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</si>
  <si>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</si>
  <si>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</si>
  <si>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</si>
  <si>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</si>
  <si>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</si>
  <si>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</si>
  <si>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</si>
  <si>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</si>
  <si>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</si>
  <si>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</si>
  <si>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</si>
  <si>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</si>
  <si>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</si>
  <si>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</si>
  <si>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</si>
  <si>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</si>
  <si>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</si>
  <si>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</si>
  <si>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</si>
  <si>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</si>
  <si>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</si>
  <si>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</si>
  <si>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</si>
  <si>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</si>
  <si>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</si>
  <si>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</si>
  <si>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</si>
  <si>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</si>
  <si>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</si>
  <si>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</si>
  <si>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</si>
  <si>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</si>
  <si>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</si>
  <si>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</si>
  <si>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</si>
  <si>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</si>
  <si>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</si>
  <si>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</si>
  <si>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</si>
  <si>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</si>
  <si>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</si>
  <si>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</si>
  <si>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</si>
  <si>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</si>
  <si>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</si>
  <si>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</si>
  <si>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</si>
  <si>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</si>
  <si>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</si>
  <si>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</si>
  <si>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</si>
  <si>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</si>
  <si>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</si>
  <si>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</si>
  <si>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</si>
  <si>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</si>
  <si>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</si>
  <si>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</si>
  <si>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</si>
  <si>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</si>
  <si>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</si>
  <si>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</si>
  <si>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</si>
  <si>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</si>
  <si>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</si>
  <si>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</si>
  <si>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</si>
  <si>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</si>
  <si>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</si>
  <si>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</si>
  <si>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</si>
  <si>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</si>
  <si>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</si>
  <si>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</si>
  <si>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</si>
  <si>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</si>
  <si>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</si>
  <si>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</si>
  <si>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</si>
  <si>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</si>
  <si>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</si>
  <si>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</si>
  <si>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</si>
  <si>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</si>
  <si>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</si>
  <si>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</si>
  <si>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</si>
  <si>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</si>
  <si>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</si>
  <si>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</si>
  <si>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</si>
  <si>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</si>
  <si>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</si>
  <si>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</si>
  <si>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</si>
  <si>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</si>
  <si>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</si>
  <si>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</si>
  <si>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</si>
  <si>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</si>
  <si>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</si>
  <si>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</si>
  <si>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</si>
  <si>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</si>
  <si>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</si>
  <si>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</si>
  <si>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</si>
  <si>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</si>
  <si>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</si>
  <si>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</si>
  <si>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</si>
  <si>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</si>
  <si>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</si>
  <si>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</si>
  <si>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</si>
  <si>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</si>
  <si>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</si>
  <si>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</si>
  <si>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</si>
  <si>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</si>
  <si>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</si>
  <si>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</si>
  <si>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</si>
  <si>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</si>
  <si>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</si>
  <si>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</si>
  <si>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</si>
  <si>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</si>
  <si>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</si>
  <si>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</si>
  <si>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</si>
  <si>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</si>
  <si>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</si>
  <si>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</si>
  <si>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</si>
  <si>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</si>
  <si>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</si>
  <si>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</si>
  <si>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</si>
  <si>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</si>
  <si>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</si>
  <si>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</si>
  <si>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</si>
  <si>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</si>
  <si>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</si>
  <si>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</si>
  <si>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</si>
  <si>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</si>
  <si>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</si>
  <si>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</si>
  <si>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</si>
  <si>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</si>
  <si>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</si>
  <si>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</si>
  <si>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</si>
  <si>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</si>
  <si>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</si>
  <si>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</si>
  <si>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</si>
  <si>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</si>
  <si>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</si>
  <si>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</si>
  <si>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</si>
  <si>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</si>
  <si>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</si>
  <si>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</si>
  <si>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</si>
  <si>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</si>
  <si>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</si>
  <si>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</si>
  <si>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</si>
  <si>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</si>
  <si>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</si>
  <si>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</si>
  <si>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</si>
  <si>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</si>
  <si>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</si>
  <si>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</si>
  <si>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</si>
  <si>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</si>
  <si>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</si>
  <si>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</si>
  <si>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</si>
  <si>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</si>
  <si>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</si>
  <si>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</si>
  <si>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</si>
  <si>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</si>
  <si>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</si>
  <si>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</si>
  <si>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</si>
  <si>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</si>
  <si>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</si>
  <si>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</si>
  <si>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</si>
  <si>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</si>
  <si>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</si>
  <si>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</si>
  <si>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</si>
  <si>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</si>
  <si>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</si>
  <si>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</si>
  <si>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</si>
  <si>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</si>
  <si>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</si>
  <si>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</si>
  <si>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</si>
  <si>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</si>
  <si>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</si>
  <si>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</si>
  <si>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</si>
  <si>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</si>
  <si>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</si>
  <si>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</si>
  <si>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</si>
  <si>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</si>
  <si>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</si>
  <si>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</si>
  <si>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</si>
  <si>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</si>
  <si>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</si>
  <si>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</si>
  <si>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</si>
  <si>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</si>
  <si>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</si>
  <si>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</si>
  <si>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</si>
  <si>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</si>
  <si>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</si>
  <si>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</si>
  <si>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</si>
  <si>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</si>
  <si>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</si>
  <si>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</si>
  <si>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</si>
  <si>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</si>
  <si>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</si>
  <si>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</si>
  <si>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</si>
  <si>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</si>
  <si>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</si>
  <si>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</si>
  <si>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</si>
  <si>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</si>
  <si>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</si>
  <si>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</si>
  <si>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</si>
  <si>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</si>
  <si>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</si>
  <si>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</si>
  <si>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</si>
  <si>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</si>
  <si>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</si>
  <si>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</si>
  <si>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</si>
  <si>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</si>
  <si>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</si>
  <si>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</si>
  <si>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</si>
  <si>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</si>
  <si>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</si>
  <si>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</si>
  <si>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</si>
  <si>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</si>
  <si>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</si>
  <si>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</si>
  <si>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</si>
  <si>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</si>
  <si>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</si>
  <si>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</si>
  <si>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</si>
  <si>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</si>
  <si>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</si>
  <si>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</si>
  <si>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</si>
  <si>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</si>
  <si>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</si>
  <si>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</si>
  <si>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</si>
  <si>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</si>
  <si>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</si>
  <si>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</si>
  <si>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</si>
  <si>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</si>
  <si>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</si>
  <si>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</si>
  <si>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</si>
  <si>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</si>
  <si>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</si>
  <si>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</si>
  <si>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</si>
  <si>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</si>
  <si>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</si>
  <si>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</si>
  <si>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</si>
  <si>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</si>
  <si>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</si>
  <si>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</si>
  <si>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</si>
  <si>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</si>
  <si>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</si>
  <si>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</si>
  <si>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</si>
  <si>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</si>
  <si>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</si>
  <si>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</si>
  <si>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</si>
  <si>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</si>
  <si>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</si>
  <si>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</si>
  <si>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</si>
  <si>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</si>
  <si>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</si>
  <si>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</si>
  <si>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</si>
  <si>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</si>
  <si>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</si>
  <si>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</si>
  <si>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</si>
  <si>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</si>
  <si>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</si>
  <si>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</si>
  <si>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</si>
  <si>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</si>
  <si>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</si>
  <si>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</si>
  <si>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</si>
  <si>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</si>
  <si>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</si>
  <si>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</si>
  <si>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</si>
  <si>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</si>
  <si>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</si>
  <si>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</si>
  <si>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</si>
  <si>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</si>
  <si>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</si>
  <si>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</si>
  <si>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</si>
  <si>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</si>
  <si>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</si>
  <si>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</si>
  <si>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</si>
  <si>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</si>
  <si>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</si>
  <si>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</si>
  <si>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</si>
  <si>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</si>
  <si>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</si>
  <si>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</si>
  <si>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</si>
  <si>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</si>
  <si>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</si>
  <si>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</si>
  <si>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</si>
  <si>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</si>
  <si>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</si>
  <si>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</si>
  <si>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</si>
  <si>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</si>
  <si>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</si>
  <si>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</si>
  <si>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</si>
  <si>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</si>
  <si>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</si>
  <si>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</si>
  <si>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</si>
  <si>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</si>
  <si>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</si>
  <si>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</si>
  <si>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</si>
  <si>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</si>
  <si>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</si>
  <si>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</si>
  <si>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</si>
  <si>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</si>
  <si>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</si>
  <si>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</si>
  <si>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</si>
  <si>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</si>
  <si>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</si>
  <si>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</si>
  <si>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</si>
  <si>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</si>
  <si>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</si>
  <si>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</si>
  <si>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</si>
  <si>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</si>
  <si>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</si>
  <si>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</si>
  <si>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</si>
  <si>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</si>
  <si>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</si>
  <si>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</si>
  <si>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</si>
  <si>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</si>
  <si>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</si>
  <si>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</si>
  <si>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</si>
  <si>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</si>
  <si>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</si>
  <si>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</si>
  <si>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</si>
  <si>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</si>
  <si>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</si>
  <si>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</si>
  <si>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</si>
  <si>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</si>
  <si>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</si>
  <si>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</si>
  <si>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</si>
  <si>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</si>
  <si>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</si>
  <si>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</si>
  <si>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</si>
  <si>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</si>
  <si>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</si>
  <si>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</si>
  <si>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</si>
  <si>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</si>
  <si>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</si>
  <si>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</si>
  <si>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</si>
  <si>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</si>
  <si>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</si>
  <si>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</si>
  <si>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</si>
  <si>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</si>
  <si>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</si>
  <si>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</si>
  <si>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</si>
  <si>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</si>
  <si>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</si>
  <si>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</si>
  <si>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</si>
  <si>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</si>
  <si>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</si>
  <si>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</si>
  <si>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</si>
  <si>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</si>
  <si>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</si>
  <si>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</si>
  <si>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</si>
  <si>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</si>
  <si>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</si>
  <si>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</si>
  <si>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</si>
  <si>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</si>
  <si>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</si>
  <si>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</si>
  <si>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</si>
  <si>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</si>
  <si>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</si>
  <si>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</si>
  <si>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</si>
  <si>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</si>
  <si>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</si>
  <si>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</si>
  <si>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</si>
  <si>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</si>
  <si>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</si>
  <si>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</si>
  <si>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</si>
  <si>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</si>
  <si>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</si>
  <si>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</si>
  <si>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</si>
  <si>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</si>
  <si>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</si>
  <si>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</si>
  <si>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</si>
  <si>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</si>
  <si>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</si>
  <si>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</si>
  <si>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</si>
  <si>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</si>
  <si>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</si>
  <si>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</si>
  <si>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</si>
  <si>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</si>
  <si>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</si>
  <si>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</si>
  <si>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</si>
  <si>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</si>
  <si>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</si>
  <si>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</si>
  <si>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</si>
  <si>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</si>
  <si>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</si>
  <si>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</si>
  <si>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</si>
  <si>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</si>
  <si>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</si>
  <si>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</si>
  <si>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</si>
  <si>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</si>
  <si>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</si>
  <si>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</si>
  <si>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</si>
  <si>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</si>
  <si>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</si>
  <si>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</si>
  <si>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</si>
  <si>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</si>
  <si>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</si>
  <si>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</si>
  <si>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</si>
  <si>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</si>
  <si>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</si>
  <si>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</si>
  <si>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</si>
  <si>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</si>
  <si>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</si>
  <si>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</si>
  <si>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</si>
  <si>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</si>
  <si>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</si>
  <si>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</si>
  <si>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</si>
  <si>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</si>
  <si>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</si>
  <si>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</si>
  <si>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</si>
  <si>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</si>
  <si>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</si>
  <si>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</si>
  <si>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</si>
  <si>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</si>
  <si>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</si>
  <si>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</si>
  <si>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</si>
  <si>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</si>
  <si>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</si>
  <si>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</si>
  <si>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</si>
  <si>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</si>
  <si>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</si>
  <si>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</si>
  <si>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</si>
  <si>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</si>
  <si>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</si>
  <si>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</si>
  <si>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</si>
  <si>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</si>
  <si>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</si>
  <si>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</si>
  <si>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</si>
  <si>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</si>
  <si>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</si>
  <si>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</si>
  <si>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</si>
  <si>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</si>
  <si>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</si>
  <si>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</si>
  <si>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</si>
  <si>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</si>
  <si>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</si>
  <si>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</si>
  <si>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</si>
  <si>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</si>
  <si>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</si>
  <si>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</si>
  <si>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</si>
  <si>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</si>
  <si>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</si>
  <si>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</si>
  <si>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</si>
  <si>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</si>
  <si>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</si>
  <si>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</si>
  <si>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</si>
  <si>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</si>
  <si>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</si>
  <si>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</si>
  <si>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</si>
  <si>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</si>
  <si>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</si>
  <si>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</si>
  <si>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</si>
  <si>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</si>
  <si>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</si>
  <si>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</si>
  <si>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</si>
  <si>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</si>
  <si>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</si>
  <si>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</si>
  <si>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</si>
  <si>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</si>
  <si>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</si>
  <si>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</si>
  <si>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</si>
  <si>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</si>
  <si>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</si>
  <si>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</si>
  <si>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</si>
  <si>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</si>
  <si>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</si>
  <si>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</si>
  <si>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</si>
  <si>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</si>
  <si>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</si>
  <si>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</si>
  <si>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</si>
  <si>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</si>
  <si>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</si>
  <si>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</si>
  <si>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</si>
  <si>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</si>
  <si>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</si>
  <si>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</si>
  <si>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</si>
  <si>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</si>
  <si>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</si>
  <si>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</si>
  <si>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</si>
  <si>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</si>
  <si>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</si>
  <si>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</si>
  <si>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</si>
  <si>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</si>
  <si>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</si>
  <si>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</si>
  <si>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</si>
  <si>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</si>
  <si>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</si>
  <si>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</si>
  <si>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</si>
  <si>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</si>
  <si>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</si>
  <si>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</si>
  <si>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</si>
  <si>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</si>
  <si>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</si>
  <si>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</si>
  <si>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</si>
  <si>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</si>
  <si>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</si>
  <si>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</si>
  <si>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</si>
  <si>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</si>
  <si>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</si>
  <si>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</si>
  <si>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</si>
  <si>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</si>
  <si>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</si>
  <si>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</si>
  <si>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</si>
  <si>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</si>
  <si>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</si>
  <si>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</si>
  <si>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</si>
  <si>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</si>
  <si>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</si>
  <si>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</si>
  <si>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</si>
  <si>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</si>
  <si>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</si>
  <si>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</si>
  <si>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</si>
  <si>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</si>
  <si>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</si>
  <si>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</si>
  <si>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</si>
  <si>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</si>
  <si>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</si>
  <si>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</si>
  <si>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</si>
  <si>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</si>
  <si>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</si>
  <si>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</si>
  <si>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</si>
  <si>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</si>
  <si>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</si>
  <si>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</si>
  <si>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</si>
  <si>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</si>
  <si>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</si>
  <si>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</si>
  <si>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</si>
  <si>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</si>
  <si>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</si>
  <si>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</si>
  <si>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</si>
  <si>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</si>
  <si>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</si>
  <si>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</si>
  <si>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</si>
  <si>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</si>
  <si>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</si>
  <si>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</si>
  <si>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</si>
  <si>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</si>
  <si>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</si>
  <si>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</si>
  <si>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</si>
  <si>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</si>
  <si>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</si>
  <si>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</si>
  <si>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</si>
  <si>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</si>
  <si>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</si>
  <si>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</si>
  <si>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</si>
  <si>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</si>
  <si>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</si>
  <si>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</si>
  <si>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</si>
  <si>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</si>
  <si>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</si>
  <si>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</si>
  <si>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</si>
  <si>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</si>
  <si>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</si>
  <si>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</si>
  <si>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</si>
  <si>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</si>
  <si>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</si>
  <si>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</si>
  <si>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</si>
  <si>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</si>
  <si>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</si>
  <si>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</si>
  <si>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</si>
  <si>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</si>
  <si>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</si>
  <si>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</si>
  <si>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</si>
  <si>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</si>
  <si>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</si>
  <si>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</si>
  <si>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</si>
  <si>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</si>
  <si>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</si>
  <si>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</si>
  <si>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</si>
  <si>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</si>
  <si>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</si>
  <si>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</si>
  <si>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</si>
  <si>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</si>
  <si>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</si>
  <si>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</si>
  <si>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</si>
  <si>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</si>
  <si>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</si>
  <si>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</si>
  <si>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</si>
  <si>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</si>
  <si>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</si>
  <si>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</si>
  <si>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</si>
  <si>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</si>
  <si>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</si>
  <si>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</si>
  <si>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</si>
  <si>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</si>
  <si>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</si>
  <si>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</si>
  <si>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</si>
  <si>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</si>
  <si>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</si>
  <si>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</si>
  <si>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</si>
  <si>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</si>
  <si>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</si>
  <si>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</si>
  <si>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</si>
  <si>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</si>
  <si>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</si>
  <si>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</si>
  <si>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</si>
  <si>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</si>
  <si>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</si>
  <si>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</si>
  <si>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</si>
  <si>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</si>
  <si>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</si>
  <si>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</si>
  <si>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</si>
  <si>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</si>
  <si>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</si>
  <si>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</si>
  <si>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</si>
  <si>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</si>
  <si>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</si>
  <si>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</si>
  <si>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</si>
  <si>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</si>
  <si>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</si>
  <si>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</si>
  <si>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</si>
  <si>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</si>
  <si>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</si>
  <si>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</si>
  <si>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</si>
  <si>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</si>
  <si>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</si>
  <si>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</si>
  <si>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</si>
  <si>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</si>
  <si>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</si>
  <si>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</si>
  <si>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</si>
  <si>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</si>
  <si>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</si>
  <si>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</si>
  <si>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</si>
  <si>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</si>
  <si>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</si>
  <si>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</si>
  <si>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</si>
  <si>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</si>
  <si>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</si>
  <si>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</si>
  <si>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</si>
  <si>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</si>
  <si>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</si>
  <si>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</si>
  <si>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</si>
  <si>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</si>
  <si>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</si>
  <si>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</si>
  <si>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</si>
  <si>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</si>
  <si>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</si>
  <si>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</si>
  <si>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</si>
  <si>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</si>
  <si>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</si>
  <si>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</si>
  <si>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</si>
  <si>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</si>
  <si>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</si>
  <si>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</si>
  <si>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</si>
  <si>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</si>
  <si>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</si>
  <si>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</si>
  <si>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</si>
  <si>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</si>
  <si>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</si>
  <si>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</si>
  <si>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</si>
  <si>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</si>
  <si>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</si>
  <si>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</si>
  <si>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</si>
  <si>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</si>
  <si>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</si>
  <si>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</si>
  <si>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</si>
  <si>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</si>
  <si>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</si>
  <si>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</si>
  <si>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</si>
  <si>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</si>
  <si>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</si>
  <si>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</si>
  <si>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</si>
  <si>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</si>
  <si>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</si>
  <si>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</si>
  <si>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</si>
  <si>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</si>
  <si>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</si>
  <si>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</si>
  <si>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</si>
  <si>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</si>
  <si>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</si>
  <si>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</si>
  <si>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</si>
  <si>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</si>
  <si>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</si>
  <si>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</si>
  <si>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</si>
  <si>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</si>
  <si>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</si>
  <si>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</si>
  <si>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</si>
  <si>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</si>
  <si>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</si>
  <si>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</si>
  <si>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</si>
  <si>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</si>
  <si>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</si>
  <si>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</si>
  <si>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</si>
  <si>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</si>
  <si>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</si>
  <si>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</si>
  <si>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</si>
  <si>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</si>
  <si>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</si>
  <si>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</si>
  <si>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</si>
  <si>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</si>
  <si>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</si>
  <si>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</si>
  <si>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</si>
  <si>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</si>
  <si>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</si>
  <si>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</si>
  <si>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</si>
  <si>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</si>
  <si>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</si>
  <si>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</si>
  <si>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</si>
  <si>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</si>
  <si>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</si>
  <si>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</si>
  <si>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</si>
  <si>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</si>
  <si>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</si>
  <si>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</si>
  <si>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</si>
  <si>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</si>
  <si>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</si>
  <si>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</si>
  <si>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</si>
  <si>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</si>
  <si>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</si>
  <si>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</si>
  <si>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</si>
  <si>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</si>
  <si>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</si>
  <si>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</si>
  <si>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</si>
  <si>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</si>
  <si>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</si>
  <si>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</si>
  <si>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</si>
  <si>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</si>
  <si>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</si>
  <si>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</si>
  <si>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</si>
  <si>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</si>
  <si>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</si>
  <si>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</si>
  <si>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</si>
  <si>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</si>
  <si>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</si>
  <si>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</si>
  <si>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</si>
  <si>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</si>
  <si>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</si>
  <si>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</si>
  <si>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</si>
  <si>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</si>
  <si>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</si>
  <si>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</si>
  <si>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</si>
  <si>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</si>
  <si>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</si>
  <si>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</si>
  <si>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</si>
  <si>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</si>
  <si>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</si>
  <si>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</si>
  <si>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</si>
  <si>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</si>
  <si>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</si>
  <si>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</si>
  <si>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</si>
  <si>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</si>
  <si>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</si>
  <si>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</si>
  <si>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</si>
  <si>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</si>
  <si>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</si>
  <si>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</si>
  <si>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</si>
  <si>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</si>
  <si>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</si>
  <si>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</si>
  <si>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</si>
  <si>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</si>
  <si>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</si>
  <si>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</si>
  <si>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</si>
  <si>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</si>
  <si>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</si>
  <si>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</si>
  <si>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</si>
  <si>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</si>
  <si>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</si>
  <si>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</si>
  <si>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</si>
  <si>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</si>
  <si>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</si>
  <si>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</si>
  <si>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</si>
  <si>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</si>
  <si>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</si>
  <si>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</si>
  <si>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</si>
  <si>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</si>
  <si>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</si>
  <si>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</si>
  <si>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</si>
  <si>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</si>
  <si>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</si>
  <si>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</si>
  <si>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</si>
  <si>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</si>
  <si>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</si>
  <si>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</si>
  <si>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</si>
  <si>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</si>
  <si>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</si>
  <si>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</si>
  <si>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</si>
  <si>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</si>
  <si>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</si>
  <si>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</si>
  <si>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</si>
  <si>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</si>
  <si>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</si>
  <si>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</si>
  <si>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</si>
  <si>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</si>
  <si>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</si>
  <si>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</si>
  <si>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</si>
  <si>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</si>
  <si>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</si>
  <si>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</si>
  <si>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</si>
  <si>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</si>
  <si>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</si>
  <si>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</si>
  <si>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</si>
  <si>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</si>
  <si>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</si>
  <si>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</si>
  <si>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</si>
  <si>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</si>
  <si>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</si>
  <si>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</si>
  <si>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</si>
  <si>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</si>
  <si>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</si>
  <si>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</si>
  <si>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</si>
  <si>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</si>
  <si>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</si>
  <si>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</si>
  <si>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</si>
  <si>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</si>
  <si>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</si>
  <si>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</si>
  <si>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</si>
  <si>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</si>
  <si>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</si>
  <si>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</si>
  <si>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</si>
  <si>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</si>
  <si>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</si>
  <si>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</si>
  <si>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</si>
  <si>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</si>
  <si>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</si>
  <si>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</si>
  <si>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</si>
  <si>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</si>
  <si>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</si>
  <si>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</si>
  <si>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</si>
  <si>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</si>
  <si>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</si>
  <si>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</si>
  <si>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</si>
  <si>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</si>
  <si>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</si>
  <si>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</si>
  <si>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</si>
  <si>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</si>
  <si>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</si>
  <si>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</si>
  <si>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</si>
  <si>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</si>
  <si>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</si>
  <si>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</si>
  <si>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</si>
  <si>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</si>
  <si>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</si>
  <si>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</si>
  <si>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</si>
  <si>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</si>
  <si>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</si>
  <si>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</si>
  <si>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</si>
  <si>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</si>
  <si>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</si>
  <si>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</si>
  <si>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</si>
  <si>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</si>
  <si>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</si>
  <si>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</si>
  <si>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</si>
  <si>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</si>
  <si>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</si>
  <si>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</si>
  <si>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</si>
  <si>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</si>
  <si>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</si>
  <si>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</si>
  <si>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</si>
  <si>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</si>
  <si>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</si>
  <si>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</si>
  <si>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</si>
  <si>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</si>
  <si>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</si>
  <si>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</si>
  <si>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</si>
  <si>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</si>
  <si>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</si>
  <si>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</si>
  <si>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</si>
  <si>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</si>
  <si>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</si>
  <si>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</si>
  <si>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</si>
  <si>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</si>
  <si>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</si>
  <si>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</si>
  <si>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</si>
  <si>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</si>
  <si>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</si>
  <si>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</si>
  <si>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</si>
  <si>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</si>
  <si>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</si>
  <si>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</si>
  <si>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</si>
  <si>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</si>
  <si>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</si>
  <si>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</si>
  <si>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</si>
  <si>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</si>
  <si>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</si>
  <si>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</si>
  <si>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</si>
  <si>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</si>
  <si>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</si>
  <si>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</si>
  <si>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</si>
  <si>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</si>
  <si>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</si>
  <si>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</si>
  <si>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</si>
  <si>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</si>
  <si>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</si>
  <si>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</si>
  <si>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</si>
  <si>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</si>
  <si>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</si>
  <si>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</si>
  <si>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</si>
  <si>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</si>
  <si>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</si>
  <si>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</si>
  <si>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</si>
  <si>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</si>
  <si>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</si>
  <si>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</si>
  <si>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</si>
  <si>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</si>
  <si>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</si>
  <si>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</si>
  <si>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</si>
  <si>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</si>
  <si>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</si>
  <si>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</si>
  <si>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</si>
  <si>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</si>
  <si>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</si>
  <si>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</si>
  <si>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</si>
  <si>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</si>
  <si>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</si>
  <si>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</si>
  <si>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</si>
  <si>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</si>
  <si>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</si>
  <si>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</si>
  <si>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</si>
  <si>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</si>
  <si>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</si>
  <si>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</si>
  <si>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</si>
  <si>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</si>
  <si>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</si>
  <si>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</si>
  <si>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</si>
  <si>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</si>
  <si>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</si>
  <si>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</si>
  <si>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</si>
  <si>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</si>
  <si>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</si>
  <si>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</si>
  <si>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</si>
  <si>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</si>
  <si>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</si>
  <si>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</si>
  <si>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</si>
  <si>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</si>
  <si>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</si>
  <si>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</si>
  <si>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</si>
  <si>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</si>
  <si>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</si>
  <si>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</si>
  <si>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</si>
  <si>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</si>
  <si>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</si>
  <si>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</si>
  <si>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</si>
  <si>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</si>
  <si>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</si>
  <si>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</si>
  <si>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</si>
  <si>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</si>
  <si>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</si>
  <si>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</si>
  <si>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</si>
  <si>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</si>
  <si>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</si>
  <si>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</si>
  <si>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</si>
  <si>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</si>
  <si>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</si>
  <si>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</si>
  <si>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</si>
  <si>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</si>
  <si>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</si>
  <si>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</si>
  <si>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</si>
  <si>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</si>
  <si>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</si>
  <si>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</si>
  <si>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</si>
  <si>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</si>
  <si>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</si>
  <si>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</si>
  <si>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</si>
  <si>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</si>
  <si>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</si>
  <si>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</si>
  <si>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</si>
  <si>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</si>
  <si>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</si>
  <si>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</si>
  <si>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</si>
  <si>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</si>
  <si>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</si>
  <si>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</si>
  <si>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</si>
  <si>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</si>
  <si>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</si>
  <si>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</si>
  <si>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</si>
  <si>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</si>
  <si>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</si>
  <si>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</si>
  <si>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</si>
  <si>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</si>
  <si>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</si>
  <si>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</si>
  <si>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</si>
  <si>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</si>
  <si>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</si>
  <si>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</si>
  <si>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</si>
  <si>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</si>
  <si>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</si>
  <si>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</si>
  <si>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</si>
  <si>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</si>
  <si>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</si>
  <si>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</si>
  <si>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</si>
  <si>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</si>
  <si>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</si>
  <si>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</si>
  <si>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</si>
  <si>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</si>
  <si>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</si>
  <si>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</si>
  <si>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</si>
  <si>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</si>
  <si>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</si>
  <si>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</si>
  <si>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</si>
  <si>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</si>
  <si>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</si>
  <si>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</si>
  <si>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</si>
  <si>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</si>
  <si>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</si>
  <si>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</si>
  <si>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</si>
  <si>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</si>
  <si>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</si>
  <si>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</si>
  <si>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</si>
  <si>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</si>
  <si>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</si>
  <si>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</si>
  <si>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</si>
  <si>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</si>
  <si>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</si>
  <si>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</si>
  <si>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</si>
  <si>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</si>
  <si>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</si>
  <si>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</si>
  <si>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</si>
  <si>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</si>
  <si>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</si>
  <si>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</si>
  <si>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</si>
  <si>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</si>
  <si>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</si>
  <si>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</si>
  <si>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</si>
  <si>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</si>
  <si>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</si>
  <si>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</si>
  <si>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</si>
  <si>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</si>
  <si>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</si>
  <si>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</si>
  <si>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</si>
  <si>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</si>
  <si>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</si>
  <si>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</si>
  <si>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</si>
  <si>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</si>
  <si>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</si>
  <si>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</si>
  <si>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</si>
  <si>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</si>
  <si>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</si>
  <si>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</si>
  <si>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</si>
  <si>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</si>
  <si>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</si>
  <si>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</si>
  <si>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</si>
  <si>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</si>
  <si>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</si>
  <si>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</si>
  <si>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</si>
  <si>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</si>
  <si>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</si>
  <si>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</si>
  <si>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</si>
  <si>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</si>
  <si>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</si>
  <si>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</si>
  <si>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</si>
  <si>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</si>
  <si>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</si>
  <si>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</si>
  <si>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</si>
  <si>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</si>
  <si>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</si>
  <si>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</si>
  <si>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</si>
  <si>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</si>
  <si>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</si>
  <si>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</si>
  <si>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</si>
  <si>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</si>
  <si>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</si>
  <si>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</si>
  <si>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</si>
  <si>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</si>
  <si>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</si>
  <si>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</si>
  <si>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</si>
  <si>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</si>
  <si>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</si>
  <si>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</si>
  <si>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</si>
  <si>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</si>
  <si>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</si>
  <si>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</si>
  <si>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</si>
  <si>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</si>
  <si>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</si>
  <si>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</si>
  <si>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</si>
  <si>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</si>
  <si>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</si>
  <si>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</si>
  <si>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</si>
  <si>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</si>
  <si>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</si>
  <si>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</si>
  <si>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</si>
  <si>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</si>
  <si>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</si>
  <si>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</si>
  <si>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</si>
  <si>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</si>
  <si>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</si>
  <si>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</si>
  <si>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</si>
  <si>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</si>
  <si>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</si>
  <si>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</si>
  <si>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</si>
  <si>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</si>
  <si>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</si>
  <si>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</si>
  <si>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</si>
  <si>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</si>
  <si>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</si>
  <si>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</si>
  <si>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</si>
  <si>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</si>
  <si>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</si>
  <si>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</si>
  <si>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</si>
  <si>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</si>
  <si>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</si>
  <si>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</si>
  <si>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</si>
  <si>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</si>
  <si>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</si>
  <si>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</si>
  <si>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</si>
  <si>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</si>
  <si>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</si>
  <si>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</si>
  <si>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</si>
  <si>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</si>
  <si>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</si>
  <si>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</si>
  <si>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</si>
  <si>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</si>
  <si>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</si>
  <si>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</si>
  <si>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</si>
  <si>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</si>
  <si>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</si>
  <si>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</si>
  <si>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</si>
  <si>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</si>
  <si>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</si>
  <si>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</si>
  <si>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</si>
  <si>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</si>
  <si>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</si>
  <si>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</si>
  <si>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</si>
  <si>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</si>
  <si>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</si>
  <si>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</si>
  <si>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</si>
  <si>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</si>
  <si>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</si>
  <si>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</si>
  <si>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</si>
  <si>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</si>
  <si>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</si>
  <si>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</si>
  <si>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</si>
  <si>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</si>
  <si>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</si>
  <si>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</si>
  <si>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</si>
  <si>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</si>
  <si>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</si>
  <si>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</si>
  <si>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</si>
  <si>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</si>
  <si>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</si>
  <si>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</si>
  <si>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</si>
  <si>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</si>
  <si>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</si>
  <si>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</si>
  <si>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</si>
  <si>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</si>
  <si>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</si>
  <si>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</si>
  <si>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</si>
  <si>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</si>
  <si>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</si>
  <si>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</si>
  <si>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</si>
  <si>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</si>
  <si>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</si>
  <si>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</si>
  <si>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</si>
  <si>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</si>
  <si>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</si>
  <si>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</si>
  <si>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</si>
  <si>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</si>
  <si>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</si>
  <si>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</si>
  <si>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</si>
  <si>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</si>
  <si>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</si>
  <si>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</si>
  <si>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</si>
  <si>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</si>
  <si>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</si>
  <si>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</si>
  <si>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</si>
  <si>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</si>
  <si>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</si>
  <si>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</si>
  <si>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</si>
  <si>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</si>
  <si>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</si>
  <si>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</si>
  <si>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</si>
  <si>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</si>
  <si>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</si>
  <si>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</si>
  <si>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</si>
  <si>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</si>
  <si>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</si>
  <si>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</si>
  <si>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</si>
  <si>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</si>
  <si>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</si>
  <si>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</si>
  <si>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</si>
  <si>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</si>
  <si>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</si>
  <si>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</si>
  <si>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</si>
  <si>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</si>
  <si>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</si>
  <si>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</si>
  <si>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</si>
  <si>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</si>
  <si>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</si>
  <si>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</si>
  <si>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</si>
  <si>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</si>
  <si>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</si>
  <si>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</si>
  <si>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</si>
  <si>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</si>
  <si>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</si>
  <si>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</si>
  <si>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</si>
  <si>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</si>
  <si>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</si>
  <si>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</si>
  <si>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</si>
  <si>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</si>
  <si>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</si>
  <si>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</si>
  <si>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</si>
  <si>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</si>
  <si>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</si>
  <si>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</si>
  <si>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</si>
  <si>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</si>
  <si>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</si>
  <si>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</si>
  <si>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</si>
  <si>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</si>
  <si>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</si>
  <si>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</si>
  <si>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</si>
  <si>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</si>
  <si>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</si>
  <si>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</si>
  <si>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</si>
  <si>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</si>
  <si>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</si>
  <si>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</si>
  <si>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</si>
  <si>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</si>
  <si>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</si>
  <si>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</si>
  <si>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</si>
  <si>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</si>
  <si>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</si>
  <si>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</si>
  <si>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</si>
  <si>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</si>
  <si>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</si>
  <si>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</si>
  <si>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</si>
  <si>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</si>
  <si>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</si>
  <si>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</si>
  <si>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</si>
  <si>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</si>
  <si>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</si>
  <si>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</si>
  <si>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</si>
  <si>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</si>
  <si>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</si>
  <si>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</si>
  <si>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</si>
  <si>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</si>
  <si>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</si>
  <si>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</si>
  <si>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</si>
  <si>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</si>
  <si>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</si>
  <si>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</si>
  <si>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</si>
  <si>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</si>
  <si>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</si>
  <si>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</si>
  <si>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</si>
  <si>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</si>
  <si>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</si>
  <si>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</si>
  <si>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</si>
  <si>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</si>
  <si>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</si>
  <si>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</si>
  <si>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</si>
  <si>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</si>
  <si>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</si>
  <si>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</si>
  <si>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</si>
  <si>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</si>
  <si>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</si>
  <si>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</si>
  <si>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</si>
  <si>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</si>
  <si>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</si>
  <si>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</si>
  <si>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</si>
  <si>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</si>
  <si>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</si>
  <si>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</si>
  <si>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</si>
  <si>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</si>
  <si>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</si>
  <si>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</si>
  <si>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</si>
  <si>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</si>
  <si>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</si>
  <si>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</si>
  <si>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</si>
  <si>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</si>
  <si>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</si>
  <si>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</si>
  <si>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</si>
  <si>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</si>
  <si>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</si>
  <si>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</si>
  <si>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</si>
  <si>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</si>
  <si>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</si>
  <si>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</si>
  <si>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</si>
  <si>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</si>
  <si>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</si>
  <si>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</si>
  <si>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</si>
  <si>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</si>
  <si>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</si>
  <si>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</si>
  <si>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</si>
  <si>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</si>
  <si>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</si>
  <si>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</si>
  <si>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</si>
  <si>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</si>
  <si>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</si>
  <si>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</si>
  <si>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</si>
  <si>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</si>
  <si>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</si>
  <si>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</si>
  <si>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</si>
  <si>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</si>
  <si>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</si>
  <si>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</si>
  <si>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</si>
  <si>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</si>
  <si>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</si>
  <si>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</si>
  <si>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</si>
  <si>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</si>
  <si>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</si>
  <si>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</si>
  <si>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</si>
  <si>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</si>
  <si>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</si>
  <si>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</si>
  <si>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</si>
  <si>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</si>
  <si>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</si>
  <si>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</si>
  <si>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</si>
  <si>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</si>
  <si>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</si>
  <si>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</si>
  <si>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</si>
  <si>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</si>
  <si>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</si>
  <si>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</si>
  <si>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</si>
  <si>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</si>
  <si>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</si>
  <si>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</si>
  <si>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</si>
  <si>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</si>
  <si>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</si>
  <si>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</si>
  <si>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</si>
  <si>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</si>
  <si>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</si>
  <si>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</si>
  <si>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</si>
  <si>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</si>
  <si>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</si>
  <si>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充值50抽一次</t>
    <phoneticPr fontId="22" type="noConversion"/>
  </si>
  <si>
    <t>金条</t>
    <phoneticPr fontId="22" type="noConversion"/>
  </si>
  <si>
    <t>传承灵石</t>
  </si>
  <si>
    <t>副本秘石</t>
    <phoneticPr fontId="23" type="noConversion"/>
  </si>
  <si>
    <t>勋章礼包</t>
    <phoneticPr fontId="23" type="noConversion"/>
  </si>
  <si>
    <t>珍品羽毛</t>
    <phoneticPr fontId="23" type="noConversion"/>
  </si>
  <si>
    <t>超级宠之晶</t>
    <phoneticPr fontId="23" type="noConversion"/>
  </si>
  <si>
    <t>钻石</t>
    <phoneticPr fontId="22" type="noConversion"/>
  </si>
  <si>
    <t>消费钻石</t>
    <phoneticPr fontId="22" type="noConversion"/>
  </si>
  <si>
    <t>宝石</t>
    <phoneticPr fontId="22" type="noConversion"/>
  </si>
  <si>
    <t>去掉2000钻石</t>
    <phoneticPr fontId="22" type="noConversion"/>
  </si>
  <si>
    <t>宝石箱子换成副本次数</t>
    <phoneticPr fontId="22" type="noConversion"/>
  </si>
  <si>
    <t>宠灵之锁</t>
  </si>
  <si>
    <t>孵化灵球</t>
  </si>
  <si>
    <t>珍贵的宠物蛋</t>
    <phoneticPr fontId="23" type="noConversion"/>
  </si>
  <si>
    <t>宠之资质</t>
  </si>
  <si>
    <t>宠之成长</t>
  </si>
  <si>
    <t>传承:幸运之石</t>
  </si>
  <si>
    <t>金币</t>
    <phoneticPr fontId="22" type="noConversion"/>
  </si>
  <si>
    <t>次</t>
    <phoneticPr fontId="22" type="noConversion"/>
  </si>
  <si>
    <t>钻石洗炼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</si>
</sst>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  <cell r="O262">
            <v>1000</v>
          </cell>
        </row>
        <row r="263">
          <cell r="C263">
            <v>10030018</v>
          </cell>
          <cell r="O263">
            <v>1000</v>
          </cell>
        </row>
        <row r="264">
          <cell r="C264">
            <v>10030019</v>
          </cell>
          <cell r="O264">
            <v>1000</v>
          </cell>
        </row>
        <row r="265">
          <cell r="C265">
            <v>10031001</v>
          </cell>
          <cell r="O265">
            <v>5850</v>
          </cell>
        </row>
        <row r="266">
          <cell r="C266">
            <v>10031002</v>
          </cell>
          <cell r="O266">
            <v>5850</v>
          </cell>
        </row>
        <row r="267">
          <cell r="C267">
            <v>10031003</v>
          </cell>
          <cell r="O267">
            <v>5850</v>
          </cell>
        </row>
        <row r="268">
          <cell r="C268">
            <v>10031004</v>
          </cell>
          <cell r="O268">
            <v>5850</v>
          </cell>
        </row>
        <row r="269">
          <cell r="C269">
            <v>10031005</v>
          </cell>
          <cell r="O269">
            <v>5850</v>
          </cell>
        </row>
        <row r="270">
          <cell r="C270">
            <v>10031006</v>
          </cell>
          <cell r="O270">
            <v>5850</v>
          </cell>
        </row>
        <row r="271">
          <cell r="C271">
            <v>10031007</v>
          </cell>
          <cell r="O271">
            <v>5850</v>
          </cell>
        </row>
        <row r="272">
          <cell r="C272">
            <v>10031008</v>
          </cell>
          <cell r="O272">
            <v>5850</v>
          </cell>
        </row>
        <row r="273">
          <cell r="C273">
            <v>10031009</v>
          </cell>
          <cell r="O273">
            <v>5850</v>
          </cell>
        </row>
        <row r="274">
          <cell r="C274">
            <v>10031010</v>
          </cell>
          <cell r="O274">
            <v>5850</v>
          </cell>
        </row>
        <row r="275">
          <cell r="C275">
            <v>10031011</v>
          </cell>
          <cell r="O275">
            <v>5850</v>
          </cell>
        </row>
        <row r="276">
          <cell r="C276">
            <v>10031012</v>
          </cell>
          <cell r="O276">
            <v>5850</v>
          </cell>
        </row>
        <row r="277">
          <cell r="C277">
            <v>10031013</v>
          </cell>
          <cell r="O277">
            <v>5850</v>
          </cell>
        </row>
        <row r="278">
          <cell r="C278">
            <v>10031014</v>
          </cell>
          <cell r="O278">
            <v>5850</v>
          </cell>
        </row>
        <row r="279">
          <cell r="C279">
            <v>10031015</v>
          </cell>
          <cell r="O279">
            <v>5850</v>
          </cell>
        </row>
        <row r="280">
          <cell r="C280">
            <v>10031016</v>
          </cell>
          <cell r="O280">
            <v>5850</v>
          </cell>
        </row>
        <row r="281">
          <cell r="C281">
            <v>10031017</v>
          </cell>
          <cell r="O281">
            <v>5850</v>
          </cell>
        </row>
        <row r="282">
          <cell r="C282">
            <v>10032001</v>
          </cell>
          <cell r="O282">
            <v>1000</v>
          </cell>
        </row>
        <row r="283">
          <cell r="C283">
            <v>10032002</v>
          </cell>
          <cell r="O283">
            <v>1000</v>
          </cell>
        </row>
        <row r="284">
          <cell r="C284">
            <v>10032003</v>
          </cell>
          <cell r="O284">
            <v>1000</v>
          </cell>
        </row>
        <row r="285">
          <cell r="C285">
            <v>10032004</v>
          </cell>
          <cell r="O285">
            <v>1000</v>
          </cell>
        </row>
        <row r="286">
          <cell r="C286">
            <v>10032005</v>
          </cell>
          <cell r="O286">
            <v>1000</v>
          </cell>
        </row>
        <row r="287">
          <cell r="C287">
            <v>10032006</v>
          </cell>
          <cell r="O287">
            <v>1000</v>
          </cell>
        </row>
        <row r="288">
          <cell r="C288">
            <v>10032007</v>
          </cell>
          <cell r="O288">
            <v>1000</v>
          </cell>
        </row>
        <row r="289">
          <cell r="C289">
            <v>10032008</v>
          </cell>
          <cell r="O289">
            <v>1000</v>
          </cell>
        </row>
        <row r="290">
          <cell r="C290">
            <v>10032009</v>
          </cell>
          <cell r="O290">
            <v>1000</v>
          </cell>
        </row>
        <row r="291">
          <cell r="C291">
            <v>10032010</v>
          </cell>
          <cell r="O291">
            <v>1000</v>
          </cell>
        </row>
        <row r="292">
          <cell r="C292">
            <v>10032011</v>
          </cell>
          <cell r="O292">
            <v>1000</v>
          </cell>
        </row>
        <row r="293">
          <cell r="C293">
            <v>10032012</v>
          </cell>
          <cell r="O293">
            <v>1000</v>
          </cell>
        </row>
        <row r="294">
          <cell r="C294">
            <v>10032013</v>
          </cell>
          <cell r="O294">
            <v>1000</v>
          </cell>
        </row>
        <row r="295">
          <cell r="C295">
            <v>10032014</v>
          </cell>
          <cell r="O295">
            <v>1000</v>
          </cell>
        </row>
        <row r="296">
          <cell r="C296">
            <v>10032015</v>
          </cell>
          <cell r="O296">
            <v>1000</v>
          </cell>
        </row>
        <row r="297">
          <cell r="C297">
            <v>10033001</v>
          </cell>
          <cell r="O297">
            <v>400</v>
          </cell>
        </row>
        <row r="298">
          <cell r="C298">
            <v>10033002</v>
          </cell>
          <cell r="O298">
            <v>588</v>
          </cell>
        </row>
        <row r="299">
          <cell r="C299">
            <v>10033003</v>
          </cell>
          <cell r="O299">
            <v>821</v>
          </cell>
        </row>
        <row r="300">
          <cell r="C300">
            <v>10033004</v>
          </cell>
          <cell r="O300">
            <v>1104</v>
          </cell>
        </row>
        <row r="301">
          <cell r="C301">
            <v>10033005</v>
          </cell>
          <cell r="O301">
            <v>1440</v>
          </cell>
        </row>
        <row r="302">
          <cell r="C302">
            <v>10033006</v>
          </cell>
          <cell r="O302">
            <v>1833</v>
          </cell>
        </row>
        <row r="303">
          <cell r="C303">
            <v>10033007</v>
          </cell>
          <cell r="O303">
            <v>2392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abSelected="1" workbookViewId="0">
      <selection activeCell="K15" sqref="K15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M9" s="2" t="s">
        <v>2187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2186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2392</v>
      </c>
      <c r="AB148" s="2"/>
      <c r="AC148" s="2"/>
      <c r="AD148" s="2"/>
      <c r="AE148" s="2"/>
      <c r="AF148" s="2"/>
      <c r="AG148" s="2">
        <f>SUM(Y148:AE148)</f>
        <v>2792</v>
      </c>
      <c r="AH148" s="2"/>
      <c r="AI148" s="2">
        <v>1.5</v>
      </c>
      <c r="AJ148" s="2">
        <v>3</v>
      </c>
      <c r="AK148" s="2">
        <f>ROUND(AI148*AG148,0)</f>
        <v>4188</v>
      </c>
      <c r="AL148" s="2">
        <f>AJ148*AG148</f>
        <v>8376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4188,BuyMaxZiJin = 8376},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2392</v>
      </c>
      <c r="Z149" s="2"/>
      <c r="AA149" s="2">
        <f>LOOKUP(N149,[2]ItemProto!$C$262:$C$303,[2]ItemProto!$O$262:$O$303)</f>
        <v>2392</v>
      </c>
      <c r="AB149" s="2"/>
      <c r="AC149" s="2"/>
      <c r="AD149" s="2"/>
      <c r="AE149" s="2"/>
      <c r="AF149" s="2"/>
      <c r="AG149" s="2">
        <f t="shared" ref="AG149:AG182" si="100">SUM(Y149:AE149)</f>
        <v>4784</v>
      </c>
      <c r="AH149" s="2"/>
      <c r="AI149" s="2">
        <v>1.5</v>
      </c>
      <c r="AJ149" s="2">
        <v>3</v>
      </c>
      <c r="AK149" s="2">
        <f t="shared" ref="AK149:AK182" si="101">ROUND(AI149*AG149,0)</f>
        <v>7176</v>
      </c>
      <c r="AL149" s="2">
        <f t="shared" ref="AL149:AL182" si="102">AJ149*AG149</f>
        <v>14352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7176,BuyMaxZiJin = 14352},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2392</v>
      </c>
      <c r="AB151" s="2"/>
      <c r="AC151" s="2">
        <f>LOOKUP(P151,[2]ItemProto!$C$262:$C$303,[2]ItemProto!$O$262:$O$303)</f>
        <v>2392</v>
      </c>
      <c r="AD151" s="2"/>
      <c r="AE151" s="2"/>
      <c r="AF151" s="2"/>
      <c r="AG151" s="2">
        <f t="shared" si="100"/>
        <v>5372</v>
      </c>
      <c r="AH151" s="2"/>
      <c r="AI151" s="2">
        <v>1.5</v>
      </c>
      <c r="AJ151" s="2">
        <v>3</v>
      </c>
      <c r="AK151" s="2">
        <f t="shared" si="101"/>
        <v>8058</v>
      </c>
      <c r="AL151" s="2">
        <f t="shared" si="102"/>
        <v>16116</v>
      </c>
      <c r="AN151" s="16" t="str">
        <f t="shared" si="103"/>
        <v>new JiaYuanPurchase{ ItemID = 10036004,ItemNum = 1, BuyMinZiJin = 8058,BuyMaxZiJin = 16116},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2392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3380</v>
      </c>
      <c r="AH153" s="2"/>
      <c r="AI153" s="2">
        <v>1.5</v>
      </c>
      <c r="AJ153" s="2">
        <v>3</v>
      </c>
      <c r="AK153" s="2">
        <f t="shared" si="101"/>
        <v>5070</v>
      </c>
      <c r="AL153" s="2">
        <f t="shared" si="102"/>
        <v>10140</v>
      </c>
      <c r="AN153" s="16" t="str">
        <f t="shared" si="103"/>
        <v>new JiaYuanPurchase{ ItemID = 10036006,ItemNum = 1, BuyMinZiJin = 5070,BuyMaxZiJin = 10140},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2392</v>
      </c>
      <c r="Z154" s="2"/>
      <c r="AA154" s="2">
        <f>LOOKUP(N154,[2]ItemProto!$C$262:$C$303,[2]ItemProto!$O$262:$O$303)</f>
        <v>2392</v>
      </c>
      <c r="AB154" s="2"/>
      <c r="AC154" s="2">
        <f>LOOKUP(P154,[2]ItemProto!$C$262:$C$303,[2]ItemProto!$O$262:$O$303)</f>
        <v>2392</v>
      </c>
      <c r="AD154" s="2"/>
      <c r="AE154" s="2"/>
      <c r="AF154" s="2"/>
      <c r="AG154" s="2">
        <f t="shared" si="100"/>
        <v>7176</v>
      </c>
      <c r="AH154" s="2"/>
      <c r="AI154" s="2">
        <v>1.5</v>
      </c>
      <c r="AJ154" s="2">
        <v>3</v>
      </c>
      <c r="AK154" s="2">
        <f t="shared" si="101"/>
        <v>10764</v>
      </c>
      <c r="AL154" s="2">
        <f t="shared" si="102"/>
        <v>21528</v>
      </c>
      <c r="AN154" s="16" t="str">
        <f t="shared" si="103"/>
        <v>new JiaYuanPurchase{ ItemID = 10036007,ItemNum = 1, BuyMinZiJin = 10764,BuyMaxZiJin = 21528},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2392</v>
      </c>
      <c r="Z155" s="2"/>
      <c r="AA155" s="2">
        <f>LOOKUP(N155,[2]ItemProto!$C$262:$C$303,[2]ItemProto!$O$262:$O$303)</f>
        <v>2392</v>
      </c>
      <c r="AB155" s="2"/>
      <c r="AC155" s="2">
        <f>LOOKUP(P155,[2]ItemProto!$C$262:$C$303,[2]ItemProto!$O$262:$O$303)</f>
        <v>2392</v>
      </c>
      <c r="AD155" s="2"/>
      <c r="AE155" s="2">
        <f>LOOKUP(R155,[2]ItemProto!$C$262:$C$303,[2]ItemProto!$O$262:$O$303)</f>
        <v>2392</v>
      </c>
      <c r="AF155" s="2"/>
      <c r="AG155" s="2">
        <f t="shared" si="100"/>
        <v>9568</v>
      </c>
      <c r="AH155" s="2"/>
      <c r="AI155" s="2">
        <v>1.5</v>
      </c>
      <c r="AJ155" s="2">
        <v>3</v>
      </c>
      <c r="AK155" s="2">
        <f t="shared" si="101"/>
        <v>14352</v>
      </c>
      <c r="AL155" s="2">
        <f t="shared" si="102"/>
        <v>28704</v>
      </c>
      <c r="AN155" s="16" t="str">
        <f t="shared" si="103"/>
        <v>new JiaYuanPurchase{ ItemID = 10036008,ItemNum = 1, BuyMinZiJin = 14352,BuyMaxZiJin = 28704},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2392</v>
      </c>
      <c r="AF156" s="2"/>
      <c r="AG156" s="2">
        <f t="shared" si="100"/>
        <v>6376</v>
      </c>
      <c r="AH156" s="2"/>
      <c r="AI156" s="2">
        <v>1.5</v>
      </c>
      <c r="AJ156" s="2">
        <v>3</v>
      </c>
      <c r="AK156" s="2">
        <f t="shared" si="101"/>
        <v>9564</v>
      </c>
      <c r="AL156" s="2">
        <f t="shared" si="102"/>
        <v>19128</v>
      </c>
      <c r="AN156" s="16" t="str">
        <f t="shared" si="103"/>
        <v>new JiaYuanPurchase{ ItemID = 10036009,ItemNum = 1, BuyMinZiJin = 9564,BuyMaxZiJin = 19128},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2392</v>
      </c>
      <c r="AD157" s="2"/>
      <c r="AE157" s="2">
        <f>LOOKUP(R157,[2]ItemProto!$C$262:$C$303,[2]ItemProto!$O$262:$O$303)</f>
        <v>2392</v>
      </c>
      <c r="AF157" s="2"/>
      <c r="AG157" s="2">
        <f t="shared" si="100"/>
        <v>8057</v>
      </c>
      <c r="AH157" s="2"/>
      <c r="AI157" s="2">
        <v>1.5</v>
      </c>
      <c r="AJ157" s="2">
        <v>3</v>
      </c>
      <c r="AK157" s="2">
        <f t="shared" si="101"/>
        <v>12086</v>
      </c>
      <c r="AL157" s="2">
        <f t="shared" si="102"/>
        <v>24171</v>
      </c>
      <c r="AN157" s="16" t="str">
        <f t="shared" si="103"/>
        <v>new JiaYuanPurchase{ ItemID = 10036010,ItemNum = 1, BuyMinZiJin = 12086,BuyMaxZiJin = 24171},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2392</v>
      </c>
      <c r="Z158" s="13"/>
      <c r="AA158" s="2">
        <f>LOOKUP(N158,[2]ItemProto!$C$262:$C$303,[2]ItemProto!$O$262:$O$303)</f>
        <v>2392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6005</v>
      </c>
      <c r="AH158" s="13"/>
      <c r="AI158" s="2">
        <v>1.5</v>
      </c>
      <c r="AJ158" s="2">
        <v>3</v>
      </c>
      <c r="AK158" s="2">
        <f t="shared" si="101"/>
        <v>9008</v>
      </c>
      <c r="AL158" s="2">
        <f t="shared" si="102"/>
        <v>18015</v>
      </c>
      <c r="AN158" s="16" t="str">
        <f t="shared" si="103"/>
        <v>new JiaYuanPurchase{ ItemID = 10036011,ItemNum = 1, BuyMinZiJin = 9008,BuyMaxZiJin = 18015},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2392</v>
      </c>
      <c r="Z159" s="13"/>
      <c r="AA159" s="2">
        <f>LOOKUP(N159,[2]ItemProto!$C$262:$C$303,[2]ItemProto!$O$262:$O$303)</f>
        <v>2392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7205</v>
      </c>
      <c r="AH159" s="13"/>
      <c r="AI159" s="2">
        <v>1.5</v>
      </c>
      <c r="AJ159" s="2">
        <v>3</v>
      </c>
      <c r="AK159" s="2">
        <f t="shared" si="101"/>
        <v>10808</v>
      </c>
      <c r="AL159" s="2">
        <f t="shared" si="102"/>
        <v>21615</v>
      </c>
      <c r="AN159" s="16" t="str">
        <f t="shared" si="103"/>
        <v>new JiaYuanPurchase{ ItemID = 10036012,ItemNum = 1, BuyMinZiJin = 10808,BuyMaxZiJin = 21615},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2392</v>
      </c>
      <c r="Z160" s="13"/>
      <c r="AA160" s="2">
        <f>LOOKUP(N160,[2]ItemProto!$C$262:$C$303,[2]ItemProto!$O$262:$O$303)</f>
        <v>2392</v>
      </c>
      <c r="AB160" s="13"/>
      <c r="AC160" s="2">
        <f>LOOKUP(P160,[2]ItemProto!$C$262:$C$303,[2]ItemProto!$O$262:$O$303)</f>
        <v>2392</v>
      </c>
      <c r="AD160" s="13"/>
      <c r="AE160" s="2">
        <f>LOOKUP(R160,[2]ItemProto!$C$262:$C$303,[2]ItemProto!$O$262:$O$303)</f>
        <v>2392</v>
      </c>
      <c r="AF160" s="13"/>
      <c r="AG160" s="2">
        <f t="shared" si="100"/>
        <v>9568</v>
      </c>
      <c r="AH160" s="13"/>
      <c r="AI160" s="2">
        <v>1.5</v>
      </c>
      <c r="AJ160" s="2">
        <v>3</v>
      </c>
      <c r="AK160" s="2">
        <f t="shared" si="101"/>
        <v>14352</v>
      </c>
      <c r="AL160" s="2">
        <f t="shared" si="102"/>
        <v>28704</v>
      </c>
      <c r="AN160" s="16" t="str">
        <f t="shared" si="103"/>
        <v>new JiaYuanPurchase{ ItemID = 10036013,ItemNum = 1, BuyMinZiJin = 14352,BuyMaxZiJin = 28704},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2392</v>
      </c>
      <c r="AF161" s="13"/>
      <c r="AG161" s="2">
        <f t="shared" si="100"/>
        <v>8616</v>
      </c>
      <c r="AH161" s="13"/>
      <c r="AI161" s="2">
        <v>1.5</v>
      </c>
      <c r="AJ161" s="2">
        <v>3</v>
      </c>
      <c r="AK161" s="2">
        <f t="shared" si="101"/>
        <v>12924</v>
      </c>
      <c r="AL161" s="2">
        <f t="shared" si="102"/>
        <v>25848</v>
      </c>
      <c r="AN161" s="16" t="str">
        <f t="shared" si="103"/>
        <v>new JiaYuanPurchase{ ItemID = 10036014,ItemNum = 1, BuyMinZiJin = 12924,BuyMaxZiJin = 25848},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2392</v>
      </c>
      <c r="Z162" s="13"/>
      <c r="AA162" s="2">
        <f>LOOKUP(N162,[2]ItemProto!$C$262:$C$303,[2]ItemProto!$O$262:$O$303)</f>
        <v>2392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6709</v>
      </c>
      <c r="AH162" s="13"/>
      <c r="AI162" s="2">
        <v>1.5</v>
      </c>
      <c r="AJ162" s="2">
        <v>3</v>
      </c>
      <c r="AK162" s="2">
        <f t="shared" si="101"/>
        <v>10064</v>
      </c>
      <c r="AL162" s="2">
        <f t="shared" si="102"/>
        <v>20127</v>
      </c>
      <c r="AN162" s="16" t="str">
        <f t="shared" si="103"/>
        <v>new JiaYuanPurchase{ ItemID = 10036015,ItemNum = 1, BuyMinZiJin = 10064,BuyMaxZiJin = 20127},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2392</v>
      </c>
      <c r="Z163" s="13"/>
      <c r="AA163" s="2">
        <f>LOOKUP(N163,[2]ItemProto!$C$262:$C$303,[2]ItemProto!$O$262:$O$303)</f>
        <v>2392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7205</v>
      </c>
      <c r="AH163" s="13"/>
      <c r="AI163" s="2">
        <v>1.5</v>
      </c>
      <c r="AJ163" s="2">
        <v>3</v>
      </c>
      <c r="AK163" s="2">
        <f t="shared" si="101"/>
        <v>10808</v>
      </c>
      <c r="AL163" s="2">
        <f t="shared" si="102"/>
        <v>21615</v>
      </c>
      <c r="AN163" s="16" t="str">
        <f t="shared" si="103"/>
        <v>new JiaYuanPurchase{ ItemID = 10036016,ItemNum = 1, BuyMinZiJin = 10808,BuyMaxZiJin = 21615},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2392</v>
      </c>
      <c r="Z164" s="13"/>
      <c r="AA164" s="2">
        <f>LOOKUP(N164,[2]ItemProto!$C$262:$C$303,[2]ItemProto!$O$262:$O$303)</f>
        <v>2392</v>
      </c>
      <c r="AB164" s="13"/>
      <c r="AC164" s="2">
        <f>LOOKUP(P164,[2]ItemProto!$C$262:$C$303,[2]ItemProto!$O$262:$O$303)</f>
        <v>2392</v>
      </c>
      <c r="AD164" s="13"/>
      <c r="AE164" s="2">
        <f>LOOKUP(R164,[2]ItemProto!$C$262:$C$303,[2]ItemProto!$O$262:$O$303)</f>
        <v>2392</v>
      </c>
      <c r="AF164" s="13"/>
      <c r="AG164" s="2">
        <f t="shared" si="100"/>
        <v>9568</v>
      </c>
      <c r="AH164" s="13"/>
      <c r="AI164" s="2">
        <v>1.5</v>
      </c>
      <c r="AJ164" s="2">
        <v>3</v>
      </c>
      <c r="AK164" s="2">
        <f t="shared" si="101"/>
        <v>14352</v>
      </c>
      <c r="AL164" s="2">
        <f t="shared" si="102"/>
        <v>28704</v>
      </c>
      <c r="AN164" s="16" t="str">
        <f t="shared" si="103"/>
        <v>new JiaYuanPurchase{ ItemID = 10036017,ItemNum = 1, BuyMinZiJin = 14352,BuyMaxZiJin = 28704},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2392</v>
      </c>
      <c r="Z165" s="13"/>
      <c r="AA165" s="2">
        <f>LOOKUP(N165,[2]ItemProto!$C$262:$C$303,[2]ItemProto!$O$262:$O$303)</f>
        <v>2392</v>
      </c>
      <c r="AB165" s="13"/>
      <c r="AC165" s="2">
        <f>LOOKUP(P165,[2]ItemProto!$C$262:$C$303,[2]ItemProto!$O$262:$O$303)</f>
        <v>2392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9568</v>
      </c>
      <c r="AH165" s="13"/>
      <c r="AI165" s="2">
        <v>1.5</v>
      </c>
      <c r="AJ165" s="2">
        <v>3</v>
      </c>
      <c r="AK165" s="2">
        <f t="shared" si="101"/>
        <v>14352</v>
      </c>
      <c r="AL165" s="2">
        <f t="shared" si="102"/>
        <v>28704</v>
      </c>
      <c r="AN165" s="16" t="str">
        <f t="shared" si="103"/>
        <v>new JiaYuanPurchase{ ItemID = 10036018,ItemNum = 1, BuyMinZiJin = 14352,BuyMaxZiJin = 28704},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2392</v>
      </c>
      <c r="Z166" s="13"/>
      <c r="AA166" s="2">
        <f>LOOKUP(N166,[2]ItemProto!$C$262:$C$303,[2]ItemProto!$O$262:$O$303)</f>
        <v>2392</v>
      </c>
      <c r="AB166" s="13"/>
      <c r="AC166" s="2">
        <f>LOOKUP(P166,[2]ItemProto!$C$262:$C$303,[2]ItemProto!$O$262:$O$303)</f>
        <v>2392</v>
      </c>
      <c r="AD166" s="13"/>
      <c r="AE166" s="2">
        <f>LOOKUP(R166,[2]ItemProto!$C$262:$C$303,[2]ItemProto!$O$262:$O$303)</f>
        <v>2392</v>
      </c>
      <c r="AF166" s="13"/>
      <c r="AG166" s="2">
        <f t="shared" si="100"/>
        <v>9568</v>
      </c>
      <c r="AH166" s="13"/>
      <c r="AI166" s="2">
        <v>1.5</v>
      </c>
      <c r="AJ166" s="2">
        <v>3</v>
      </c>
      <c r="AK166" s="2">
        <f t="shared" si="101"/>
        <v>14352</v>
      </c>
      <c r="AL166" s="2">
        <f t="shared" si="102"/>
        <v>28704</v>
      </c>
      <c r="AN166" s="16" t="str">
        <f t="shared" si="103"/>
        <v>new JiaYuanPurchase{ ItemID = 10036019,ItemNum = 1, BuyMinZiJin = 14352,BuyMaxZiJin = 28704},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2392</v>
      </c>
      <c r="Z167" s="13"/>
      <c r="AA167" s="2">
        <f>LOOKUP(N167,[2]ItemProto!$C$262:$C$303,[2]ItemProto!$O$262:$O$303)</f>
        <v>2392</v>
      </c>
      <c r="AB167" s="13"/>
      <c r="AC167" s="2">
        <f>LOOKUP(P167,[2]ItemProto!$C$262:$C$303,[2]ItemProto!$O$262:$O$303)</f>
        <v>2392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7576</v>
      </c>
      <c r="AH167" s="13"/>
      <c r="AI167" s="2">
        <v>1.5</v>
      </c>
      <c r="AJ167" s="2">
        <v>3</v>
      </c>
      <c r="AK167" s="2">
        <f t="shared" si="101"/>
        <v>11364</v>
      </c>
      <c r="AL167" s="2">
        <f t="shared" si="102"/>
        <v>22728</v>
      </c>
      <c r="AN167" s="16" t="str">
        <f t="shared" si="103"/>
        <v>new JiaYuanPurchase{ ItemID = 10036020,ItemNum = 1, BuyMinZiJin = 11364,BuyMaxZiJin = 22728},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2392</v>
      </c>
      <c r="Z168" s="13"/>
      <c r="AA168" s="2">
        <f>LOOKUP(N168,[2]ItemProto!$C$262:$C$303,[2]ItemProto!$O$262:$O$303)</f>
        <v>2392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8057</v>
      </c>
      <c r="AH168" s="13"/>
      <c r="AI168" s="2">
        <v>1.5</v>
      </c>
      <c r="AJ168" s="2">
        <v>3</v>
      </c>
      <c r="AK168" s="2">
        <f t="shared" si="101"/>
        <v>12086</v>
      </c>
      <c r="AL168" s="2">
        <f t="shared" si="102"/>
        <v>24171</v>
      </c>
      <c r="AN168" s="16" t="str">
        <f t="shared" si="103"/>
        <v>new JiaYuanPurchase{ ItemID = 10036021,ItemNum = 1, BuyMinZiJin = 12086,BuyMaxZiJin = 24171},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2392</v>
      </c>
      <c r="Z169" s="13"/>
      <c r="AA169" s="2">
        <f>LOOKUP(N169,[2]ItemProto!$C$262:$C$303,[2]ItemProto!$O$262:$O$303)</f>
        <v>2392</v>
      </c>
      <c r="AB169" s="13"/>
      <c r="AC169" s="2">
        <f>LOOKUP(P169,[2]ItemProto!$C$262:$C$303,[2]ItemProto!$O$262:$O$303)</f>
        <v>2392</v>
      </c>
      <c r="AD169" s="13"/>
      <c r="AE169" s="2">
        <f>LOOKUP(R169,[2]ItemProto!$C$262:$C$303,[2]ItemProto!$O$262:$O$303)</f>
        <v>2392</v>
      </c>
      <c r="AF169" s="13"/>
      <c r="AG169" s="2">
        <f t="shared" si="100"/>
        <v>9568</v>
      </c>
      <c r="AH169" s="13"/>
      <c r="AI169" s="2">
        <v>1.5</v>
      </c>
      <c r="AJ169" s="2">
        <v>3</v>
      </c>
      <c r="AK169" s="2">
        <f t="shared" si="101"/>
        <v>14352</v>
      </c>
      <c r="AL169" s="2">
        <f t="shared" si="102"/>
        <v>28704</v>
      </c>
      <c r="AN169" s="16" t="str">
        <f t="shared" si="103"/>
        <v>new JiaYuanPurchase{ ItemID = 10036022,ItemNum = 1, BuyMinZiJin = 14352,BuyMaxZiJin = 28704},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2392</v>
      </c>
      <c r="Z170" s="13"/>
      <c r="AA170" s="2">
        <f>LOOKUP(N170,[2]ItemProto!$C$262:$C$303,[2]ItemProto!$O$262:$O$303)</f>
        <v>2392</v>
      </c>
      <c r="AB170" s="13"/>
      <c r="AC170" s="2">
        <f>LOOKUP(P170,[2]ItemProto!$C$262:$C$303,[2]ItemProto!$O$262:$O$303)</f>
        <v>2392</v>
      </c>
      <c r="AD170" s="13"/>
      <c r="AE170" s="2">
        <f>LOOKUP(R170,[2]ItemProto!$C$262:$C$303,[2]ItemProto!$O$262:$O$303)</f>
        <v>2392</v>
      </c>
      <c r="AF170" s="13"/>
      <c r="AG170" s="2">
        <f t="shared" si="100"/>
        <v>9568</v>
      </c>
      <c r="AH170" s="13"/>
      <c r="AI170" s="2">
        <v>1.5</v>
      </c>
      <c r="AJ170" s="2">
        <v>3</v>
      </c>
      <c r="AK170" s="2">
        <f t="shared" si="101"/>
        <v>14352</v>
      </c>
      <c r="AL170" s="2">
        <f t="shared" si="102"/>
        <v>28704</v>
      </c>
      <c r="AN170" s="16" t="str">
        <f t="shared" si="103"/>
        <v>new JiaYuanPurchase{ ItemID = 10036023,ItemNum = 1, BuyMinZiJin = 14352,BuyMaxZiJin = 28704},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2392</v>
      </c>
      <c r="Z171" s="13"/>
      <c r="AA171" s="2">
        <f>LOOKUP(N171,[2]ItemProto!$C$262:$C$303,[2]ItemProto!$O$262:$O$303)</f>
        <v>2392</v>
      </c>
      <c r="AB171" s="13"/>
      <c r="AC171" s="2">
        <f>LOOKUP(P171,[2]ItemProto!$C$262:$C$303,[2]ItemProto!$O$262:$O$303)</f>
        <v>2392</v>
      </c>
      <c r="AD171" s="13"/>
      <c r="AE171" s="2">
        <f>LOOKUP(R171,[2]ItemProto!$C$262:$C$303,[2]ItemProto!$O$262:$O$303)</f>
        <v>2392</v>
      </c>
      <c r="AF171" s="13"/>
      <c r="AG171" s="2">
        <f t="shared" si="100"/>
        <v>9568</v>
      </c>
      <c r="AH171" s="13"/>
      <c r="AI171" s="2">
        <v>1.5</v>
      </c>
      <c r="AJ171" s="2">
        <v>3</v>
      </c>
      <c r="AK171" s="2">
        <f t="shared" si="101"/>
        <v>14352</v>
      </c>
      <c r="AL171" s="2">
        <f t="shared" si="102"/>
        <v>28704</v>
      </c>
      <c r="AN171" s="16" t="str">
        <f t="shared" si="103"/>
        <v>new JiaYuanPurchase{ ItemID = 10036024,ItemNum = 1, BuyMinZiJin = 14352,BuyMaxZiJin = 28704},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2392</v>
      </c>
      <c r="Z172" s="13"/>
      <c r="AA172" s="2">
        <f>LOOKUP(N172,[2]ItemProto!$C$262:$C$303,[2]ItemProto!$O$262:$O$303)</f>
        <v>2392</v>
      </c>
      <c r="AB172" s="13"/>
      <c r="AC172" s="2">
        <f>LOOKUP(P172,[2]ItemProto!$C$262:$C$303,[2]ItemProto!$O$262:$O$303)</f>
        <v>2392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9009</v>
      </c>
      <c r="AH172" s="13"/>
      <c r="AI172" s="2">
        <v>1.5</v>
      </c>
      <c r="AJ172" s="2">
        <v>3</v>
      </c>
      <c r="AK172" s="2">
        <f t="shared" si="101"/>
        <v>13514</v>
      </c>
      <c r="AL172" s="2">
        <f t="shared" si="102"/>
        <v>27027</v>
      </c>
      <c r="AN172" s="16" t="str">
        <f t="shared" si="103"/>
        <v>new JiaYuanPurchase{ ItemID = 10036025,ItemNum = 1, BuyMinZiJin = 13514,BuyMaxZiJin = 27027},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2392</v>
      </c>
      <c r="Z173" s="13"/>
      <c r="AA173" s="2">
        <f>LOOKUP(N173,[2]ItemProto!$C$262:$C$303,[2]ItemProto!$O$262:$O$303)</f>
        <v>2392</v>
      </c>
      <c r="AB173" s="13"/>
      <c r="AC173" s="2">
        <f>LOOKUP(P173,[2]ItemProto!$C$262:$C$303,[2]ItemProto!$O$262:$O$303)</f>
        <v>2392</v>
      </c>
      <c r="AD173" s="13"/>
      <c r="AE173" s="2">
        <f>LOOKUP(R173,[2]ItemProto!$C$262:$C$303,[2]ItemProto!$O$262:$O$303)</f>
        <v>2392</v>
      </c>
      <c r="AF173" s="13"/>
      <c r="AG173" s="2">
        <f t="shared" si="100"/>
        <v>9568</v>
      </c>
      <c r="AH173" s="13"/>
      <c r="AI173" s="2">
        <v>1.5</v>
      </c>
      <c r="AJ173" s="2">
        <v>3</v>
      </c>
      <c r="AK173" s="2">
        <f t="shared" si="101"/>
        <v>14352</v>
      </c>
      <c r="AL173" s="2">
        <f t="shared" si="102"/>
        <v>28704</v>
      </c>
      <c r="AN173" s="16" t="str">
        <f t="shared" si="103"/>
        <v>new JiaYuanPurchase{ ItemID = 10036026,ItemNum = 1, BuyMinZiJin = 14352,BuyMaxZiJin = 28704},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2392</v>
      </c>
      <c r="Z174" s="13"/>
      <c r="AA174" s="2">
        <f>LOOKUP(N174,[2]ItemProto!$C$262:$C$303,[2]ItemProto!$O$262:$O$303)</f>
        <v>2392</v>
      </c>
      <c r="AB174" s="13"/>
      <c r="AC174" s="2">
        <f>LOOKUP(P174,[2]ItemProto!$C$262:$C$303,[2]ItemProto!$O$262:$O$303)</f>
        <v>2392</v>
      </c>
      <c r="AD174" s="13"/>
      <c r="AE174" s="2">
        <f>LOOKUP(R174,[2]ItemProto!$C$262:$C$303,[2]ItemProto!$O$262:$O$303)</f>
        <v>2392</v>
      </c>
      <c r="AF174" s="13"/>
      <c r="AG174" s="2">
        <f t="shared" si="100"/>
        <v>9568</v>
      </c>
      <c r="AH174" s="13"/>
      <c r="AI174" s="2">
        <v>1.5</v>
      </c>
      <c r="AJ174" s="2">
        <v>3</v>
      </c>
      <c r="AK174" s="2">
        <f t="shared" si="101"/>
        <v>14352</v>
      </c>
      <c r="AL174" s="2">
        <f t="shared" si="102"/>
        <v>28704</v>
      </c>
      <c r="AN174" s="16" t="str">
        <f t="shared" si="103"/>
        <v>new JiaYuanPurchase{ ItemID = 10036027,ItemNum = 1, BuyMinZiJin = 14352,BuyMaxZiJin = 28704},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2392</v>
      </c>
      <c r="Z175" s="13"/>
      <c r="AA175" s="2">
        <f>LOOKUP(N175,[2]ItemProto!$C$262:$C$303,[2]ItemProto!$O$262:$O$303)</f>
        <v>2392</v>
      </c>
      <c r="AB175" s="13"/>
      <c r="AC175" s="2"/>
      <c r="AD175" s="13"/>
      <c r="AE175" s="2"/>
      <c r="AF175" s="13"/>
      <c r="AG175" s="2">
        <f t="shared" si="100"/>
        <v>4784</v>
      </c>
      <c r="AH175" s="13"/>
      <c r="AI175" s="2">
        <v>1.5</v>
      </c>
      <c r="AJ175" s="2">
        <v>3</v>
      </c>
      <c r="AK175" s="2">
        <f t="shared" si="101"/>
        <v>7176</v>
      </c>
      <c r="AL175" s="2">
        <f t="shared" si="102"/>
        <v>14352</v>
      </c>
      <c r="AN175" s="16" t="str">
        <f t="shared" si="103"/>
        <v>new JiaYuanPurchase{ ItemID = 10036028,ItemNum = 1, BuyMinZiJin = 7176,BuyMaxZiJin = 14352},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2392</v>
      </c>
      <c r="Z176" s="13"/>
      <c r="AA176" s="2">
        <f>LOOKUP(N176,[2]ItemProto!$C$262:$C$303,[2]ItemProto!$O$262:$O$303)</f>
        <v>2392</v>
      </c>
      <c r="AB176" s="13"/>
      <c r="AC176" s="2">
        <f>LOOKUP(P176,[2]ItemProto!$C$262:$C$303,[2]ItemProto!$O$262:$O$303)</f>
        <v>2392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7576</v>
      </c>
      <c r="AH176" s="13"/>
      <c r="AI176" s="2">
        <v>1.5</v>
      </c>
      <c r="AJ176" s="2">
        <v>3</v>
      </c>
      <c r="AK176" s="2">
        <f t="shared" si="101"/>
        <v>11364</v>
      </c>
      <c r="AL176" s="2">
        <f t="shared" si="102"/>
        <v>22728</v>
      </c>
      <c r="AN176" s="16" t="str">
        <f t="shared" si="103"/>
        <v>new JiaYuanPurchase{ ItemID = 10036029,ItemNum = 1, BuyMinZiJin = 11364,BuyMaxZiJin = 22728},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2392</v>
      </c>
      <c r="Z177" s="13"/>
      <c r="AA177" s="2">
        <f>LOOKUP(N177,[2]ItemProto!$C$262:$C$303,[2]ItemProto!$O$262:$O$303)</f>
        <v>2392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8280</v>
      </c>
      <c r="AH177" s="13"/>
      <c r="AI177" s="2">
        <v>1.5</v>
      </c>
      <c r="AJ177" s="2">
        <v>3</v>
      </c>
      <c r="AK177" s="2">
        <f t="shared" si="101"/>
        <v>12420</v>
      </c>
      <c r="AL177" s="2">
        <f t="shared" si="102"/>
        <v>24840</v>
      </c>
      <c r="AN177" s="16" t="str">
        <f t="shared" si="103"/>
        <v>new JiaYuanPurchase{ ItemID = 10036030,ItemNum = 1, BuyMinZiJin = 12420,BuyMaxZiJin = 24840},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2392</v>
      </c>
      <c r="Z178" s="13"/>
      <c r="AA178" s="2">
        <f>LOOKUP(N178,[2]ItemProto!$C$262:$C$303,[2]ItemProto!$O$262:$O$303)</f>
        <v>2392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5772</v>
      </c>
      <c r="AH178" s="13"/>
      <c r="AI178" s="2">
        <v>1.5</v>
      </c>
      <c r="AJ178" s="2">
        <v>3</v>
      </c>
      <c r="AK178" s="2">
        <f t="shared" si="101"/>
        <v>8658</v>
      </c>
      <c r="AL178" s="2">
        <f t="shared" si="102"/>
        <v>17316</v>
      </c>
      <c r="AN178" s="16" t="str">
        <f t="shared" si="103"/>
        <v>new JiaYuanPurchase{ ItemID = 10036031,ItemNum = 1, BuyMinZiJin = 8658,BuyMaxZiJin = 17316},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2392</v>
      </c>
      <c r="Z179" s="13"/>
      <c r="AA179" s="2">
        <f>LOOKUP(N179,[2]ItemProto!$C$262:$C$303,[2]ItemProto!$O$262:$O$303)</f>
        <v>2392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7205</v>
      </c>
      <c r="AH179" s="13"/>
      <c r="AI179" s="2">
        <v>1.5</v>
      </c>
      <c r="AJ179" s="2">
        <v>3</v>
      </c>
      <c r="AK179" s="2">
        <f t="shared" si="101"/>
        <v>10808</v>
      </c>
      <c r="AL179" s="2">
        <f t="shared" si="102"/>
        <v>21615</v>
      </c>
      <c r="AN179" s="16" t="str">
        <f t="shared" si="103"/>
        <v>new JiaYuanPurchase{ ItemID = 10036032,ItemNum = 1, BuyMinZiJin = 10808,BuyMaxZiJin = 21615},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2392</v>
      </c>
      <c r="Z180" s="13"/>
      <c r="AA180" s="2">
        <f>LOOKUP(N180,[2]ItemProto!$C$262:$C$303,[2]ItemProto!$O$262:$O$303)</f>
        <v>2392</v>
      </c>
      <c r="AB180" s="13"/>
      <c r="AC180" s="2">
        <f>LOOKUP(P180,[2]ItemProto!$C$262:$C$303,[2]ItemProto!$O$262:$O$303)</f>
        <v>2392</v>
      </c>
      <c r="AD180" s="13"/>
      <c r="AE180" s="2">
        <f>LOOKUP(R180,[2]ItemProto!$C$262:$C$303,[2]ItemProto!$O$262:$O$303)</f>
        <v>2392</v>
      </c>
      <c r="AF180" s="13"/>
      <c r="AG180" s="2">
        <f t="shared" si="100"/>
        <v>9568</v>
      </c>
      <c r="AH180" s="13"/>
      <c r="AI180" s="2">
        <v>1.5</v>
      </c>
      <c r="AJ180" s="2">
        <v>3</v>
      </c>
      <c r="AK180" s="2">
        <f t="shared" si="101"/>
        <v>14352</v>
      </c>
      <c r="AL180" s="2">
        <f t="shared" si="102"/>
        <v>28704</v>
      </c>
      <c r="AN180" s="16" t="str">
        <f t="shared" si="103"/>
        <v>new JiaYuanPurchase{ ItemID = 10036033,ItemNum = 1, BuyMinZiJin = 14352,BuyMaxZiJin = 28704},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2392</v>
      </c>
      <c r="Z181" s="13"/>
      <c r="AA181" s="2">
        <f>LOOKUP(N181,[2]ItemProto!$C$262:$C$303,[2]ItemProto!$O$262:$O$303)</f>
        <v>2392</v>
      </c>
      <c r="AB181" s="13"/>
      <c r="AC181" s="2">
        <f>LOOKUP(P181,[2]ItemProto!$C$262:$C$303,[2]ItemProto!$O$262:$O$303)</f>
        <v>2392</v>
      </c>
      <c r="AD181" s="13"/>
      <c r="AE181" s="2"/>
      <c r="AF181" s="13"/>
      <c r="AG181" s="2">
        <f t="shared" si="100"/>
        <v>7176</v>
      </c>
      <c r="AH181" s="13"/>
      <c r="AI181" s="2">
        <v>1.5</v>
      </c>
      <c r="AJ181" s="2">
        <v>3</v>
      </c>
      <c r="AK181" s="2">
        <f t="shared" si="101"/>
        <v>10764</v>
      </c>
      <c r="AL181" s="2">
        <f t="shared" si="102"/>
        <v>21528</v>
      </c>
      <c r="AN181" s="16" t="str">
        <f t="shared" si="103"/>
        <v>new JiaYuanPurchase{ ItemID = 10036034,ItemNum = 1, BuyMinZiJin = 10764,BuyMaxZiJin = 21528},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2392</v>
      </c>
      <c r="Z182" s="13"/>
      <c r="AA182" s="2">
        <f>LOOKUP(N182,[2]ItemProto!$C$262:$C$303,[2]ItemProto!$O$262:$O$303)</f>
        <v>2392</v>
      </c>
      <c r="AB182" s="13"/>
      <c r="AC182" s="2">
        <f>LOOKUP(P182,[2]ItemProto!$C$262:$C$303,[2]ItemProto!$O$262:$O$303)</f>
        <v>2392</v>
      </c>
      <c r="AD182" s="13"/>
      <c r="AE182" s="2"/>
      <c r="AF182" s="13"/>
      <c r="AG182" s="2">
        <f t="shared" si="100"/>
        <v>7176</v>
      </c>
      <c r="AH182" s="13"/>
      <c r="AI182" s="2">
        <v>1.5</v>
      </c>
      <c r="AJ182" s="2">
        <v>3</v>
      </c>
      <c r="AK182" s="2">
        <f t="shared" si="101"/>
        <v>10764</v>
      </c>
      <c r="AL182" s="2">
        <f t="shared" si="102"/>
        <v>21528</v>
      </c>
      <c r="AN182" s="16" t="str">
        <f t="shared" si="103"/>
        <v>new JiaYuanPurchase{ ItemID = 10036035,ItemNum = 1, BuyMinZiJin = 10764,BuyMaxZiJin = 21528},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bestFit="1" customWidth="1"/>
    <col min="18" max="18" width="11.375" bestFit="1" customWidth="1"/>
    <col min="21" max="21" width="17.625" customWidth="1"/>
    <col min="23" max="23" width="15.125" customWidth="1"/>
    <col min="24" max="24" width="15" bestFit="1" customWidth="1"/>
    <col min="25" max="25" width="13.25" customWidth="1"/>
    <col min="26" max="26" width="13.375" customWidth="1"/>
    <col min="30" max="30" width="12.625" customWidth="1"/>
    <col min="31" max="31" width="15" bestFit="1" customWidth="1"/>
    <col min="35" max="35" width="15" bestFit="1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2167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2168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1275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1329</v>
      </c>
      <c r="AD71" s="3">
        <v>10010078</v>
      </c>
      <c r="AE71" s="6" t="s">
        <v>2179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2180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2169</v>
      </c>
      <c r="AD73" s="3">
        <v>10010039</v>
      </c>
      <c r="AE73" s="3" t="s">
        <v>1277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2170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2171</v>
      </c>
      <c r="AD75" s="3">
        <v>10010093</v>
      </c>
      <c r="AE75" s="6" t="s">
        <v>2181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2172</v>
      </c>
      <c r="AD76" s="3">
        <v>10010094</v>
      </c>
      <c r="AE76" s="6" t="s">
        <v>1598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1598</v>
      </c>
      <c r="X77" s="3">
        <v>10000151</v>
      </c>
      <c r="Y77" s="5" t="s">
        <v>2172</v>
      </c>
      <c r="AD77" s="3">
        <v>10010096</v>
      </c>
      <c r="AE77" s="6" t="s">
        <v>2173</v>
      </c>
    </row>
    <row r="78" spans="2:31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  <c r="O78" s="3">
        <v>10010096</v>
      </c>
      <c r="P78" s="6" t="s">
        <v>2173</v>
      </c>
      <c r="AD78" s="3">
        <v>10000150</v>
      </c>
      <c r="AE78" s="3" t="s">
        <v>1329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1659</v>
      </c>
      <c r="AD79" s="3">
        <v>10000158</v>
      </c>
      <c r="AE79" s="3" t="s">
        <v>1278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2174</v>
      </c>
      <c r="Q80" s="2">
        <v>1000</v>
      </c>
      <c r="Y80" s="2">
        <v>3</v>
      </c>
      <c r="AD80" s="3">
        <v>10000164</v>
      </c>
      <c r="AE80" s="5" t="s">
        <v>2170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2171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1745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2175</v>
      </c>
      <c r="R84" s="2" t="s">
        <v>2176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2177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2178</v>
      </c>
    </row>
    <row r="88" spans="2:33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2185</v>
      </c>
      <c r="S89" s="2">
        <v>100000</v>
      </c>
      <c r="T89" s="3">
        <v>10000122</v>
      </c>
      <c r="U89" s="5" t="s">
        <v>1502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1659</v>
      </c>
      <c r="S90" s="2">
        <v>1</v>
      </c>
      <c r="T90" s="3">
        <v>10000164</v>
      </c>
      <c r="U90" s="5" t="s">
        <v>2170</v>
      </c>
      <c r="V90" s="2">
        <v>1</v>
      </c>
      <c r="W90" s="3">
        <v>10000158</v>
      </c>
      <c r="X90" s="3" t="s">
        <v>1278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2168</v>
      </c>
      <c r="S91" s="2">
        <v>1</v>
      </c>
      <c r="T91" s="3">
        <v>10000164</v>
      </c>
      <c r="U91" s="5" t="s">
        <v>2170</v>
      </c>
      <c r="V91" s="2">
        <v>1</v>
      </c>
      <c r="W91" s="3">
        <v>10000158</v>
      </c>
      <c r="X91" s="3" t="s">
        <v>1278</v>
      </c>
      <c r="Y91" s="2">
        <v>2</v>
      </c>
      <c r="Z91" s="3">
        <v>10010079</v>
      </c>
      <c r="AA91" s="8" t="s">
        <v>2180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1457</v>
      </c>
      <c r="S92" s="2">
        <v>1</v>
      </c>
      <c r="T92" s="3">
        <v>10000164</v>
      </c>
      <c r="U92" s="5" t="s">
        <v>2170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2180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1456</v>
      </c>
      <c r="S93" s="2">
        <v>1</v>
      </c>
      <c r="T93" s="3">
        <v>10000150</v>
      </c>
      <c r="U93" s="3" t="s">
        <v>1329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2182</v>
      </c>
      <c r="AB93" s="2">
        <v>1</v>
      </c>
      <c r="AC93" s="3">
        <v>10010053</v>
      </c>
      <c r="AD93" s="8" t="s">
        <v>1745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1456</v>
      </c>
      <c r="S94" s="2">
        <v>1</v>
      </c>
      <c r="T94" s="3">
        <v>10000150</v>
      </c>
      <c r="U94" s="3" t="s">
        <v>1329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2183</v>
      </c>
      <c r="AB94" s="2">
        <v>1</v>
      </c>
      <c r="AC94" s="3">
        <v>10010094</v>
      </c>
      <c r="AD94" s="6" t="s">
        <v>1598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1456</v>
      </c>
      <c r="S95" s="2">
        <v>1</v>
      </c>
      <c r="T95" s="3">
        <v>10000150</v>
      </c>
      <c r="U95" s="3" t="s">
        <v>1329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2182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2184</v>
      </c>
      <c r="S96" s="2">
        <v>1</v>
      </c>
      <c r="T96" s="3">
        <v>10000150</v>
      </c>
      <c r="U96" s="3" t="s">
        <v>1329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2183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2023-12-29T10:43:18Z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