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4371477-3E5A-4BB8-A9A8-672B247DBF2C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AL22" i="5"/>
  <c r="AJ22" i="5" s="1"/>
  <c r="Z22" i="5"/>
  <c r="Z21" i="5"/>
  <c r="Z20" i="5"/>
  <c r="Z19" i="5"/>
  <c r="AL18" i="5"/>
  <c r="AJ18" i="5" s="1"/>
  <c r="Z18" i="5"/>
  <c r="AL17" i="5"/>
  <c r="AJ17" i="5" s="1"/>
  <c r="Z17" i="5"/>
  <c r="AL16" i="5"/>
  <c r="AJ16" i="5" s="1"/>
  <c r="Z16" i="5"/>
  <c r="Z15" i="5"/>
  <c r="AL14" i="5"/>
  <c r="AJ14" i="5" s="1"/>
  <c r="AL13" i="5"/>
  <c r="AJ13" i="5" s="1"/>
  <c r="AL12" i="5"/>
  <c r="AJ12" i="5"/>
  <c r="AH12" i="5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L11" i="5"/>
  <c r="AJ11" i="5"/>
  <c r="AL10" i="5"/>
  <c r="AJ10" i="5" s="1"/>
  <c r="AJ9" i="5"/>
  <c r="AJ8" i="5"/>
  <c r="S8" i="5"/>
  <c r="T8" i="5" s="1"/>
  <c r="AA8" i="5" s="1"/>
  <c r="AD8" i="5" s="1"/>
  <c r="AJ7" i="5"/>
  <c r="S7" i="5"/>
  <c r="T7" i="5" s="1"/>
  <c r="AA7" i="5" s="1"/>
  <c r="AD7" i="5" s="1"/>
  <c r="AJ6" i="5"/>
  <c r="AH6" i="5"/>
  <c r="AH7" i="5" s="1"/>
  <c r="AH8" i="5" s="1"/>
  <c r="AH9" i="5" s="1"/>
  <c r="AH10" i="5" s="1"/>
  <c r="AH11" i="5" s="1"/>
  <c r="AD6" i="5"/>
  <c r="Z6" i="5"/>
  <c r="Y6" i="5"/>
  <c r="Y7" i="5" s="1"/>
  <c r="Y8" i="5" s="1"/>
  <c r="Y9" i="5" s="1"/>
  <c r="Y10" i="5" s="1"/>
  <c r="Y11" i="5" s="1"/>
  <c r="S6" i="5"/>
  <c r="T6" i="5" s="1"/>
  <c r="AA6" i="5" s="1"/>
  <c r="AJ5" i="5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D5" i="2" l="1"/>
  <c r="B6" i="2"/>
  <c r="Y12" i="5"/>
  <c r="Z11" i="5"/>
  <c r="N10" i="1"/>
  <c r="U5" i="5"/>
  <c r="U8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R7" i="5" s="1"/>
  <c r="CR67" i="4"/>
  <c r="CS66" i="4"/>
  <c r="Z7" i="5"/>
  <c r="AE7" i="5" s="1"/>
  <c r="Z9" i="5"/>
  <c r="AG3" i="7"/>
  <c r="AG8" i="7"/>
  <c r="AG10" i="7"/>
  <c r="AG6" i="7"/>
  <c r="AG9" i="7"/>
  <c r="AG13" i="7"/>
  <c r="V8" i="5"/>
  <c r="R8" i="5" s="1"/>
  <c r="Z8" i="5"/>
  <c r="AE8" i="5" s="1"/>
  <c r="M7" i="1"/>
  <c r="AG4" i="7"/>
  <c r="AE6" i="5"/>
  <c r="S9" i="5"/>
  <c r="M17" i="1"/>
  <c r="AL15" i="5"/>
  <c r="AL19" i="5"/>
  <c r="AL21" i="5"/>
  <c r="AL23" i="5"/>
  <c r="AL27" i="5"/>
  <c r="AJ27" i="5" s="1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J15" i="5" l="1"/>
  <c r="AL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AJ23" i="5"/>
  <c r="AL28" i="5"/>
  <c r="AJ28" i="5" s="1"/>
  <c r="Z12" i="5"/>
  <c r="Y13" i="5"/>
  <c r="G5" i="17"/>
  <c r="Q3" i="17" s="1"/>
  <c r="C6" i="17"/>
  <c r="E5" i="17"/>
  <c r="O3" i="17" s="1"/>
  <c r="F5" i="17"/>
  <c r="P3" i="17" s="1"/>
  <c r="D6" i="16"/>
  <c r="B7" i="16"/>
  <c r="AJ21" i="5"/>
  <c r="AL26" i="5"/>
  <c r="AJ26" i="5" s="1"/>
  <c r="R5" i="5"/>
  <c r="B7" i="2"/>
  <c r="D6" i="2"/>
  <c r="T95" i="20"/>
  <c r="Q92" i="20"/>
  <c r="G6" i="16"/>
  <c r="E6" i="16"/>
  <c r="C7" i="16"/>
  <c r="F6" i="16"/>
  <c r="AJ19" i="5"/>
  <c r="AL24" i="5"/>
  <c r="C5" i="2"/>
  <c r="G4" i="2"/>
  <c r="F4" i="2"/>
  <c r="I3" i="16"/>
  <c r="I6" i="16" s="1"/>
  <c r="X4" i="17" l="1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AE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J24" i="5"/>
  <c r="AL29" i="5"/>
  <c r="AJ29" i="5" s="1"/>
  <c r="D7" i="2"/>
  <c r="B8" i="2"/>
  <c r="G76" i="20"/>
  <c r="V3" i="20"/>
  <c r="AJ20" i="5"/>
  <c r="AL25" i="5"/>
  <c r="AJ25" i="5" s="1"/>
  <c r="H76" i="20"/>
  <c r="W3" i="20"/>
  <c r="F11" i="23" l="1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B10" i="2" l="1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R11" i="5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B11" i="16" l="1"/>
  <c r="D10" i="16"/>
  <c r="Y18" i="14"/>
  <c r="Z18" i="14" s="1"/>
  <c r="Z17" i="14"/>
  <c r="Q111" i="20"/>
  <c r="T114" i="20"/>
  <c r="E14" i="23"/>
  <c r="F13" i="23"/>
  <c r="V13" i="5"/>
  <c r="S14" i="5"/>
  <c r="T13" i="5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U13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A13" i="5" l="1"/>
  <c r="AD13" i="5" s="1"/>
  <c r="AE13" i="5" s="1"/>
  <c r="S15" i="5"/>
  <c r="V14" i="5"/>
  <c r="T14" i="5"/>
  <c r="T117" i="20"/>
  <c r="Q114" i="20"/>
  <c r="R13" i="5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B13" i="17" l="1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Y10" i="17" l="1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5" i="5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F17" i="23" l="1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C16" i="16" l="1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F15" i="17" l="1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F17" i="16" l="1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R19" i="5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Y17" i="17" l="1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G18" i="17" l="1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C21" i="16" l="1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Y21" i="17" l="1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B23" i="17" l="1"/>
  <c r="D22" i="17"/>
  <c r="C23" i="16"/>
  <c r="G22" i="16"/>
  <c r="F22" i="16"/>
  <c r="E22" i="16"/>
  <c r="AA24" i="5"/>
  <c r="AD24" i="5" s="1"/>
  <c r="AE24" i="5" s="1"/>
  <c r="U24" i="5"/>
  <c r="R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Q11" i="17" l="1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G23" i="17" l="1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C23" i="2"/>
  <c r="F22" i="2"/>
  <c r="G22" i="2"/>
  <c r="H93" i="20"/>
  <c r="W24" i="20"/>
  <c r="W25" i="20"/>
  <c r="AA26" i="5"/>
  <c r="AD26" i="5" s="1"/>
  <c r="AE26" i="5" s="1"/>
  <c r="U26" i="5"/>
  <c r="R26" i="5"/>
  <c r="N12" i="17"/>
  <c r="X27" i="17"/>
  <c r="X25" i="17"/>
  <c r="X26" i="17"/>
  <c r="D24" i="2"/>
  <c r="B25" i="2"/>
  <c r="AA27" i="5" l="1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S29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A28" i="5" l="1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F27" i="16" l="1"/>
  <c r="E27" i="16"/>
  <c r="C28" i="16"/>
  <c r="G27" i="16"/>
  <c r="B28" i="2"/>
  <c r="D27" i="2"/>
  <c r="B28" i="16"/>
  <c r="D27" i="16"/>
  <c r="F25" i="20"/>
  <c r="F98" i="20" s="1"/>
  <c r="E25" i="20"/>
  <c r="D26" i="20"/>
  <c r="R29" i="5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F26" i="20" l="1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/>
  <c r="AN77" i="7"/>
  <c r="AV76" i="7"/>
  <c r="AN76" i="7"/>
  <c r="AV78" i="7"/>
  <c r="AN78" i="7"/>
  <c r="AV75" i="7"/>
  <c r="AN75" i="7"/>
  <c r="AX26" i="7"/>
  <c r="AX35" i="7"/>
  <c r="AX36" i="7"/>
  <c r="AX43" i="7"/>
  <c r="AX44" i="7"/>
  <c r="AX41" i="7"/>
  <c r="AX37" i="7"/>
  <c r="AX31" i="7"/>
  <c r="AX19" i="7"/>
  <c r="AX42" i="7"/>
  <c r="AX20" i="7"/>
  <c r="AX24" i="7"/>
  <c r="AX18" i="7"/>
  <c r="AX25" i="7"/>
  <c r="AX17" i="7"/>
  <c r="AX76" i="7"/>
  <c r="AX30" i="7"/>
  <c r="AX29" i="7"/>
  <c r="AX78" i="7"/>
  <c r="AX75" i="7"/>
  <c r="AX38" i="7"/>
  <c r="AX32" i="7"/>
  <c r="AX23" i="7"/>
  <c r="AX77" i="7"/>
  <c r="AQ25" i="7"/>
  <c r="AQ38" i="7"/>
  <c r="AQ44" i="7"/>
  <c r="AQ78" i="7"/>
  <c r="AQ29" i="7"/>
  <c r="AQ77" i="7"/>
  <c r="AQ18" i="7"/>
  <c r="AQ43" i="7"/>
  <c r="AQ32" i="7"/>
  <c r="AQ20" i="7"/>
  <c r="AQ17" i="7"/>
  <c r="AQ36" i="7"/>
  <c r="AQ75" i="7"/>
  <c r="AQ35" i="7"/>
  <c r="AQ24" i="7"/>
  <c r="AQ37" i="7"/>
  <c r="AQ31" i="7"/>
  <c r="AQ19" i="7"/>
  <c r="AQ26" i="7"/>
  <c r="AQ41" i="7"/>
  <c r="AQ30" i="7"/>
  <c r="AQ76" i="7"/>
  <c r="AQ23" i="7"/>
  <c r="AQ42" i="7"/>
  <c r="AY42" i="7"/>
  <c r="AY38" i="7"/>
  <c r="AY26" i="7"/>
  <c r="AY31" i="7"/>
  <c r="AY17" i="7"/>
  <c r="AY37" i="7"/>
  <c r="AY78" i="7"/>
  <c r="AY76" i="7"/>
  <c r="AY24" i="7"/>
  <c r="AY77" i="7"/>
  <c r="AY44" i="7"/>
  <c r="AY32" i="7"/>
  <c r="AY43" i="7"/>
  <c r="AY41" i="7"/>
  <c r="AY29" i="7"/>
  <c r="AY18" i="7"/>
  <c r="AY35" i="7"/>
  <c r="AY75" i="7"/>
  <c r="AY36" i="7"/>
  <c r="AY19" i="7"/>
  <c r="AY20" i="7"/>
  <c r="AY30" i="7"/>
  <c r="AY23" i="7"/>
  <c r="AY25" i="7"/>
  <c r="AP37" i="7"/>
  <c r="AP77" i="7"/>
  <c r="AP18" i="7"/>
  <c r="AP17" i="7"/>
  <c r="AP78" i="7"/>
  <c r="AP25" i="7"/>
  <c r="AP24" i="7"/>
  <c r="AP31" i="7"/>
  <c r="AP32" i="7"/>
  <c r="AP76" i="7"/>
  <c r="AP36" i="7"/>
  <c r="AP29" i="7"/>
  <c r="AP26" i="7"/>
  <c r="AP38" i="7"/>
  <c r="AP20" i="7"/>
  <c r="AP42" i="7"/>
  <c r="AP44" i="7"/>
  <c r="AP35" i="7"/>
  <c r="AP19" i="7"/>
  <c r="AP43" i="7"/>
  <c r="AP30" i="7"/>
  <c r="AP41" i="7"/>
  <c r="AP23" i="7"/>
  <c r="AP75" i="7"/>
  <c r="AV35" i="7"/>
  <c r="AV20" i="7"/>
  <c r="AV36" i="7"/>
  <c r="AV37" i="7"/>
  <c r="AV42" i="7"/>
  <c r="AV38" i="7"/>
  <c r="AV44" i="7"/>
  <c r="AV19" i="7"/>
  <c r="AV41" i="7"/>
  <c r="AV43" i="7"/>
  <c r="AV26" i="7"/>
  <c r="AV17" i="7"/>
  <c r="AV30" i="7"/>
  <c r="AV29" i="7"/>
  <c r="AV24" i="7"/>
  <c r="AV32" i="7"/>
  <c r="AV31" i="7"/>
  <c r="AV18" i="7"/>
  <c r="AV23" i="7"/>
  <c r="AV25" i="7"/>
  <c r="AO36" i="7"/>
  <c r="AO32" i="7"/>
  <c r="AO44" i="7"/>
  <c r="AO42" i="7"/>
  <c r="AO17" i="7"/>
  <c r="AO77" i="7"/>
  <c r="AO37" i="7"/>
  <c r="AO75" i="7"/>
  <c r="AO35" i="7"/>
  <c r="AO18" i="7"/>
  <c r="AO43" i="7"/>
  <c r="AO41" i="7"/>
  <c r="AO30" i="7"/>
  <c r="AO20" i="7"/>
  <c r="AO31" i="7"/>
  <c r="AO24" i="7"/>
  <c r="AO19" i="7"/>
  <c r="AO78" i="7"/>
  <c r="AO29" i="7"/>
  <c r="AO25" i="7"/>
  <c r="AO26" i="7"/>
  <c r="AO38" i="7"/>
  <c r="AO23" i="7"/>
  <c r="AO76" i="7"/>
  <c r="AN26" i="7"/>
  <c r="AN38" i="7"/>
  <c r="AN35" i="7"/>
  <c r="AN41" i="7"/>
  <c r="AN44" i="7"/>
  <c r="AN19" i="7"/>
  <c r="AN29" i="7"/>
  <c r="AN32" i="7"/>
  <c r="AN20" i="7"/>
  <c r="AN25" i="7"/>
  <c r="AN30" i="7"/>
  <c r="AN24" i="7"/>
  <c r="AN36" i="7"/>
  <c r="AN31" i="7"/>
  <c r="AN17" i="7"/>
  <c r="AN18" i="7"/>
  <c r="AN43" i="7"/>
  <c r="AN37" i="7"/>
  <c r="AN23" i="7"/>
  <c r="AN42" i="7"/>
  <c r="AW25" i="7"/>
  <c r="AW18" i="7"/>
  <c r="AW29" i="7"/>
  <c r="AW75" i="7"/>
  <c r="AW24" i="7"/>
  <c r="AW30" i="7"/>
  <c r="AW77" i="7"/>
  <c r="AW20" i="7"/>
  <c r="AW76" i="7"/>
  <c r="AW38" i="7"/>
  <c r="AW42" i="7"/>
  <c r="AW78" i="7"/>
  <c r="AW26" i="7"/>
  <c r="AW37" i="7"/>
  <c r="AW17" i="7"/>
  <c r="AW41" i="7"/>
  <c r="AW32" i="7"/>
  <c r="AW36" i="7"/>
  <c r="AW44" i="7"/>
  <c r="AW35" i="7"/>
  <c r="AW43" i="7"/>
  <c r="AW31" i="7"/>
  <c r="AW23" i="7"/>
  <c r="AW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<sst xmlns="http://schemas.openxmlformats.org/spreadsheetml/2006/main" count="4823" uniqueCount="2819">
  <si>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</si>
  <si>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</si>
  <si>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</si>
  <si>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</si>
  <si>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</si>
  <si>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</si>
  <si>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</si>
  <si>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</si>
  <si>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</si>
  <si>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</si>
  <si>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</si>
  <si>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</si>
  <si>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</si>
  <si>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</si>
  <si>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</si>
  <si>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</si>
  <si>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</si>
  <si>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</si>
  <si>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</si>
  <si>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</si>
  <si>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</si>
  <si>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</si>
  <si>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</si>
  <si>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</si>
  <si>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</si>
  <si>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</si>
  <si>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</si>
  <si>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</si>
  <si>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</si>
  <si>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</si>
  <si>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</si>
  <si>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</si>
  <si>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</si>
  <si>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</si>
  <si>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</si>
  <si>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</si>
  <si>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</si>
  <si>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</si>
  <si>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</si>
  <si>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</si>
  <si>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</si>
  <si>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</si>
  <si>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</si>
  <si>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</si>
  <si>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</si>
  <si>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</si>
  <si>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</si>
  <si>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</si>
  <si>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</si>
  <si>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</si>
  <si>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</si>
  <si>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</si>
  <si>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</si>
  <si>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</si>
  <si>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</si>
  <si>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</si>
  <si>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</si>
  <si>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</si>
  <si>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</si>
  <si>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</si>
  <si>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</si>
  <si>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</si>
  <si>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</si>
  <si>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</si>
  <si>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</si>
  <si>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</si>
  <si>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</si>
  <si>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</si>
  <si>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</si>
  <si>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</si>
  <si>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</si>
  <si>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</si>
  <si>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</si>
  <si>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</si>
  <si>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</si>
  <si>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</si>
  <si>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</si>
  <si>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</si>
  <si>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</si>
  <si>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</si>
  <si>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</si>
  <si>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</si>
  <si>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</si>
  <si>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</si>
  <si>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</si>
  <si>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</si>
  <si>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</si>
  <si>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</si>
  <si>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</si>
  <si>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</si>
  <si>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</si>
  <si>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</si>
  <si>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</si>
  <si>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</si>
  <si>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</si>
  <si>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</si>
  <si>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</si>
  <si>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</si>
  <si>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</si>
  <si>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</si>
  <si>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</si>
  <si>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</si>
  <si>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</si>
  <si>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</si>
  <si>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</si>
  <si>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</si>
  <si>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</si>
  <si>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</si>
  <si>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</si>
  <si>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</si>
  <si>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</si>
  <si>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</si>
  <si>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</si>
  <si>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</si>
  <si>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</si>
  <si>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</si>
  <si>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</si>
  <si>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</si>
  <si>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</si>
  <si>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</si>
  <si>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</si>
  <si>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</si>
  <si>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</si>
  <si>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</si>
  <si>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</si>
  <si>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</si>
  <si>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</si>
  <si>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</si>
  <si>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</si>
  <si>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</si>
  <si>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</si>
  <si>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</si>
  <si>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</si>
  <si>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</si>
  <si>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</si>
  <si>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</si>
  <si>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</si>
  <si>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</si>
  <si>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</si>
  <si>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</si>
  <si>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</si>
  <si>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</si>
  <si>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</si>
  <si>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</si>
  <si>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</si>
  <si>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</si>
  <si>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</si>
  <si>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</si>
  <si>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</si>
  <si>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</si>
  <si>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</si>
  <si>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</si>
  <si>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</si>
  <si>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</si>
  <si>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</si>
  <si>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</si>
  <si>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</si>
  <si>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</si>
  <si>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</si>
  <si>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</si>
  <si>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</si>
  <si>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</si>
  <si>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</si>
  <si>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</si>
  <si>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</si>
  <si>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</si>
  <si>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</si>
  <si>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</si>
  <si>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</si>
  <si>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</si>
  <si>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</si>
  <si>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</si>
  <si>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</si>
  <si>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</si>
  <si>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</si>
  <si>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</si>
  <si>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</si>
  <si>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</si>
  <si>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</si>
  <si>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</si>
  <si>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</si>
  <si>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</si>
  <si>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</si>
  <si>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</si>
  <si>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</si>
  <si>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</si>
  <si>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</si>
  <si>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</si>
  <si>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</si>
  <si>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</si>
  <si>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</si>
  <si>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</si>
  <si>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</si>
  <si>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</si>
  <si>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</si>
  <si>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</si>
  <si>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</si>
  <si>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</si>
  <si>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</si>
  <si>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</si>
  <si>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</si>
  <si>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</si>
  <si>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</si>
  <si>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</si>
  <si>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</si>
  <si>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</si>
  <si>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</si>
  <si>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</si>
  <si>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</si>
  <si>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</si>
  <si>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</si>
  <si>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</si>
  <si>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</si>
  <si>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</si>
  <si>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</si>
  <si>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</si>
  <si>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</si>
  <si>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</si>
  <si>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</si>
  <si>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</si>
  <si>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</si>
  <si>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</si>
  <si>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</si>
  <si>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</si>
  <si>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</si>
  <si>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</si>
  <si>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</si>
  <si>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</si>
  <si>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</si>
  <si>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</si>
  <si>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</si>
  <si>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</si>
  <si>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</si>
  <si>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</si>
  <si>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</si>
  <si>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</si>
  <si>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</si>
  <si>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</si>
  <si>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</si>
  <si>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</si>
  <si>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</si>
  <si>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</si>
  <si>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</si>
  <si>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</si>
  <si>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</si>
  <si>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</si>
  <si>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</si>
  <si>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</si>
  <si>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</si>
  <si>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</si>
  <si>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</si>
  <si>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</si>
  <si>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</si>
  <si>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</si>
  <si>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</si>
  <si>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</si>
  <si>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</si>
  <si>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</si>
  <si>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</si>
  <si>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</si>
  <si>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</si>
  <si>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</si>
  <si>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</si>
  <si>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</si>
  <si>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</si>
  <si>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</si>
  <si>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</si>
  <si>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</si>
  <si>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</si>
  <si>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</si>
  <si>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</si>
  <si>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</si>
  <si>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</si>
  <si>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</si>
  <si>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</si>
  <si>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</si>
  <si>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</si>
  <si>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</si>
  <si>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</si>
  <si>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</si>
  <si>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</si>
  <si>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</si>
  <si>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</si>
  <si>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</si>
  <si>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</si>
  <si>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</si>
  <si>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</si>
  <si>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</si>
  <si>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</si>
  <si>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</si>
  <si>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</si>
  <si>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</si>
  <si>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</si>
  <si>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</si>
  <si>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</si>
  <si>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</si>
  <si>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</si>
  <si>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</si>
  <si>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</si>
  <si>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</si>
  <si>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</si>
  <si>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</si>
  <si>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</si>
  <si>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</si>
  <si>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</si>
  <si>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</si>
  <si>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</si>
  <si>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</si>
  <si>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</si>
  <si>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</si>
  <si>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</si>
  <si>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</si>
  <si>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</si>
  <si>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</si>
  <si>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</si>
  <si>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</si>
  <si>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</si>
  <si>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</si>
  <si>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</si>
  <si>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</si>
  <si>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</si>
  <si>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</si>
  <si>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</si>
  <si>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</si>
  <si>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</si>
  <si>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</si>
  <si>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</si>
  <si>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</si>
  <si>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</si>
  <si>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</si>
  <si>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</si>
  <si>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</si>
  <si>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</si>
  <si>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</si>
  <si>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</si>
  <si>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</si>
  <si>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</si>
  <si>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</si>
  <si>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</si>
  <si>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</si>
  <si>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</si>
  <si>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</si>
  <si>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</si>
  <si>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</si>
  <si>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</si>
  <si>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</si>
  <si>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</si>
  <si>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</si>
  <si>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</si>
  <si>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</si>
  <si>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</si>
  <si>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</si>
  <si>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</si>
  <si>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</si>
  <si>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</si>
  <si>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</si>
  <si>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</si>
  <si>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</si>
  <si>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</si>
  <si>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</si>
  <si>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</si>
  <si>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</si>
  <si>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</si>
  <si>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</si>
  <si>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</si>
  <si>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</si>
  <si>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</si>
  <si>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</si>
  <si>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</si>
  <si>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</si>
  <si>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</si>
  <si>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</si>
  <si>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</si>
  <si>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</si>
  <si>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</si>
  <si>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</si>
  <si>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</si>
  <si>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</si>
  <si>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</si>
  <si>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</si>
  <si>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</si>
  <si>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</si>
  <si>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</si>
  <si>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</si>
  <si>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</si>
  <si>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</si>
  <si>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</si>
  <si>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</si>
  <si>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</si>
  <si>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</si>
  <si>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</si>
  <si>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</si>
  <si>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</si>
  <si>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</si>
  <si>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</si>
  <si>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</si>
  <si>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</si>
  <si>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</si>
  <si>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</si>
  <si>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</si>
  <si>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</si>
  <si>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</si>
  <si>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</si>
  <si>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</si>
  <si>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</si>
  <si>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</si>
  <si>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</si>
  <si>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</si>
  <si>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</si>
  <si>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</si>
  <si>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</si>
  <si>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</si>
  <si>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</si>
  <si>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</si>
  <si>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</si>
  <si>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</si>
  <si>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</si>
  <si>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</si>
  <si>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</si>
  <si>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</si>
  <si>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</si>
  <si>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</si>
  <si>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</si>
  <si>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</si>
  <si>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</si>
  <si>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</si>
  <si>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</si>
  <si>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</si>
  <si>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</si>
  <si>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</si>
  <si>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</si>
  <si>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</si>
  <si>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</si>
  <si>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</si>
  <si>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</si>
  <si>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</si>
  <si>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</si>
  <si>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</si>
  <si>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</si>
  <si>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</si>
  <si>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</si>
  <si>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</si>
  <si>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</si>
  <si>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</si>
  <si>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</si>
  <si>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</si>
  <si>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</si>
  <si>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</si>
  <si>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</si>
  <si>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</si>
  <si>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</si>
  <si>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</si>
  <si>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</si>
  <si>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</si>
  <si>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</si>
  <si>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</si>
  <si>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</si>
  <si>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</si>
  <si>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</si>
  <si>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</si>
  <si>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</si>
  <si>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</si>
  <si>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</si>
  <si>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</si>
  <si>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</si>
  <si>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</si>
  <si>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</si>
  <si>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</si>
  <si>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</si>
  <si>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</si>
  <si>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</si>
  <si>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</si>
  <si>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</si>
  <si>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</si>
  <si>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</si>
  <si>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</si>
  <si>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</si>
  <si>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</si>
  <si>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</si>
  <si>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</si>
  <si>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</si>
  <si>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</si>
  <si>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</si>
  <si>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</si>
  <si>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</si>
  <si>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</si>
  <si>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</si>
  <si>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</si>
  <si>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</si>
  <si>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</si>
  <si>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</si>
  <si>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</si>
  <si>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</si>
  <si>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</si>
  <si>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</si>
  <si>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</si>
  <si>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</si>
  <si>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</si>
  <si>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</si>
  <si>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</si>
  <si>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</si>
  <si>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</si>
  <si>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</si>
  <si>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</si>
  <si>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</si>
  <si>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</si>
  <si>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</si>
  <si>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</si>
  <si>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</si>
  <si>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</si>
  <si>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</si>
  <si>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</si>
  <si>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</si>
  <si>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</si>
  <si>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</si>
  <si>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</si>
  <si>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</si>
  <si>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</si>
  <si>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</si>
  <si>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</si>
  <si>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</si>
  <si>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</si>
  <si>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</si>
  <si>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</si>
  <si>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</si>
  <si>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</si>
  <si>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</si>
  <si>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</si>
  <si>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</si>
  <si>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</si>
  <si>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</si>
  <si>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</si>
  <si>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</si>
  <si>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</si>
  <si>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</si>
  <si>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</si>
  <si>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</si>
  <si>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</si>
  <si>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</si>
  <si>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</si>
  <si>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</si>
  <si>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</si>
  <si>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</si>
  <si>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</si>
  <si>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</si>
  <si>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</si>
  <si>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</si>
  <si>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</si>
  <si>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</si>
  <si>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</si>
  <si>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</si>
  <si>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</si>
  <si>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</si>
  <si>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</si>
  <si>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</si>
  <si>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</si>
  <si>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</si>
  <si>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</si>
  <si>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</si>
  <si>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</si>
  <si>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</si>
  <si>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</si>
  <si>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</si>
  <si>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</si>
  <si>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</si>
  <si>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</si>
  <si>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</si>
  <si>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</si>
  <si>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</si>
  <si>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</si>
  <si>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</si>
  <si>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</si>
  <si>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</si>
  <si>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</si>
  <si>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</si>
  <si>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</si>
  <si>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</si>
  <si>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</si>
  <si>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</si>
  <si>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</si>
  <si>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</si>
  <si>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</si>
  <si>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</si>
  <si>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</si>
  <si>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</si>
  <si>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</si>
  <si>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</si>
  <si>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</si>
  <si>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</si>
  <si>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</si>
  <si>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</si>
  <si>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</si>
  <si>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</si>
  <si>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</si>
  <si>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</si>
  <si>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</si>
  <si>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</si>
  <si>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</si>
  <si>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</si>
  <si>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</si>
  <si>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</si>
  <si>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</si>
  <si>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</si>
  <si>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</si>
  <si>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</si>
  <si>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</si>
  <si>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</si>
  <si>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</si>
  <si>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</si>
  <si>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</si>
  <si>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</si>
  <si>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</si>
  <si>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</si>
  <si>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</si>
  <si>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</si>
  <si>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</si>
  <si>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</si>
  <si>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</si>
  <si>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</si>
  <si>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</si>
  <si>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</si>
  <si>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</si>
  <si>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</si>
  <si>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</si>
  <si>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</si>
  <si>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</si>
  <si>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</si>
  <si>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</si>
  <si>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</si>
  <si>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</si>
  <si>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</si>
  <si>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</si>
  <si>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</si>
  <si>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</si>
  <si>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</si>
  <si>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</si>
  <si>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</si>
  <si>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</si>
  <si>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</si>
  <si>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</si>
  <si>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</si>
  <si>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</si>
  <si>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</si>
  <si>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</si>
  <si>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</si>
  <si>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</si>
  <si>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</si>
  <si>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</si>
  <si>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</si>
  <si>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</si>
  <si>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</si>
  <si>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</si>
  <si>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</si>
  <si>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</si>
  <si>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</si>
  <si>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</si>
  <si>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</si>
  <si>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</si>
  <si>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</si>
  <si>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</si>
  <si>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</si>
  <si>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</si>
  <si>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</si>
  <si>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</si>
  <si>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</si>
  <si>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</si>
  <si>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</si>
  <si>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</si>
  <si>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</si>
  <si>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</si>
  <si>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</si>
  <si>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</si>
  <si>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</si>
  <si>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</si>
  <si>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</si>
  <si>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</si>
  <si>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</si>
  <si>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</si>
  <si>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</si>
  <si>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</si>
  <si>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</si>
  <si>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</si>
  <si>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</si>
  <si>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</si>
  <si>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</si>
  <si>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</si>
  <si>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</si>
  <si>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</si>
  <si>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</si>
  <si>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</si>
  <si>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</si>
  <si>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</si>
  <si>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</si>
  <si>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</si>
  <si>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</si>
  <si>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</si>
  <si>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</si>
  <si>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</si>
  <si>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</si>
  <si>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</si>
  <si>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</si>
  <si>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</si>
  <si>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</si>
  <si>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</si>
  <si>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</si>
  <si>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</si>
  <si>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</si>
  <si>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</si>
  <si>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</si>
  <si>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</si>
  <si>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</si>
  <si>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</si>
  <si>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</si>
  <si>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</si>
  <si>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</si>
  <si>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</si>
  <si>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</si>
  <si>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</si>
  <si>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</si>
  <si>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</si>
  <si>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</si>
  <si>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</si>
  <si>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</si>
  <si>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</si>
  <si>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</si>
  <si>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</si>
  <si>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</si>
  <si>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</si>
  <si>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</si>
  <si>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</si>
  <si>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</si>
  <si>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</si>
  <si>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</si>
  <si>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</si>
  <si>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</si>
  <si>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</si>
  <si>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</si>
  <si>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</si>
  <si>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</si>
  <si>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</si>
  <si>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</si>
  <si>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</si>
  <si>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</si>
  <si>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</si>
  <si>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</si>
  <si>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</si>
  <si>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</si>
  <si>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</si>
  <si>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</si>
  <si>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</si>
  <si>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</si>
  <si>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</si>
  <si>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</si>
  <si>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</si>
  <si>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</si>
  <si>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</si>
  <si>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</si>
  <si>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</si>
  <si>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</si>
  <si>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</si>
  <si>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</si>
  <si>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</si>
  <si>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</si>
  <si>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</si>
  <si>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</si>
  <si>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</si>
  <si>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</si>
  <si>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</si>
  <si>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</si>
  <si>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</si>
  <si>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</si>
  <si>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</si>
  <si>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</si>
  <si>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</si>
  <si>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</si>
  <si>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</si>
  <si>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</si>
  <si>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</si>
  <si>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</si>
  <si>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</si>
  <si>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</si>
  <si>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</si>
  <si>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</si>
  <si>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</si>
  <si>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</si>
  <si>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</si>
  <si>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</si>
  <si>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</si>
  <si>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</si>
  <si>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</si>
  <si>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</si>
  <si>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</si>
  <si>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</si>
  <si>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</si>
  <si>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</si>
  <si>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</si>
  <si>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</si>
  <si>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</si>
  <si>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</si>
  <si>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</si>
  <si>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</si>
  <si>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</si>
  <si>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</si>
  <si>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</si>
  <si>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</si>
  <si>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</si>
  <si>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</si>
  <si>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</si>
  <si>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</si>
  <si>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</si>
  <si>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</si>
  <si>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</si>
  <si>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</si>
  <si>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</si>
  <si>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</si>
  <si>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</si>
  <si>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</si>
  <si>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</si>
  <si>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</si>
  <si>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</si>
  <si>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</si>
  <si>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</si>
  <si>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</si>
  <si>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</si>
  <si>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</si>
  <si>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</si>
  <si>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</si>
  <si>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</si>
  <si>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</si>
  <si>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</si>
  <si>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</si>
  <si>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</si>
  <si>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</si>
  <si>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</si>
  <si>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</si>
  <si>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</si>
  <si>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</si>
  <si>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</si>
  <si>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</si>
  <si>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</si>
  <si>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</si>
  <si>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</si>
  <si>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</si>
  <si>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</si>
  <si>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</si>
  <si>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</si>
  <si>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</si>
  <si>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</si>
  <si>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</si>
  <si>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</si>
  <si>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</si>
  <si>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</si>
  <si>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</si>
  <si>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</si>
  <si>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</si>
  <si>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</si>
  <si>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</si>
  <si>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</si>
  <si>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</si>
  <si>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</si>
  <si>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</si>
  <si>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</si>
  <si>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</si>
  <si>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</si>
  <si>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</si>
  <si>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</si>
  <si>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</si>
  <si>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</si>
  <si>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</si>
  <si>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</si>
  <si>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</si>
  <si>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</si>
  <si>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</si>
  <si>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</si>
  <si>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</si>
  <si>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</si>
  <si>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</si>
  <si>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</si>
  <si>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</si>
  <si>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</si>
  <si>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</si>
  <si>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</si>
  <si>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</si>
  <si>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</si>
  <si>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</si>
  <si>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</si>
  <si>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</si>
  <si>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</si>
  <si>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</si>
  <si>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</si>
  <si>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</si>
  <si>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</si>
  <si>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</si>
  <si>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</si>
  <si>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</si>
  <si>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</si>
  <si>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</si>
  <si>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</si>
  <si>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</si>
  <si>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</si>
  <si>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</si>
  <si>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</si>
  <si>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</si>
  <si>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</si>
  <si>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</si>
  <si>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</si>
  <si>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</si>
  <si>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</si>
  <si>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</si>
  <si>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</si>
  <si>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</si>
  <si>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</si>
  <si>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</si>
  <si>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</si>
  <si>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</si>
  <si>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</si>
  <si>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</si>
  <si>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</si>
  <si>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</si>
  <si>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</si>
  <si>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</si>
  <si>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</si>
  <si>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</si>
  <si>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</si>
  <si>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</si>
  <si>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</si>
  <si>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</si>
  <si>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</si>
  <si>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</si>
  <si>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</si>
  <si>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</si>
  <si>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</si>
  <si>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</si>
  <si>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</si>
  <si>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</si>
  <si>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</si>
  <si>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</si>
  <si>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</si>
  <si>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</si>
  <si>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</si>
  <si>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</si>
  <si>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</si>
  <si>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</si>
  <si>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</si>
  <si>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</si>
  <si>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</si>
  <si>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</si>
  <si>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</si>
  <si>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</si>
  <si>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</si>
  <si>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</si>
  <si>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</si>
  <si>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</si>
  <si>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</si>
  <si>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</si>
  <si>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</si>
  <si>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</si>
  <si>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</si>
  <si>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</si>
  <si>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</si>
  <si>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</si>
  <si>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</si>
  <si>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</si>
  <si>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</si>
  <si>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</si>
  <si>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</si>
  <si>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</si>
  <si>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</si>
  <si>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</si>
  <si>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</si>
  <si>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</si>
  <si>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</si>
  <si>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</si>
  <si>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</si>
  <si>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</si>
  <si>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</si>
  <si>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</si>
  <si>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</si>
  <si>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</si>
  <si>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</si>
  <si>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</si>
  <si>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</si>
  <si>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</si>
  <si>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</si>
  <si>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</si>
  <si>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</si>
  <si>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</si>
  <si>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</si>
  <si>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</si>
  <si>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</si>
  <si>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</si>
  <si>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</si>
  <si>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</si>
  <si>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</si>
  <si>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</si>
  <si>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</si>
  <si>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</si>
  <si>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</si>
  <si>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</si>
  <si>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</si>
  <si>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</si>
  <si>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</si>
  <si>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</si>
  <si>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</si>
  <si>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</si>
  <si>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</si>
  <si>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</si>
  <si>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</si>
  <si>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</si>
  <si>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</si>
  <si>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</si>
  <si>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</si>
  <si>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</si>
  <si>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</si>
  <si>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</si>
  <si>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</si>
  <si>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</si>
  <si>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</si>
  <si>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</si>
  <si>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</si>
  <si>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</si>
  <si>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</si>
  <si>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</si>
  <si>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</si>
  <si>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</si>
  <si>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</si>
  <si>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</si>
  <si>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</si>
  <si>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</si>
  <si>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</si>
  <si>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</si>
  <si>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</si>
  <si>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</si>
  <si>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</si>
  <si>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</si>
  <si>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</si>
  <si>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</si>
  <si>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</si>
  <si>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</si>
  <si>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</si>
  <si>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</si>
  <si>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</si>
  <si>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</si>
  <si>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</si>
  <si>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</si>
  <si>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</si>
  <si>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</si>
  <si>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</si>
  <si>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</si>
  <si>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</si>
  <si>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</si>
  <si>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</si>
  <si>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</si>
  <si>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</si>
  <si>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</si>
  <si>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</si>
  <si>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</si>
  <si>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</si>
  <si>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</si>
  <si>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</si>
  <si>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</si>
  <si>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</si>
  <si>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</si>
  <si>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</si>
  <si>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</si>
  <si>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</si>
  <si>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</si>
  <si>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</si>
  <si>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</si>
  <si>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</si>
  <si>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</si>
  <si>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</si>
  <si>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</si>
  <si>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</si>
  <si>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</si>
  <si>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</si>
  <si>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</si>
  <si>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</si>
  <si>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</si>
  <si>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</si>
  <si>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</si>
  <si>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</si>
  <si>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</si>
  <si>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</si>
  <si>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</si>
  <si>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</si>
  <si>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</si>
  <si>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</si>
  <si>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</si>
  <si>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</si>
  <si>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</si>
  <si>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</si>
  <si>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</si>
  <si>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</si>
  <si>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</si>
  <si>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</si>
  <si>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</si>
  <si>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</si>
  <si>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</si>
  <si>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</si>
  <si>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</si>
  <si>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</si>
  <si>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</si>
  <si>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</si>
  <si>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</si>
  <si>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</si>
  <si>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</si>
  <si>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</si>
  <si>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</si>
  <si>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</si>
  <si>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</si>
  <si>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</si>
  <si>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</si>
  <si>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</si>
  <si>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</si>
  <si>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</si>
  <si>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</si>
  <si>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</si>
  <si>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</si>
  <si>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</si>
  <si>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</si>
  <si>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</si>
  <si>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</si>
  <si>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</si>
  <si>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</si>
  <si>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</si>
  <si>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</si>
  <si>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</si>
  <si>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</si>
  <si>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</si>
  <si>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</si>
  <si>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</si>
  <si>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</si>
  <si>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</si>
  <si>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</si>
  <si>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</si>
  <si>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</si>
  <si>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</si>
  <si>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</si>
  <si>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</si>
  <si>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</si>
  <si>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</si>
  <si>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</si>
  <si>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</si>
  <si>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</si>
  <si>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</si>
  <si>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</si>
  <si>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</si>
  <si>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</si>
  <si>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</si>
  <si>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</si>
  <si>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</si>
  <si>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</si>
  <si>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</si>
  <si>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</si>
  <si>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</si>
  <si>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</si>
  <si>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</si>
  <si>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</si>
  <si>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</si>
  <si>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</si>
  <si>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</si>
  <si>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</si>
  <si>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</si>
  <si>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</si>
  <si>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</si>
  <si>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</si>
  <si>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</si>
  <si>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</si>
  <si>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</si>
  <si>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</si>
  <si>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</si>
  <si>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</si>
  <si>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</si>
  <si>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</si>
  <si>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</si>
  <si>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</si>
  <si>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</si>
  <si>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</si>
  <si>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</si>
  <si>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</si>
  <si>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</si>
  <si>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</si>
  <si>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</si>
  <si>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</si>
  <si>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</si>
  <si>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</si>
  <si>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</si>
  <si>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</si>
  <si>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</si>
  <si>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</si>
  <si>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</si>
  <si>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</si>
  <si>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</si>
  <si>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</si>
  <si>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</si>
  <si>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</si>
  <si>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</si>
  <si>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</si>
  <si>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</si>
  <si>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</si>
  <si>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</si>
  <si>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</si>
  <si>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</si>
  <si>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</si>
  <si>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</si>
  <si>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</si>
  <si>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</si>
  <si>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</si>
  <si>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</si>
  <si>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</si>
  <si>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</si>
  <si>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</si>
  <si>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</si>
  <si>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</si>
  <si>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</si>
  <si>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</si>
  <si>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</si>
  <si>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</si>
  <si>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</si>
  <si>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</si>
  <si>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</si>
  <si>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</si>
  <si>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</si>
  <si>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</si>
  <si>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</si>
  <si>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</si>
  <si>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</si>
  <si>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</si>
  <si>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</si>
  <si>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</si>
  <si>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</si>
  <si>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</si>
  <si>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</si>
  <si>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</si>
  <si>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</si>
  <si>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</si>
  <si>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</si>
  <si>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</si>
  <si>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</si>
  <si>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</si>
  <si>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</si>
  <si>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</si>
  <si>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</si>
  <si>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</si>
  <si>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</si>
  <si>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</si>
  <si>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</si>
  <si>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</si>
  <si>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</si>
  <si>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</si>
  <si>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</si>
  <si>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</si>
  <si>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</si>
  <si>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</si>
  <si>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</si>
  <si>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</si>
  <si>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</si>
  <si>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</si>
  <si>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</si>
  <si>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</si>
  <si>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</si>
  <si>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</si>
  <si>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</si>
  <si>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</si>
  <si>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</si>
  <si>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</si>
  <si>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</si>
  <si>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</si>
  <si>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</si>
  <si>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</si>
  <si>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</si>
  <si>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</si>
  <si>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</si>
  <si>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</si>
  <si>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</si>
  <si>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</si>
  <si>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</si>
  <si>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</si>
  <si>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</si>
  <si>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</si>
  <si>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</si>
  <si>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</si>
  <si>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</si>
  <si>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</si>
  <si>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</si>
  <si>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</si>
  <si>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</si>
  <si>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</si>
  <si>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</si>
  <si>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</si>
  <si>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</si>
  <si>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</si>
  <si>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</si>
  <si>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</si>
  <si>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</si>
  <si>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</si>
  <si>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</si>
  <si>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</si>
  <si>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</si>
  <si>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</si>
  <si>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</si>
  <si>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</si>
  <si>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</si>
  <si>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</si>
  <si>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</si>
  <si>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</si>
  <si>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</si>
  <si>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</si>
  <si>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</si>
  <si>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</si>
  <si>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</si>
  <si>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</si>
  <si>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</si>
  <si>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</si>
  <si>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</si>
  <si>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</si>
  <si>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</si>
  <si>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</si>
  <si>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</si>
  <si>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</si>
  <si>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</si>
  <si>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</si>
  <si>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</si>
  <si>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</si>
  <si>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</si>
  <si>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</si>
  <si>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</si>
  <si>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</si>
  <si>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</si>
  <si>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</si>
  <si>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</si>
  <si>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</si>
  <si>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</si>
  <si>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</si>
  <si>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</si>
  <si>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</si>
  <si>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</si>
  <si>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</si>
  <si>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</si>
  <si>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</si>
  <si>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</si>
  <si>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</si>
  <si>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</si>
  <si>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</si>
  <si>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</si>
  <si>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</si>
  <si>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</si>
  <si>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</si>
  <si>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</si>
  <si>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</si>
  <si>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</si>
  <si>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</si>
  <si>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</si>
  <si>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</si>
  <si>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</si>
  <si>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</si>
  <si>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</si>
  <si>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</si>
  <si>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</si>
  <si>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</si>
  <si>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</si>
  <si>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</si>
  <si>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</si>
  <si>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</si>
  <si>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</si>
  <si>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</si>
  <si>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</si>
  <si>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</si>
  <si>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</si>
  <si>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</si>
  <si>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</si>
  <si>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</si>
  <si>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</si>
  <si>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</si>
  <si>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</si>
  <si>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</si>
  <si>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</si>
  <si>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</si>
  <si>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</si>
  <si>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</si>
  <si>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</si>
  <si>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</si>
  <si>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</si>
  <si>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</si>
  <si>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</si>
  <si>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</si>
  <si>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</si>
  <si>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</si>
  <si>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</si>
  <si>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</si>
  <si>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</si>
  <si>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</si>
  <si>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</si>
  <si>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</si>
  <si>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</si>
  <si>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</si>
  <si>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</si>
  <si>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</si>
  <si>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</si>
  <si>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</si>
  <si>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</si>
  <si>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</si>
  <si>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</si>
  <si>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</si>
  <si>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</si>
  <si>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</si>
  <si>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</si>
  <si>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</si>
  <si>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</si>
  <si>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</si>
  <si>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</si>
  <si>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</si>
  <si>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</si>
  <si>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</si>
  <si>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</si>
  <si>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</si>
  <si>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</si>
  <si>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</si>
  <si>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</si>
  <si>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</si>
  <si>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</si>
  <si>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</si>
  <si>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</si>
  <si>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</si>
  <si>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</si>
  <si>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</si>
  <si>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</si>
  <si>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</si>
  <si>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</si>
  <si>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</si>
  <si>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</si>
  <si>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</si>
  <si>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</si>
  <si>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</si>
  <si>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</si>
  <si>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</si>
  <si>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</si>
  <si>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</si>
  <si>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</si>
  <si>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</si>
  <si>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</si>
  <si>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</si>
  <si>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</si>
  <si>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</si>
  <si>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</si>
  <si>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</si>
  <si>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</si>
  <si>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</si>
  <si>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</si>
  <si>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</si>
  <si>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</si>
  <si>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</si>
  <si>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</si>
  <si>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</si>
  <si>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</si>
  <si>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</si>
  <si>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</si>
  <si>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</si>
  <si>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</si>
  <si>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</si>
  <si>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</si>
  <si>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</si>
  <si>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</si>
  <si>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</si>
  <si>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</si>
  <si>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</si>
  <si>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</si>
  <si>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</si>
  <si>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</si>
  <si>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</si>
  <si>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</si>
  <si>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</si>
  <si>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</si>
  <si>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</si>
  <si>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</si>
  <si>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</si>
  <si>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</si>
  <si>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</si>
  <si>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</si>
  <si>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</si>
  <si>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</si>
  <si>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</si>
  <si>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</si>
  <si>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</si>
  <si>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</si>
  <si>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</si>
  <si>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</si>
  <si>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</si>
  <si>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</si>
  <si>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</si>
  <si>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</si>
  <si>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</si>
  <si>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</si>
  <si>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</si>
  <si>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</si>
  <si>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</si>
  <si>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</si>
  <si>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</si>
  <si>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</si>
  <si>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</si>
  <si>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</si>
  <si>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</si>
  <si>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</si>
  <si>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</si>
  <si>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</si>
  <si>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</si>
  <si>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</si>
  <si>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</si>
  <si>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</si>
  <si>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</si>
  <si>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</si>
  <si>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</si>
  <si>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</si>
  <si>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</si>
  <si>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</si>
  <si>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</si>
  <si>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</si>
  <si>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</si>
  <si>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</si>
  <si>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</si>
  <si>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</si>
  <si>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</si>
  <si>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</si>
  <si>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</si>
  <si>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</si>
  <si>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</si>
  <si>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</si>
  <si>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</si>
  <si>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</si>
  <si>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</si>
  <si>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</si>
  <si>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</si>
  <si>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</si>
  <si>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</si>
  <si>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</si>
  <si>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</si>
  <si>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</si>
  <si>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</si>
  <si>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</si>
  <si>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</si>
  <si>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</si>
  <si>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</si>
  <si>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</si>
  <si>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</si>
  <si>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</si>
  <si>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</si>
  <si>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</si>
  <si>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</si>
  <si>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</si>
  <si>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</si>
  <si>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</si>
  <si>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</si>
  <si>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</si>
  <si>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</si>
  <si>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</si>
  <si>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</si>
  <si>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</si>
  <si>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</si>
  <si>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</si>
  <si>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</si>
  <si>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</si>
  <si>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</si>
  <si>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</si>
  <si>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</si>
  <si>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</si>
  <si>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</si>
  <si>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</si>
  <si>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</si>
  <si>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</si>
  <si>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</si>
  <si>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</si>
  <si>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</si>
  <si>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</si>
  <si>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</si>
  <si>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</si>
  <si>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</si>
  <si>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</si>
  <si>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</si>
  <si>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</si>
  <si>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</si>
  <si>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</si>
  <si>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</si>
  <si>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</si>
  <si>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</si>
  <si>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</si>
  <si>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</si>
  <si>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</si>
  <si>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</si>
  <si>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</si>
  <si>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</si>
  <si>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</si>
  <si>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</si>
  <si>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</si>
  <si>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</si>
  <si>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</si>
  <si>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</si>
  <si>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</si>
  <si>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</si>
  <si>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</si>
  <si>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</si>
  <si>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</si>
  <si>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</si>
  <si>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</si>
  <si>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</si>
  <si>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</si>
  <si>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</si>
  <si>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</si>
  <si>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</si>
  <si>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</si>
  <si>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</si>
  <si>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</si>
  <si>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</si>
  <si>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</si>
  <si>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</si>
  <si>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</si>
  <si>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</si>
  <si>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</si>
  <si>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</si>
  <si>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</si>
  <si>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</si>
  <si>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</si>
  <si>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</si>
  <si>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</si>
  <si>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</si>
  <si>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</si>
  <si>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</si>
  <si>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</si>
  <si>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</si>
  <si>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</si>
  <si>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</si>
  <si>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</si>
  <si>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</si>
  <si>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</si>
  <si>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</si>
  <si>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</si>
  <si>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</si>
  <si>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</si>
  <si>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</si>
  <si>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</si>
  <si>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</si>
  <si>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</si>
  <si>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</si>
  <si>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</si>
  <si>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</si>
  <si>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</si>
  <si>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</si>
  <si>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</si>
  <si>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</si>
  <si>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</si>
  <si>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</si>
  <si>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</si>
  <si>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</si>
  <si>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</si>
  <si>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</si>
  <si>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</si>
  <si>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</si>
  <si>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</si>
  <si>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</si>
  <si>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</si>
  <si>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</si>
  <si>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</si>
  <si>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</si>
  <si>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</si>
  <si>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</si>
  <si>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</si>
  <si>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</si>
  <si>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</si>
  <si>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</si>
  <si>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</si>
  <si>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</si>
  <si>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</si>
  <si>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</si>
  <si>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</si>
  <si>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</si>
  <si>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</si>
  <si>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</si>
  <si>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</si>
  <si>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</si>
  <si>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</si>
  <si>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</si>
  <si>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</si>
  <si>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</si>
  <si>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</si>
  <si>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</si>
  <si>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</si>
  <si>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</si>
  <si>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</si>
  <si>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</si>
  <si>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</si>
  <si>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</si>
  <si>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</si>
  <si>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</si>
  <si>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</si>
  <si>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</si>
  <si>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</si>
  <si>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</si>
  <si>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</si>
  <si>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</si>
  <si>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</si>
  <si>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</si>
  <si>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</si>
  <si>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</si>
  <si>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</si>
  <si>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</si>
  <si>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</si>
  <si>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</si>
  <si>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</si>
  <si>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</si>
  <si>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</si>
  <si>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</si>
  <si>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</si>
  <si>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</si>
  <si>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</si>
  <si>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</si>
  <si>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</si>
  <si>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</si>
  <si>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</si>
  <si>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</si>
  <si>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</si>
  <si>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</si>
  <si>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</si>
  <si>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</si>
  <si>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</si>
  <si>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</si>
  <si>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</si>
  <si>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</si>
  <si>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</si>
  <si>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</si>
  <si>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</si>
  <si>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</si>
  <si>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</si>
  <si>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</si>
  <si>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</si>
  <si>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</si>
  <si>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</si>
  <si>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</si>
  <si>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</si>
  <si>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</si>
  <si>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</si>
  <si>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</si>
  <si>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</si>
  <si>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</si>
  <si>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</si>
  <si>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</si>
  <si>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</si>
  <si>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</si>
  <si>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</si>
  <si>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</si>
  <si>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</si>
  <si>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</si>
  <si>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</si>
  <si>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</si>
  <si>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</si>
  <si>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</si>
  <si>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</si>
  <si>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</si>
  <si>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</si>
  <si>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</si>
  <si>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</si>
  <si>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</si>
  <si>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</si>
  <si>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</si>
  <si>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</si>
  <si>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</si>
  <si>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</si>
  <si>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</si>
  <si>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</si>
  <si>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</si>
  <si>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</si>
  <si>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</si>
  <si>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</si>
  <si>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</si>
  <si>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</si>
  <si>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</si>
  <si>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</si>
  <si>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</si>
  <si>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</si>
  <si>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</si>
  <si>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</si>
  <si>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</si>
  <si>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</si>
  <si>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</si>
  <si>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</si>
  <si>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</si>
  <si>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</si>
  <si>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</si>
  <si>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</si>
  <si>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</si>
  <si>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</si>
  <si>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</si>
  <si>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</si>
  <si>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</si>
  <si>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</si>
  <si>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</si>
  <si>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</si>
  <si>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</si>
  <si>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</si>
  <si>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</si>
  <si>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</si>
  <si>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</si>
  <si>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</si>
  <si>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</si>
  <si>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</si>
  <si>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</si>
  <si>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</si>
  <si>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</si>
  <si>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</si>
  <si>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</si>
  <si>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</si>
  <si>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</si>
  <si>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</si>
  <si>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</si>
  <si>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</si>
  <si>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</si>
  <si>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</si>
  <si>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</si>
  <si>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</si>
  <si>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</si>
  <si>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</si>
  <si>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</si>
  <si>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</si>
  <si>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</si>
  <si>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</si>
  <si>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</si>
  <si>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</si>
  <si>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</si>
  <si>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</si>
  <si>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</si>
  <si>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</si>
  <si>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</si>
  <si>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</si>
  <si>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</si>
  <si>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</si>
  <si>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</si>
  <si>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</si>
  <si>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</si>
  <si>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</si>
  <si>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</si>
  <si>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</si>
  <si>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</si>
  <si>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</si>
  <si>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</si>
  <si>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</si>
  <si>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</si>
  <si>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</si>
  <si>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</si>
  <si>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</si>
  <si>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</si>
  <si>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</si>
  <si>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</si>
  <si>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</si>
  <si>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</si>
  <si>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</si>
  <si>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</si>
  <si>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</si>
  <si>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</si>
  <si>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</si>
  <si>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</si>
  <si>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</si>
  <si>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</si>
  <si>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</si>
  <si>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</si>
  <si>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</si>
  <si>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</si>
  <si>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</si>
  <si>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</si>
  <si>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</si>
  <si>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</si>
  <si>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</si>
  <si>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</si>
  <si>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</si>
  <si>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</si>
  <si>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</si>
  <si>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</si>
  <si>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</si>
  <si>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</si>
  <si>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</si>
  <si>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</si>
  <si>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</si>
  <si>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</si>
  <si>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</si>
  <si>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</si>
  <si>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</si>
  <si>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</si>
  <si>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</si>
  <si>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</si>
  <si>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</si>
  <si>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</si>
  <si>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</si>
  <si>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</si>
  <si>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</si>
  <si>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</si>
  <si>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</si>
  <si>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</si>
  <si>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</si>
  <si>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</si>
  <si>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</si>
  <si>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</si>
  <si>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</si>
  <si>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</si>
  <si>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</si>
  <si>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</si>
  <si>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</si>
  <si>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</si>
  <si>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</si>
  <si>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</si>
  <si>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</si>
  <si>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</si>
  <si>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</si>
  <si>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</si>
  <si>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</si>
  <si>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</si>
  <si>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</si>
  <si>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</si>
  <si>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</si>
  <si>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</si>
  <si>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</si>
  <si>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</si>
  <si>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</si>
  <si>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</si>
  <si>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</si>
  <si>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</si>
  <si>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</si>
  <si>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</si>
  <si>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</si>
  <si>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</si>
  <si>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</si>
  <si>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</si>
  <si>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</si>
  <si>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</si>
  <si>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</si>
  <si>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</si>
  <si>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</si>
  <si>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</si>
  <si>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</si>
  <si>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</si>
  <si>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</si>
  <si>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</si>
  <si>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</si>
  <si>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</si>
  <si>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</si>
  <si>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</si>
  <si>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</si>
  <si>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</si>
  <si>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</si>
  <si>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</si>
  <si>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</si>
  <si>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</si>
  <si>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</si>
  <si>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</si>
  <si>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</si>
  <si>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</si>
  <si>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</si>
  <si>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</si>
  <si>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</si>
  <si>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</si>
  <si>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</si>
  <si>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</si>
  <si>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</si>
  <si>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</si>
  <si>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</si>
  <si>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</si>
  <si>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</si>
  <si>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</si>
  <si>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</si>
  <si>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</si>
  <si>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</si>
  <si>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</si>
  <si>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</si>
  <si>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</si>
  <si>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</si>
  <si>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</si>
  <si>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</si>
  <si>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</si>
  <si>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</si>
  <si>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</si>
  <si>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</si>
  <si>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</si>
  <si>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</si>
  <si>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</si>
  <si>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</si>
  <si>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</si>
  <si>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</si>
  <si>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</si>
  <si>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</si>
  <si>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</si>
  <si>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</si>
  <si>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</si>
  <si>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</si>
  <si>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</si>
  <si>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</si>
  <si>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</si>
  <si>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</si>
  <si>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</si>
  <si>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</si>
  <si>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</si>
  <si>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</si>
  <si>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</si>
  <si>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</si>
  <si>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</si>
  <si>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</si>
  <si>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</si>
  <si>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</si>
  <si>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</si>
  <si>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</si>
  <si>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</si>
  <si>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</si>
  <si>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</si>
  <si>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</si>
  <si>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</si>
  <si>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</si>
  <si>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</si>
  <si>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</si>
  <si>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</si>
  <si>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</si>
  <si>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</si>
  <si>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</si>
  <si>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</si>
  <si>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</si>
  <si>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</si>
  <si>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</si>
  <si>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</si>
  <si>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</si>
  <si>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</si>
  <si>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</si>
  <si>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</si>
  <si>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</si>
  <si>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</si>
  <si>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</si>
  <si>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</si>
  <si>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</si>
  <si>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</si>
  <si>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</si>
  <si>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</si>
  <si>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</si>
  <si>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</si>
  <si>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</si>
  <si>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</si>
  <si>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</si>
  <si>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</si>
  <si>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</si>
  <si>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</si>
  <si>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</si>
  <si>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</si>
  <si>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</si>
  <si>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</si>
  <si>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</si>
  <si>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</si>
  <si>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</si>
  <si>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</si>
  <si>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</si>
  <si>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</si>
  <si>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</si>
  <si>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</si>
  <si>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</si>
  <si>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</si>
  <si>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</si>
  <si>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</si>
  <si>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</si>
  <si>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</si>
  <si>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</si>
  <si>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</si>
  <si>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</si>
  <si>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</si>
  <si>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</si>
  <si>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</si>
  <si>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</si>
  <si>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</si>
  <si>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</si>
  <si>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</si>
  <si>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</si>
  <si>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</si>
  <si>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</si>
  <si>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</si>
  <si>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</si>
  <si>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</si>
  <si>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</si>
  <si>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</si>
  <si>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</si>
  <si>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</si>
  <si>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</si>
  <si>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</si>
  <si>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</si>
  <si>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</si>
  <si>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</si>
  <si>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</si>
  <si>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</si>
  <si>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</si>
  <si>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</si>
  <si>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</si>
  <si>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</si>
  <si>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</si>
  <si>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</si>
  <si>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</si>
  <si>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</si>
  <si>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</si>
  <si>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</si>
  <si>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</si>
  <si>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</si>
  <si>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</si>
  <si>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</si>
  <si>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</si>
  <si>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</si>
  <si>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</si>
  <si>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</si>
  <si>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</si>
  <si>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</si>
  <si>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</si>
  <si>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</si>
  <si>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</si>
  <si>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</si>
  <si>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</si>
  <si>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</si>
  <si>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</si>
  <si>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</si>
  <si>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</si>
  <si>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</si>
  <si>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</si>
  <si>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</si>
  <si>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</si>
  <si>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</si>
  <si>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</si>
  <si>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</si>
  <si>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</si>
  <si>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</si>
  <si>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</si>
  <si>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</si>
  <si>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</si>
  <si>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</si>
  <si>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</si>
  <si>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</si>
  <si>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</si>
  <si>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</si>
  <si>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</si>
  <si>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</si>
  <si>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</si>
  <si>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</si>
  <si>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</si>
  <si>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</si>
  <si>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</si>
  <si>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</si>
  <si>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</si>
  <si>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</si>
  <si>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</si>
  <si>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</si>
  <si>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</si>
  <si>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</si>
  <si>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</si>
  <si>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</si>
  <si>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</si>
  <si>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</si>
  <si>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</si>
  <si>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</si>
  <si>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</si>
  <si>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</si>
  <si>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</si>
  <si>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</si>
  <si>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</si>
  <si>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</si>
  <si>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</si>
  <si>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</si>
  <si>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</si>
  <si>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</si>
  <si>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</si>
  <si>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</si>
  <si>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</si>
  <si>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</si>
  <si>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</si>
  <si>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</si>
  <si>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</si>
  <si>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</si>
  <si>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</si>
  <si>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</si>
  <si>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</si>
  <si>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</si>
  <si>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</si>
  <si>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</si>
  <si>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</si>
  <si>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</si>
  <si>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</si>
  <si>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</si>
  <si>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</si>
  <si>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</si>
  <si>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</si>
  <si>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</si>
  <si>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</si>
  <si>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</si>
  <si>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</si>
  <si>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</si>
  <si>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</si>
  <si>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</si>
  <si>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</si>
  <si>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</si>
  <si>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</si>
  <si>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</si>
  <si>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</si>
  <si>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</si>
  <si>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</si>
  <si>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</si>
  <si>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</si>
  <si>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</si>
  <si>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</si>
  <si>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</si>
  <si>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</si>
  <si>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</si>
  <si>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</si>
  <si>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</si>
  <si>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</si>
  <si>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</si>
  <si>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</si>
  <si>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</si>
  <si>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</si>
  <si>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</si>
  <si>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</si>
  <si>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</si>
  <si>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</si>
  <si>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</si>
  <si>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</si>
  <si>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</si>
  <si>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</si>
  <si>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</si>
  <si>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</si>
  <si>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</si>
  <si>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</si>
  <si>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</si>
  <si>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</si>
  <si>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</si>
  <si>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</si>
  <si>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</si>
  <si>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</si>
  <si>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</si>
  <si>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</si>
  <si>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</si>
  <si>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</si>
  <si>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</si>
  <si>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</si>
  <si>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</si>
  <si>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</si>
  <si>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</si>
  <si>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</si>
  <si>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</si>
  <si>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</si>
  <si>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</si>
  <si>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</si>
  <si>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</si>
  <si>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</si>
  <si>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</si>
  <si>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</si>
  <si>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</si>
  <si>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</si>
  <si>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</si>
  <si>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</si>
  <si>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</si>
  <si>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</si>
  <si>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</si>
  <si>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</si>
  <si>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</si>
  <si>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</si>
  <si>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</si>
  <si>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</si>
  <si>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</si>
  <si>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</si>
  <si>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</si>
  <si>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</si>
  <si>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</si>
  <si>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</si>
  <si>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</si>
  <si>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</si>
  <si>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</si>
  <si>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</si>
  <si>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</si>
  <si>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</si>
  <si>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</si>
  <si>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</si>
  <si>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</si>
  <si>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</si>
  <si>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</si>
  <si>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</si>
  <si>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</si>
  <si>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</si>
  <si>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</si>
  <si>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</si>
  <si>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</si>
  <si>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</si>
  <si>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</si>
  <si>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</si>
  <si>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</si>
  <si>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</si>
  <si>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</si>
  <si>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</si>
  <si>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</si>
  <si>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</si>
  <si>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</si>
  <si>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</si>
  <si>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</si>
  <si>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</si>
  <si>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</si>
  <si>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</si>
  <si>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</si>
  <si>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</si>
  <si>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</si>
  <si>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</si>
  <si>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</si>
  <si>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</si>
  <si>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</si>
  <si>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</si>
  <si>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</si>
  <si>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</si>
  <si>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</si>
  <si>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</si>
  <si>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</si>
  <si>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</si>
  <si>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</si>
  <si>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</si>
  <si>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</si>
  <si>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</si>
  <si>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</si>
  <si>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</si>
  <si>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</si>
  <si>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</si>
  <si>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</si>
  <si>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</si>
  <si>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</si>
  <si>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</si>
  <si>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</si>
  <si>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</si>
  <si>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</si>
  <si>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</si>
  <si>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</si>
  <si>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</si>
  <si>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</si>
  <si>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</si>
  <si>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</si>
  <si>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</si>
  <si>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</si>
  <si>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</si>
  <si>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</si>
  <si>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</si>
  <si>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</si>
  <si>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</si>
  <si>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</si>
  <si>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</si>
  <si>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</si>
  <si>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</si>
  <si>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</si>
  <si>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</si>
  <si>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</si>
  <si>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</si>
  <si>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</si>
  <si>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</si>
  <si>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</si>
  <si>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</si>
  <si>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</si>
  <si>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</si>
  <si>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</si>
  <si>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</si>
  <si>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</si>
  <si>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</si>
  <si>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</si>
  <si>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</si>
  <si>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</si>
  <si>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</si>
  <si>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</si>
  <si>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</si>
  <si>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</si>
  <si>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</si>
  <si>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</si>
  <si>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</si>
  <si>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</si>
  <si>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</si>
  <si>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</si>
  <si>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</si>
  <si>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</si>
  <si>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</si>
  <si>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</si>
  <si>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</si>
  <si>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</si>
  <si>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</si>
  <si>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</si>
  <si>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</si>
  <si>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</si>
  <si>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</si>
  <si>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</si>
  <si>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</si>
  <si>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</si>
  <si>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</si>
  <si>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</si>
  <si>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</si>
  <si>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</si>
  <si>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</si>
  <si>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</si>
  <si>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</si>
  <si>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</si>
  <si>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</si>
  <si>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</si>
  <si>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</si>
  <si>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</si>
  <si>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</si>
  <si>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</si>
  <si>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</si>
  <si>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</si>
  <si>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</si>
  <si>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</si>
  <si>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</si>
  <si>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</si>
  <si>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</si>
  <si>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</si>
  <si>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</si>
  <si>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</si>
  <si>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</si>
  <si>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</si>
  <si>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</si>
  <si>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</si>
  <si>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</si>
  <si>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</si>
  <si>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</si>
  <si>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</si>
  <si>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</si>
  <si>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</si>
  <si>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</si>
  <si>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</si>
  <si>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</si>
  <si>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</si>
  <si>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</si>
  <si>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</si>
  <si>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</si>
  <si>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</si>
  <si>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</si>
  <si>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</si>
  <si>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</si>
  <si>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</si>
  <si>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</si>
  <si>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</si>
  <si>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</si>
  <si>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</si>
  <si>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</si>
  <si>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</si>
  <si>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</si>
  <si>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</si>
  <si>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</si>
  <si>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</si>
  <si>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</si>
  <si>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</si>
  <si>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</si>
  <si>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</si>
  <si>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</si>
  <si>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</si>
  <si>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</si>
  <si>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</si>
  <si>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</si>
  <si>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</si>
  <si>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</si>
  <si>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</si>
  <si>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</si>
  <si>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</si>
  <si>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</si>
  <si>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</si>
  <si>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</si>
  <si>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</si>
  <si>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</si>
  <si>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</si>
  <si>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</si>
  <si>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</si>
  <si>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</si>
  <si>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</si>
  <si>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</si>
  <si>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</si>
  <si>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</si>
  <si>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</si>
  <si>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</si>
  <si>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</si>
  <si>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</si>
  <si>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</si>
  <si>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</si>
  <si>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</si>
  <si>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</si>
  <si>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</si>
  <si>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</si>
  <si>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</si>
  <si>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</si>
  <si>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</si>
  <si>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</si>
  <si>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</si>
  <si>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</si>
  <si>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</si>
  <si>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</si>
  <si>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</si>
  <si>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</si>
  <si>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</si>
  <si>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</si>
  <si>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</si>
  <si>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</si>
  <si>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</si>
  <si>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</si>
  <si>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</si>
  <si>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</si>
  <si>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</si>
  <si>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</si>
  <si>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</si>
  <si>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</si>
  <si>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</si>
  <si>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</si>
  <si>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</si>
  <si>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</si>
  <si>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</si>
  <si>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</si>
  <si>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</si>
  <si>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</si>
  <si>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</si>
  <si>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</si>
  <si>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</si>
  <si>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</si>
  <si>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</si>
  <si>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</si>
  <si>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</si>
  <si>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</si>
  <si>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</si>
  <si>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</si>
  <si>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</si>
  <si>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</si>
  <si>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</si>
  <si>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</si>
  <si>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</si>
  <si>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</si>
  <si>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</si>
  <si>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</si>
  <si>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</si>
  <si>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</si>
  <si>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</si>
  <si>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</si>
  <si>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</si>
  <si>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</si>
  <si>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</si>
  <si>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</si>
  <si>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</si>
  <si>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</si>
  <si>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</si>
  <si>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</si>
  <si>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</si>
  <si>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</si>
  <si>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</si>
  <si>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</si>
  <si>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</si>
  <si>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</si>
  <si>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</si>
  <si>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</si>
  <si>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</si>
  <si>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</si>
  <si>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</si>
  <si>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</si>
  <si>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</si>
  <si>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</si>
  <si>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</si>
  <si>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</si>
  <si>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</si>
  <si>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</si>
  <si>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</si>
  <si>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</si>
  <si>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</si>
  <si>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</si>
  <si>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</si>
  <si>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</si>
  <si>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</si>
  <si>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</si>
  <si>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</si>
  <si>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</si>
  <si>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</si>
  <si>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</si>
  <si>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</si>
  <si>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</si>
  <si>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</si>
  <si>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</si>
  <si>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</si>
  <si>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</si>
  <si>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</si>
  <si>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</si>
  <si>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</si>
  <si>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</si>
  <si>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</si>
  <si>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</si>
  <si>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</si>
  <si>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</si>
  <si>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</si>
  <si>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</si>
  <si>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</si>
  <si>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</si>
  <si>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</si>
  <si>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</si>
  <si>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</si>
  <si>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</si>
  <si>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</si>
  <si>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</si>
  <si>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</si>
  <si>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</si>
  <si>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</si>
  <si>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</si>
  <si>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</si>
  <si>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</si>
  <si>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</si>
  <si>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</si>
  <si>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</si>
  <si>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</si>
  <si>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</si>
  <si>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</si>
  <si>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</si>
  <si>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</si>
  <si>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</si>
  <si>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</si>
  <si>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</si>
  <si>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</si>
  <si>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</si>
  <si>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</si>
  <si>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</si>
  <si>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</si>
  <si>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</si>
  <si>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</si>
  <si>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</si>
  <si>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</si>
  <si>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</si>
  <si>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</si>
  <si>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</si>
  <si>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</si>
  <si>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</si>
  <si>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</si>
  <si>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</si>
  <si>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</si>
  <si>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</si>
  <si>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</si>
  <si>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</si>
  <si>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</si>
  <si>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</si>
  <si>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</si>
  <si>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</si>
  <si>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</si>
  <si>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</si>
  <si>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</si>
  <si>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</si>
  <si>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</si>
  <si>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</si>
  <si>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</si>
  <si>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</si>
  <si>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</si>
  <si>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</si>
  <si>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</si>
  <si>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</si>
  <si>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</si>
  <si>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</si>
  <si>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</si>
  <si>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</si>
  <si>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</si>
  <si>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</si>
  <si>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</si>
  <si>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</si>
  <si>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</si>
  <si>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</si>
  <si>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</si>
  <si>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</si>
  <si>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</si>
  <si>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</si>
  <si>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</si>
  <si>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</si>
  <si>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</si>
  <si>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</si>
  <si>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</si>
  <si>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</si>
  <si>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</si>
  <si>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</si>
  <si>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</si>
  <si>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</si>
  <si>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</si>
  <si>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</si>
  <si>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</si>
  <si>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</si>
  <si>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</si>
  <si>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</si>
  <si>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</si>
  <si>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</si>
  <si>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</si>
  <si>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</si>
  <si>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</si>
  <si>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</si>
  <si>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</si>
  <si>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</si>
  <si>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</si>
  <si>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</si>
  <si>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</si>
  <si>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</si>
  <si>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</si>
  <si>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</si>
  <si>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</si>
  <si>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</si>
  <si>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</si>
  <si>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</si>
  <si>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</si>
  <si>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</si>
  <si>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</si>
  <si>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</si>
  <si>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</si>
  <si>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</si>
  <si>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</si>
  <si>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</si>
  <si>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</si>
  <si>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</si>
  <si>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</si>
  <si>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</si>
  <si>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</si>
  <si>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</si>
  <si>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</si>
  <si>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</si>
  <si>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</si>
  <si>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</si>
  <si>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</si>
  <si>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</si>
  <si>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</si>
  <si>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</si>
  <si>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</si>
  <si>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</si>
  <si>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</si>
  <si>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</si>
  <si>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</si>
  <si>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</si>
  <si>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</si>
  <si>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受到伤害反射伤害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</si>
  <si>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</si>
  <si>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</si>
  <si>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</si>
  <si>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</si>
  <si>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</si>
  <si>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受到物理攻击有30%概率给与攻击者反震,造成的伤害为受到伤害的50%</t>
  </si>
  <si>
    <t>受到魔法攻击有10%概率进行抵抗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</si>
  <si>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</si>
  <si>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</si>
  <si>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</si>
  <si>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</si>
  <si>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</si>
  <si>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</si>
  <si>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</si>
  <si>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</si>
  <si>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</si>
  <si>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</si>
  <si>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</si>
  <si>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</si>
  <si>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</si>
  <si>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</si>
  <si>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</si>
  <si>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</si>
  <si>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</si>
  <si>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</si>
  <si>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</si>
  <si>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当目标有神佑技能时,造成伤害提升100%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</si>
  <si>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</si>
  <si>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</si>
  <si>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</si>
  <si>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</si>
  <si>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</si>
  <si>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</si>
  <si>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</si>
  <si>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</si>
  <si>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</si>
  <si>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</si>
  <si>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</si>
  <si>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</si>
  <si>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</si>
  <si>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</si>
  <si>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</si>
  <si>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</si>
  <si>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对前方范围造成喷吐伤害造成250%伤害,并使目标命中降低20%,产生致盲效果</t>
    <phoneticPr fontId="35" type="noConversion"/>
  </si>
  <si>
    <t>普攻有20%概率召唤1个分身进行战斗</t>
    <phoneticPr fontId="35" type="noConversion"/>
  </si>
  <si>
    <t>魔法召唤</t>
    <phoneticPr fontId="35" type="noConversion"/>
  </si>
  <si>
    <t>蛇击</t>
    <phoneticPr fontId="35" type="noConversion"/>
  </si>
  <si>
    <t>攻击造成300%伤害,并附带1秒眩晕</t>
    <phoneticPr fontId="35" type="noConversion"/>
  </si>
  <si>
    <t>对前方发起冲锋,并造成200%伤害和附带1秒眩晕</t>
    <phoneticPr fontId="35" type="noConversion"/>
  </si>
  <si>
    <t>每隔20秒恢复自身和周围队友5%最大生命值，并且自身攻速提升50%持续5秒</t>
  </si>
  <si>
    <t>天使之翼</t>
  </si>
  <si>
    <t>受到攻击有20%几率触发铁甲效果，免疫一切伤害3秒，并立即释放一个勇士对敌人范围内造成200%伤害和1秒眩晕</t>
    <phoneticPr fontId="35" type="noConversion"/>
  </si>
  <si>
    <t>铁甲之力</t>
    <phoneticPr fontId="35" type="noConversion"/>
  </si>
  <si>
    <t>每隔10秒立即出现在敌人身后并对范围内所有敌人造成300%伤害和3秒束缚，并恢复自身3%最大生命值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</si>
  <si>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</si>
  <si>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</si>
  <si>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冲击波</t>
    <phoneticPr fontId="35" type="noConversion"/>
  </si>
  <si>
    <t>对前方区域释放冲击波,冲击波造成300%伤害,并使目标受到伤害额外提升10%,持续6秒</t>
    <phoneticPr fontId="35" type="noConversion"/>
  </si>
  <si>
    <t>自身是生命为0时会对附近单位造成一次大范围的伤害,并眩晕3秒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</si>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</sst>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O2" s="1" t="s">
        <v>2235</v>
      </c>
      <c r="Y2" s="1" t="s">
        <v>2236</v>
      </c>
      <c r="Z2" s="1" t="s">
        <v>2237</v>
      </c>
    </row>
    <row r="3" spans="2:30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O3" s="1" t="s">
        <v>2240</v>
      </c>
      <c r="Z3" s="19" t="s">
        <v>2241</v>
      </c>
    </row>
    <row r="4" spans="2:30" s="1" customFormat="1" ht="20.100000000000001" customHeight="1">
      <c r="C4" s="1" t="s">
        <v>2242</v>
      </c>
      <c r="I4" s="1" t="s">
        <v>2242</v>
      </c>
      <c r="J4" s="1" t="s">
        <v>2243</v>
      </c>
      <c r="Z4" s="1" t="s">
        <v>2244</v>
      </c>
    </row>
    <row r="5" spans="2:30" s="1" customFormat="1" ht="20.100000000000001" customHeight="1">
      <c r="C5" s="1" t="s">
        <v>2245</v>
      </c>
      <c r="I5" s="1" t="s">
        <v>2245</v>
      </c>
      <c r="J5" s="1" t="s">
        <v>1820</v>
      </c>
      <c r="Z5" s="1" t="s">
        <v>2246</v>
      </c>
    </row>
    <row r="6" spans="2:30" s="1" customFormat="1" ht="20.100000000000001" customHeight="1">
      <c r="C6" s="1" t="s">
        <v>2247</v>
      </c>
      <c r="I6" s="1" t="s">
        <v>2247</v>
      </c>
      <c r="J6" s="1" t="s">
        <v>2248</v>
      </c>
      <c r="R6" s="1" t="s">
        <v>2249</v>
      </c>
      <c r="Z6" s="1" t="s">
        <v>2250</v>
      </c>
    </row>
    <row r="7" spans="2:30" s="1" customFormat="1" ht="20.100000000000001" customHeight="1">
      <c r="Z7" s="1" t="s">
        <v>2251</v>
      </c>
    </row>
    <row r="8" spans="2:30" s="1" customFormat="1" ht="20.100000000000001" customHeight="1">
      <c r="Z8" s="13" t="s">
        <v>2252</v>
      </c>
    </row>
    <row r="9" spans="2:30" s="1" customFormat="1" ht="20.100000000000001" customHeight="1"/>
    <row r="10" spans="2:30" s="1" customFormat="1" ht="20.100000000000001" customHeight="1">
      <c r="Z10" s="7" t="s">
        <v>2253</v>
      </c>
      <c r="AB10" s="1" t="s">
        <v>2254</v>
      </c>
      <c r="AC10" s="1" t="s">
        <v>2255</v>
      </c>
      <c r="AD10" s="1" t="s">
        <v>2256</v>
      </c>
    </row>
    <row r="11" spans="2:30" s="1" customFormat="1" ht="20.100000000000001" customHeight="1">
      <c r="Z11" s="7" t="s">
        <v>2257</v>
      </c>
    </row>
    <row r="12" spans="2:30" s="1" customFormat="1" ht="20.100000000000001" customHeight="1">
      <c r="T12" s="1" t="s">
        <v>2258</v>
      </c>
    </row>
    <row r="13" spans="2:30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P13" s="1" t="s">
        <v>2262</v>
      </c>
    </row>
    <row r="14" spans="2:30" s="1" customFormat="1" ht="20.100000000000001" customHeight="1">
      <c r="C14" s="1" t="s">
        <v>3</v>
      </c>
      <c r="G14" s="1" t="s">
        <v>2263</v>
      </c>
      <c r="K14" s="1" t="s">
        <v>2238</v>
      </c>
      <c r="P14" s="1" t="s">
        <v>2264</v>
      </c>
      <c r="T14" s="1" t="s">
        <v>2265</v>
      </c>
    </row>
    <row r="15" spans="2:30" s="1" customFormat="1" ht="20.100000000000001" customHeight="1">
      <c r="C15" s="1" t="s">
        <v>2266</v>
      </c>
      <c r="G15" s="1" t="s">
        <v>2267</v>
      </c>
      <c r="K15" s="1" t="s">
        <v>2242</v>
      </c>
      <c r="AB15" s="20" t="s">
        <v>2268</v>
      </c>
    </row>
    <row r="16" spans="2:30" s="1" customFormat="1" ht="20.100000000000001" customHeight="1">
      <c r="C16" s="1" t="s">
        <v>28</v>
      </c>
      <c r="G16" s="1" t="s">
        <v>2269</v>
      </c>
      <c r="K16" s="1" t="s">
        <v>2245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2270</v>
      </c>
      <c r="G17" s="1" t="s">
        <v>2271</v>
      </c>
      <c r="K17" s="1" t="s">
        <v>2247</v>
      </c>
      <c r="O17" s="1" t="s">
        <v>2272</v>
      </c>
      <c r="S17" s="5"/>
    </row>
    <row r="18" spans="3:29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R18" s="1" t="s">
        <v>2274</v>
      </c>
      <c r="S18" s="5"/>
      <c r="T18" s="1" t="s">
        <v>2275</v>
      </c>
      <c r="U18" s="1" t="s">
        <v>2276</v>
      </c>
      <c r="V18" s="1" t="s">
        <v>433</v>
      </c>
      <c r="W18" s="15"/>
      <c r="X18" s="1" t="s">
        <v>2277</v>
      </c>
      <c r="AA18" s="1"/>
      <c r="AB18" s="1" t="s">
        <v>2278</v>
      </c>
      <c r="AC18" s="5"/>
    </row>
    <row r="19" spans="3:29" ht="20.100000000000001" customHeight="1">
      <c r="C19" s="1" t="s">
        <v>668</v>
      </c>
      <c r="I19" s="5"/>
      <c r="J19" s="5"/>
      <c r="K19" s="7" t="s">
        <v>2279</v>
      </c>
      <c r="L19" s="5"/>
      <c r="M19" s="5"/>
      <c r="R19" s="1">
        <v>1</v>
      </c>
      <c r="S19" s="1" t="s">
        <v>2280</v>
      </c>
      <c r="T19" s="1">
        <v>0</v>
      </c>
      <c r="U19" s="1">
        <f>T19*R19</f>
        <v>0</v>
      </c>
      <c r="V19" s="16">
        <v>0.01</v>
      </c>
      <c r="W19" s="17"/>
      <c r="X19" s="17" t="s">
        <v>2281</v>
      </c>
      <c r="Y19" s="1" t="s">
        <v>2282</v>
      </c>
      <c r="Z19" s="7" t="s">
        <v>2283</v>
      </c>
      <c r="AA19" s="1"/>
      <c r="AB19" s="1" t="s">
        <v>2284</v>
      </c>
      <c r="AC19" s="5"/>
    </row>
    <row r="20" spans="3:29" ht="20.100000000000001" customHeight="1">
      <c r="C20" s="1" t="s">
        <v>674</v>
      </c>
      <c r="I20" s="5"/>
      <c r="J20" s="5"/>
      <c r="K20" s="5"/>
      <c r="L20" s="5"/>
      <c r="M20" s="5"/>
      <c r="R20" s="1">
        <v>2</v>
      </c>
      <c r="S20" s="1" t="s">
        <v>2285</v>
      </c>
      <c r="T20" s="1">
        <v>2</v>
      </c>
      <c r="U20" s="1">
        <f>T20</f>
        <v>2</v>
      </c>
      <c r="V20" s="16">
        <v>0.02</v>
      </c>
      <c r="W20" s="2"/>
      <c r="X20" s="17" t="s">
        <v>2281</v>
      </c>
      <c r="Y20" s="1" t="s">
        <v>2286</v>
      </c>
      <c r="Z20" s="3" t="s">
        <v>2287</v>
      </c>
      <c r="AA20" s="1"/>
      <c r="AB20" s="1" t="s">
        <v>479</v>
      </c>
      <c r="AC20" s="5"/>
    </row>
    <row r="21" spans="3:29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2285</v>
      </c>
      <c r="T21" s="1">
        <v>2</v>
      </c>
      <c r="U21" s="1">
        <f>U20*T21</f>
        <v>4</v>
      </c>
      <c r="V21" s="16">
        <v>0.03</v>
      </c>
      <c r="W21" s="17"/>
      <c r="X21" s="2" t="s">
        <v>2288</v>
      </c>
      <c r="Y21" s="1" t="s">
        <v>2289</v>
      </c>
      <c r="Z21" s="3" t="s">
        <v>2290</v>
      </c>
      <c r="AA21" s="1"/>
      <c r="AB21" s="1" t="s">
        <v>2291</v>
      </c>
      <c r="AC21" s="5"/>
    </row>
    <row r="22" spans="3:29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2293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2288</v>
      </c>
      <c r="Y22" s="1" t="s">
        <v>2294</v>
      </c>
      <c r="Z22" s="3" t="s">
        <v>2295</v>
      </c>
      <c r="AA22" s="1"/>
      <c r="AB22" s="1" t="s">
        <v>12</v>
      </c>
      <c r="AC22" s="1" t="s">
        <v>2296</v>
      </c>
    </row>
    <row r="23" spans="3:29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1">
        <v>5</v>
      </c>
      <c r="S23" s="1" t="s">
        <v>2293</v>
      </c>
      <c r="T23" s="1">
        <v>2</v>
      </c>
      <c r="U23" s="1">
        <f t="shared" si="0"/>
        <v>16</v>
      </c>
      <c r="V23" s="16">
        <v>0.05</v>
      </c>
      <c r="W23" s="17"/>
      <c r="X23" s="1" t="s">
        <v>2288</v>
      </c>
      <c r="Y23" s="1" t="s">
        <v>2298</v>
      </c>
      <c r="Z23" s="3" t="s">
        <v>2299</v>
      </c>
      <c r="AA23" s="1"/>
      <c r="AB23" s="1" t="s">
        <v>2300</v>
      </c>
      <c r="AC23" s="1" t="s">
        <v>2301</v>
      </c>
    </row>
    <row r="24" spans="3:29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1">
        <v>6</v>
      </c>
      <c r="S24" s="1" t="s">
        <v>2293</v>
      </c>
      <c r="T24" s="1">
        <v>2</v>
      </c>
      <c r="U24" s="1">
        <f t="shared" si="0"/>
        <v>32</v>
      </c>
      <c r="V24" s="16">
        <v>0.06</v>
      </c>
      <c r="W24" s="2"/>
      <c r="X24" s="2" t="s">
        <v>2303</v>
      </c>
      <c r="Y24" s="1" t="s">
        <v>2304</v>
      </c>
      <c r="Z24" s="7" t="s">
        <v>2305</v>
      </c>
      <c r="AA24" s="1"/>
    </row>
    <row r="25" spans="3:29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1">
        <v>7</v>
      </c>
      <c r="S25" s="1" t="s">
        <v>1919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2303</v>
      </c>
      <c r="Y25" s="1" t="s">
        <v>2307</v>
      </c>
      <c r="Z25" s="7" t="s">
        <v>2308</v>
      </c>
      <c r="AA25" s="13"/>
    </row>
    <row r="26" spans="3:29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1">
        <v>8</v>
      </c>
      <c r="S26" s="1" t="s">
        <v>1919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1">
        <v>9</v>
      </c>
      <c r="S27" s="1" t="s">
        <v>1919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1919</v>
      </c>
      <c r="T28" s="1">
        <v>2</v>
      </c>
      <c r="U28" s="1">
        <f t="shared" si="0"/>
        <v>512</v>
      </c>
      <c r="V28" s="16">
        <v>0.1</v>
      </c>
      <c r="W28" s="2"/>
      <c r="X28" s="18" t="s">
        <v>2312</v>
      </c>
      <c r="AA28" s="1"/>
    </row>
    <row r="29" spans="3:29" ht="20.100000000000001" customHeight="1">
      <c r="J29" s="1" t="s">
        <v>2313</v>
      </c>
      <c r="K29" s="1" t="s">
        <v>302</v>
      </c>
      <c r="L29" s="7" t="s">
        <v>2314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2315</v>
      </c>
      <c r="U32" s="1" t="s">
        <v>2262</v>
      </c>
      <c r="Y32" s="1" t="s">
        <v>1566</v>
      </c>
    </row>
    <row r="33" spans="2:32" s="1" customFormat="1" ht="20.100000000000001" customHeight="1">
      <c r="K33" s="1" t="s">
        <v>2316</v>
      </c>
      <c r="L33" s="1" t="s">
        <v>3</v>
      </c>
      <c r="P33" s="1">
        <v>1000101</v>
      </c>
      <c r="R33" s="1" t="s">
        <v>1808</v>
      </c>
      <c r="S33" s="1" t="s">
        <v>2317</v>
      </c>
      <c r="T33" s="1" t="s">
        <v>2284</v>
      </c>
      <c r="U33" s="7" t="s">
        <v>2318</v>
      </c>
      <c r="Y33" s="1" t="s">
        <v>2319</v>
      </c>
      <c r="Z33" s="7" t="s">
        <v>2320</v>
      </c>
    </row>
    <row r="34" spans="2:32" s="1" customFormat="1" ht="20.100000000000001" customHeight="1">
      <c r="L34" s="1" t="s">
        <v>2266</v>
      </c>
      <c r="P34" s="1">
        <v>1000201</v>
      </c>
      <c r="R34" s="1" t="s">
        <v>1808</v>
      </c>
      <c r="S34" s="1" t="s">
        <v>2321</v>
      </c>
      <c r="T34" s="1" t="s">
        <v>2322</v>
      </c>
      <c r="U34" s="7" t="s">
        <v>2323</v>
      </c>
      <c r="Y34" s="1" t="s">
        <v>674</v>
      </c>
      <c r="Z34" s="7" t="s">
        <v>2324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1808</v>
      </c>
      <c r="S35" s="1" t="s">
        <v>2325</v>
      </c>
      <c r="T35" s="1" t="s">
        <v>2284</v>
      </c>
      <c r="U35" s="7" t="s">
        <v>2326</v>
      </c>
      <c r="Y35" s="1" t="s">
        <v>2266</v>
      </c>
      <c r="Z35" s="7" t="s">
        <v>2327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1808</v>
      </c>
      <c r="S36" s="1" t="s">
        <v>2328</v>
      </c>
      <c r="T36" s="1" t="s">
        <v>2284</v>
      </c>
      <c r="U36" s="7" t="s">
        <v>2329</v>
      </c>
      <c r="Y36" s="1" t="s">
        <v>2330</v>
      </c>
      <c r="Z36" s="7" t="s">
        <v>2331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1808</v>
      </c>
      <c r="S37" s="1" t="s">
        <v>2332</v>
      </c>
      <c r="T37" s="1" t="s">
        <v>2322</v>
      </c>
      <c r="U37" s="7" t="s">
        <v>2333</v>
      </c>
      <c r="Y37" s="1" t="s">
        <v>2292</v>
      </c>
      <c r="Z37" s="7" t="s">
        <v>2334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1808</v>
      </c>
      <c r="S38" s="1" t="s">
        <v>2335</v>
      </c>
      <c r="T38" s="1" t="s">
        <v>2284</v>
      </c>
      <c r="U38" s="7" t="s">
        <v>2336</v>
      </c>
      <c r="Y38" s="1" t="s">
        <v>2337</v>
      </c>
      <c r="Z38" s="7" t="s">
        <v>2338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1808</v>
      </c>
      <c r="S39" s="1" t="s">
        <v>2339</v>
      </c>
      <c r="T39" s="1" t="s">
        <v>2322</v>
      </c>
      <c r="U39" s="7" t="s">
        <v>2340</v>
      </c>
      <c r="Y39" s="1" t="s">
        <v>1278</v>
      </c>
      <c r="Z39" s="7" t="s">
        <v>2341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1808</v>
      </c>
      <c r="S40" s="1" t="s">
        <v>2342</v>
      </c>
      <c r="T40" s="1" t="s">
        <v>2322</v>
      </c>
      <c r="U40" s="7" t="s">
        <v>483</v>
      </c>
      <c r="Y40" s="1" t="s">
        <v>2343</v>
      </c>
      <c r="Z40" s="7" t="s">
        <v>2344</v>
      </c>
    </row>
    <row r="41" spans="2:32" s="1" customFormat="1" ht="20.100000000000001" customHeight="1">
      <c r="B41" s="1">
        <v>3</v>
      </c>
      <c r="C41" s="1">
        <v>40</v>
      </c>
      <c r="Y41" s="1" t="s">
        <v>1282</v>
      </c>
      <c r="Z41" s="7" t="s">
        <v>2345</v>
      </c>
      <c r="AE41" s="1">
        <v>80001001</v>
      </c>
      <c r="AF41" s="1" t="s">
        <v>2319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2319</v>
      </c>
      <c r="Y42" s="1" t="s">
        <v>765</v>
      </c>
      <c r="Z42" s="7" t="s">
        <v>2346</v>
      </c>
      <c r="AE42" s="1">
        <v>80001002</v>
      </c>
      <c r="AF42" s="1" t="s">
        <v>674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674</v>
      </c>
      <c r="Y43" s="1" t="s">
        <v>2347</v>
      </c>
      <c r="Z43" s="7" t="s">
        <v>2348</v>
      </c>
      <c r="AE43" s="1">
        <v>80001003</v>
      </c>
      <c r="AF43" s="1" t="s">
        <v>2266</v>
      </c>
    </row>
    <row r="44" spans="2:32" s="1" customFormat="1" ht="20.100000000000001" customHeight="1">
      <c r="V44" s="1">
        <v>80001003</v>
      </c>
      <c r="W44" s="1" t="s">
        <v>2266</v>
      </c>
      <c r="Y44" s="1" t="s">
        <v>2349</v>
      </c>
      <c r="Z44" s="7" t="s">
        <v>2350</v>
      </c>
      <c r="AE44" s="1">
        <v>80001004</v>
      </c>
      <c r="AF44" s="1" t="s">
        <v>2330</v>
      </c>
    </row>
    <row r="45" spans="2:32" s="1" customFormat="1" ht="20.100000000000001" customHeight="1">
      <c r="V45" s="1">
        <v>80001004</v>
      </c>
      <c r="W45" s="1" t="s">
        <v>2330</v>
      </c>
      <c r="Y45" s="1" t="s">
        <v>2351</v>
      </c>
      <c r="Z45" s="7" t="s">
        <v>2352</v>
      </c>
      <c r="AE45" s="1">
        <v>80001005</v>
      </c>
      <c r="AF45" s="1" t="s">
        <v>2292</v>
      </c>
    </row>
    <row r="46" spans="2:32" s="1" customFormat="1" ht="20.100000000000001" customHeight="1">
      <c r="C46" s="1">
        <v>744</v>
      </c>
      <c r="V46" s="1">
        <v>80001005</v>
      </c>
      <c r="W46" s="1" t="s">
        <v>2292</v>
      </c>
      <c r="Y46" s="1" t="s">
        <v>678</v>
      </c>
      <c r="Z46" s="7" t="s">
        <v>2353</v>
      </c>
      <c r="AE46" s="1">
        <v>80001006</v>
      </c>
      <c r="AF46" s="1" t="s">
        <v>2337</v>
      </c>
    </row>
    <row r="47" spans="2:32" s="1" customFormat="1" ht="20.100000000000001" customHeight="1">
      <c r="V47" s="1">
        <v>80001006</v>
      </c>
      <c r="W47" s="1" t="s">
        <v>2337</v>
      </c>
      <c r="Y47" s="1" t="s">
        <v>2354</v>
      </c>
      <c r="Z47" s="7" t="s">
        <v>2355</v>
      </c>
      <c r="AE47" s="1">
        <v>80001007</v>
      </c>
      <c r="AF47" s="1" t="s">
        <v>1278</v>
      </c>
    </row>
    <row r="48" spans="2:32" s="1" customFormat="1" ht="20.100000000000001" customHeight="1">
      <c r="V48" s="1">
        <v>80001007</v>
      </c>
      <c r="W48" s="1" t="s">
        <v>1278</v>
      </c>
      <c r="Y48" s="1" t="s">
        <v>12</v>
      </c>
      <c r="Z48" s="7" t="s">
        <v>2356</v>
      </c>
      <c r="AE48" s="1">
        <v>80001008</v>
      </c>
      <c r="AF48" s="1" t="s">
        <v>2343</v>
      </c>
    </row>
    <row r="49" spans="9:32" s="1" customFormat="1" ht="20.100000000000001" customHeight="1">
      <c r="V49" s="1">
        <v>80001008</v>
      </c>
      <c r="W49" s="1" t="s">
        <v>2343</v>
      </c>
      <c r="Y49" s="1" t="s">
        <v>1599</v>
      </c>
      <c r="Z49" s="7" t="s">
        <v>2357</v>
      </c>
      <c r="AE49" s="1">
        <v>80001009</v>
      </c>
      <c r="AF49" s="1" t="s">
        <v>1282</v>
      </c>
    </row>
    <row r="50" spans="9:32" s="1" customFormat="1" ht="20.100000000000001" customHeight="1">
      <c r="V50" s="1">
        <v>80001009</v>
      </c>
      <c r="W50" s="1" t="s">
        <v>1282</v>
      </c>
      <c r="Y50" s="1" t="s">
        <v>2358</v>
      </c>
      <c r="Z50" s="7" t="s">
        <v>2359</v>
      </c>
      <c r="AE50" s="1">
        <v>80001010</v>
      </c>
      <c r="AF50" s="1" t="s">
        <v>765</v>
      </c>
    </row>
    <row r="51" spans="9:32" s="1" customFormat="1" ht="20.100000000000001" customHeight="1">
      <c r="V51" s="1">
        <v>80001010</v>
      </c>
      <c r="W51" s="1" t="s">
        <v>765</v>
      </c>
      <c r="Y51" s="1" t="s">
        <v>2360</v>
      </c>
      <c r="Z51" s="7" t="s">
        <v>2361</v>
      </c>
      <c r="AE51" s="1">
        <v>80001011</v>
      </c>
      <c r="AF51" s="1" t="s">
        <v>2347</v>
      </c>
    </row>
    <row r="52" spans="9:32" s="1" customFormat="1" ht="20.100000000000001" customHeight="1">
      <c r="V52" s="1">
        <v>80001011</v>
      </c>
      <c r="W52" s="1" t="s">
        <v>2347</v>
      </c>
      <c r="Y52" s="1" t="s">
        <v>2362</v>
      </c>
      <c r="Z52" s="1" t="s">
        <v>2363</v>
      </c>
      <c r="AE52" s="1">
        <v>80001012</v>
      </c>
      <c r="AF52" s="1" t="s">
        <v>2349</v>
      </c>
    </row>
    <row r="53" spans="9:32" s="1" customFormat="1" ht="20.100000000000001" customHeight="1">
      <c r="V53" s="1">
        <v>80001012</v>
      </c>
      <c r="W53" s="1" t="s">
        <v>2349</v>
      </c>
      <c r="AE53" s="1">
        <v>80001013</v>
      </c>
      <c r="AF53" s="1" t="s">
        <v>2351</v>
      </c>
    </row>
    <row r="54" spans="9:32" s="1" customFormat="1" ht="20.100000000000001" customHeight="1">
      <c r="V54" s="1">
        <v>80001013</v>
      </c>
      <c r="W54" s="1" t="s">
        <v>2351</v>
      </c>
      <c r="AE54" s="1">
        <v>80001014</v>
      </c>
      <c r="AF54" s="1" t="s">
        <v>678</v>
      </c>
    </row>
    <row r="55" spans="9:32" s="1" customFormat="1" ht="20.100000000000001" customHeight="1">
      <c r="V55" s="1">
        <v>80001014</v>
      </c>
      <c r="W55" s="1" t="s">
        <v>678</v>
      </c>
      <c r="AE55" s="1">
        <v>80001015</v>
      </c>
      <c r="AF55" s="1" t="s">
        <v>2354</v>
      </c>
    </row>
    <row r="56" spans="9:32" s="1" customFormat="1" ht="20.100000000000001" customHeight="1">
      <c r="V56" s="1">
        <v>80001015</v>
      </c>
      <c r="W56" s="1" t="s">
        <v>2354</v>
      </c>
      <c r="Y56" s="1" t="s">
        <v>2364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2230</v>
      </c>
      <c r="Z57" s="7" t="s">
        <v>2365</v>
      </c>
      <c r="AE57" s="1">
        <v>80001017</v>
      </c>
      <c r="AF57" s="1" t="s">
        <v>1599</v>
      </c>
    </row>
    <row r="58" spans="9:32" s="1" customFormat="1" ht="20.100000000000001" customHeight="1">
      <c r="I58" s="1" t="s">
        <v>2366</v>
      </c>
      <c r="V58" s="1">
        <v>80001017</v>
      </c>
      <c r="W58" s="1" t="s">
        <v>1599</v>
      </c>
      <c r="Y58" s="1" t="s">
        <v>2238</v>
      </c>
      <c r="Z58" s="7" t="s">
        <v>2365</v>
      </c>
      <c r="AE58" s="1">
        <v>80001018</v>
      </c>
      <c r="AF58" s="1" t="s">
        <v>2358</v>
      </c>
    </row>
    <row r="59" spans="9:32" s="1" customFormat="1" ht="20.100000000000001" customHeight="1">
      <c r="V59" s="1">
        <v>80001018</v>
      </c>
      <c r="W59" s="1" t="s">
        <v>2358</v>
      </c>
      <c r="Y59" s="1" t="s">
        <v>2242</v>
      </c>
      <c r="Z59" s="7" t="s">
        <v>2365</v>
      </c>
      <c r="AE59" s="1">
        <v>80001019</v>
      </c>
      <c r="AF59" s="1" t="s">
        <v>2360</v>
      </c>
    </row>
    <row r="60" spans="9:32" s="1" customFormat="1" ht="20.100000000000001" customHeight="1">
      <c r="V60" s="1">
        <v>80001019</v>
      </c>
      <c r="W60" s="1" t="s">
        <v>2360</v>
      </c>
      <c r="Y60" s="1" t="s">
        <v>2245</v>
      </c>
      <c r="Z60" s="7" t="s">
        <v>2365</v>
      </c>
      <c r="AE60" s="1">
        <v>80001020</v>
      </c>
      <c r="AF60" s="1" t="s">
        <v>2362</v>
      </c>
    </row>
    <row r="61" spans="9:32" ht="20.100000000000001" customHeight="1">
      <c r="V61" s="1">
        <v>80001020</v>
      </c>
      <c r="W61" s="1" t="s">
        <v>2362</v>
      </c>
      <c r="Y61" s="1" t="s">
        <v>2247</v>
      </c>
      <c r="Z61" s="7" t="s">
        <v>2365</v>
      </c>
    </row>
    <row r="62" spans="9:32" ht="20.100000000000001" customHeight="1"/>
    <row r="63" spans="9:32" ht="20.100000000000001" customHeight="1">
      <c r="I63" s="1"/>
      <c r="J63" s="1"/>
      <c r="Y63" s="1" t="s">
        <v>2367</v>
      </c>
    </row>
    <row r="64" spans="9:32" ht="20.100000000000001" customHeight="1">
      <c r="Y64" s="1" t="s">
        <v>2230</v>
      </c>
      <c r="Z64" s="7" t="s">
        <v>2368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2238</v>
      </c>
      <c r="Z65" s="7" t="s">
        <v>2369</v>
      </c>
    </row>
    <row r="66" spans="1:2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80001014</v>
      </c>
      <c r="N66" s="1" t="s">
        <v>678</v>
      </c>
      <c r="O66" s="1">
        <v>80001015</v>
      </c>
      <c r="P66" s="1" t="s">
        <v>2354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2242</v>
      </c>
      <c r="Z66" s="7" t="s">
        <v>2370</v>
      </c>
    </row>
    <row r="67" spans="1:2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80001018</v>
      </c>
      <c r="N67" s="1" t="s">
        <v>2358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2245</v>
      </c>
      <c r="Z67" s="7" t="s">
        <v>2371</v>
      </c>
    </row>
    <row r="68" spans="1:2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80001004</v>
      </c>
      <c r="N68" s="1" t="s">
        <v>2330</v>
      </c>
      <c r="O68" s="1">
        <v>80001007</v>
      </c>
      <c r="P68" s="1" t="s">
        <v>1278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2247</v>
      </c>
      <c r="Z68" s="7" t="s">
        <v>2372</v>
      </c>
    </row>
    <row r="69" spans="1:2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>
        <v>80001018</v>
      </c>
      <c r="H69" s="1" t="s">
        <v>2358</v>
      </c>
      <c r="I69" s="1"/>
      <c r="J69" s="5"/>
      <c r="K69" s="1">
        <v>80001004</v>
      </c>
      <c r="L69" s="1" t="s">
        <v>2330</v>
      </c>
      <c r="M69" s="1">
        <v>80002007</v>
      </c>
      <c r="N69" s="1" t="s">
        <v>2373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80001008</v>
      </c>
      <c r="N70" s="1" t="s">
        <v>2343</v>
      </c>
      <c r="O70" s="1">
        <v>80001021</v>
      </c>
      <c r="P70" s="1" t="s">
        <v>1783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80001010</v>
      </c>
      <c r="N71" s="1" t="s">
        <v>765</v>
      </c>
      <c r="O71" s="1">
        <v>80002006</v>
      </c>
      <c r="P71" s="1" t="s">
        <v>2374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>
        <v>80001005</v>
      </c>
      <c r="H72" s="1" t="s">
        <v>2292</v>
      </c>
      <c r="I72" s="5"/>
      <c r="K72" s="1">
        <v>80001006</v>
      </c>
      <c r="L72" s="1" t="s">
        <v>2337</v>
      </c>
      <c r="M72" s="1">
        <v>80002018</v>
      </c>
      <c r="N72" s="1" t="s">
        <v>2375</v>
      </c>
      <c r="O72" s="1">
        <v>80001022</v>
      </c>
      <c r="P72" s="1" t="s">
        <v>2376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80002015</v>
      </c>
      <c r="N73" s="1" t="s">
        <v>2377</v>
      </c>
      <c r="O73" s="1">
        <v>80001024</v>
      </c>
      <c r="P73" s="1" t="s">
        <v>2378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>
        <v>80001002</v>
      </c>
      <c r="H74" s="1" t="s">
        <v>674</v>
      </c>
      <c r="I74" s="5"/>
      <c r="J74" s="5"/>
      <c r="K74" s="1">
        <v>80002001</v>
      </c>
      <c r="L74" s="1" t="s">
        <v>2380</v>
      </c>
      <c r="M74" s="1">
        <v>80001014</v>
      </c>
      <c r="N74" s="1" t="s">
        <v>678</v>
      </c>
      <c r="O74" s="1">
        <v>80001028</v>
      </c>
      <c r="P74" s="1" t="s">
        <v>2381</v>
      </c>
      <c r="Q74" s="1">
        <v>80002022</v>
      </c>
      <c r="R74" s="1" t="s">
        <v>2382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80002001</v>
      </c>
      <c r="N75" s="1" t="s">
        <v>2380</v>
      </c>
      <c r="O75" s="1">
        <v>80001023</v>
      </c>
      <c r="P75" s="1" t="s">
        <v>429</v>
      </c>
      <c r="Q75" s="1">
        <v>80002019</v>
      </c>
      <c r="R75" s="1" t="s">
        <v>2384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80002002</v>
      </c>
      <c r="N76" s="1" t="s">
        <v>2386</v>
      </c>
      <c r="O76" s="1">
        <v>80001027</v>
      </c>
      <c r="P76" s="1" t="s">
        <v>2387</v>
      </c>
      <c r="Q76" s="1">
        <v>80002021</v>
      </c>
      <c r="R76" s="1" t="s">
        <v>2388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80002003</v>
      </c>
      <c r="N77" s="1" t="s">
        <v>2392</v>
      </c>
      <c r="O77" s="1">
        <v>80001026</v>
      </c>
      <c r="P77" s="1" t="s">
        <v>2393</v>
      </c>
      <c r="Q77" s="1">
        <v>80002027</v>
      </c>
      <c r="R77" s="1" t="s">
        <v>2394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>
        <v>80002018</v>
      </c>
      <c r="H78" s="1" t="s">
        <v>2375</v>
      </c>
      <c r="I78" s="5"/>
      <c r="J78" s="5"/>
      <c r="K78" s="1">
        <v>80002004</v>
      </c>
      <c r="L78" s="1" t="s">
        <v>2396</v>
      </c>
      <c r="M78" s="1">
        <v>80002016</v>
      </c>
      <c r="N78" s="1" t="s">
        <v>2397</v>
      </c>
      <c r="O78" s="1">
        <v>80001028</v>
      </c>
      <c r="P78" s="1" t="s">
        <v>2381</v>
      </c>
      <c r="Q78" s="1">
        <v>80002023</v>
      </c>
      <c r="R78" s="1" t="s">
        <v>2398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>
        <v>80002021</v>
      </c>
      <c r="H79" s="1" t="s">
        <v>2388</v>
      </c>
      <c r="I79" s="5"/>
      <c r="J79" s="5"/>
      <c r="K79" s="1">
        <v>80002009</v>
      </c>
      <c r="L79" s="1" t="s">
        <v>2400</v>
      </c>
      <c r="M79" s="1">
        <v>80002013</v>
      </c>
      <c r="N79" s="1" t="s">
        <v>2401</v>
      </c>
      <c r="O79" s="1">
        <v>80001025</v>
      </c>
      <c r="P79" s="1" t="s">
        <v>2402</v>
      </c>
      <c r="Q79" s="1">
        <v>80002003</v>
      </c>
      <c r="R79" s="1" t="s">
        <v>2392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 t="s">
        <v>2391</v>
      </c>
      <c r="N87" s="1">
        <v>80002023</v>
      </c>
      <c r="O87" s="1" t="s">
        <v>2398</v>
      </c>
      <c r="P87" s="1">
        <v>80002009</v>
      </c>
      <c r="Q87" s="1" t="s">
        <v>2400</v>
      </c>
      <c r="R87" s="1">
        <v>80002008</v>
      </c>
      <c r="S87" s="1" t="s">
        <v>2406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 t="s">
        <v>2390</v>
      </c>
      <c r="N88" s="1">
        <v>80002014</v>
      </c>
      <c r="O88" s="1" t="s">
        <v>2405</v>
      </c>
      <c r="P88" s="1">
        <v>80002024</v>
      </c>
      <c r="Q88" s="1" t="s">
        <v>2409</v>
      </c>
      <c r="R88" s="1">
        <v>80002027</v>
      </c>
      <c r="S88" s="1" t="s">
        <v>2394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 t="s">
        <v>2411</v>
      </c>
      <c r="N89" s="1">
        <v>80002018</v>
      </c>
      <c r="O89" s="1" t="s">
        <v>2375</v>
      </c>
      <c r="P89" s="1">
        <v>80002028</v>
      </c>
      <c r="Q89" s="1" t="s">
        <v>2412</v>
      </c>
      <c r="R89" s="1">
        <v>80002022</v>
      </c>
      <c r="S89" s="1" t="s">
        <v>2382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2388</v>
      </c>
    </row>
    <row r="92" spans="1:24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</row>
    <row r="103" spans="2:21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</row>
    <row r="104" spans="2:21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</row>
    <row r="105" spans="2:21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</row>
    <row r="106" spans="2:21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</row>
    <row r="108" spans="2:21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</row>
    <row r="109" spans="2:21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</row>
    <row r="110" spans="2:21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</row>
    <row r="111" spans="2:21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</row>
    <row r="112" spans="2:21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</row>
    <row r="113" spans="2:12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2402</v>
      </c>
      <c r="D116" s="1">
        <v>80002025</v>
      </c>
      <c r="E116" s="1" t="s">
        <v>2390</v>
      </c>
    </row>
    <row r="117" spans="2:12">
      <c r="B117" s="1">
        <v>80001026</v>
      </c>
      <c r="C117" s="1" t="s">
        <v>2393</v>
      </c>
      <c r="D117" s="1">
        <v>80002026</v>
      </c>
      <c r="E117" s="1" t="s">
        <v>2427</v>
      </c>
    </row>
    <row r="118" spans="2:12">
      <c r="B118" s="1">
        <v>80001027</v>
      </c>
      <c r="C118" s="1" t="s">
        <v>2387</v>
      </c>
      <c r="D118" s="1">
        <v>80002027</v>
      </c>
      <c r="E118" s="1" t="s">
        <v>2394</v>
      </c>
    </row>
    <row r="119" spans="2:12">
      <c r="B119" s="1">
        <v>80001028</v>
      </c>
      <c r="C119" s="1" t="s">
        <v>2381</v>
      </c>
      <c r="D119" s="1">
        <v>80002028</v>
      </c>
      <c r="E119" s="1" t="s">
        <v>2412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20"/>
  <sheetViews>
    <sheetView topLeftCell="B37" workbookViewId="0">
      <selection activeCell="O59" sqref="O59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59.125" bestFit="1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2765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2784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2724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2723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2770</v>
      </c>
      <c r="P46" s="7" t="s">
        <v>2771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O48" s="1" t="s">
        <v>2764</v>
      </c>
      <c r="P48" s="7" t="s">
        <v>2772</v>
      </c>
      <c r="Q48" s="29"/>
      <c r="R48" s="29"/>
      <c r="S48" s="29"/>
      <c r="T48" s="29"/>
    </row>
    <row r="49" spans="1:20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2766</v>
      </c>
      <c r="P49" s="7" t="s">
        <v>2767</v>
      </c>
      <c r="Q49" s="29"/>
      <c r="R49" s="29"/>
      <c r="S49" s="29"/>
      <c r="T49" s="29"/>
    </row>
    <row r="50" spans="1:20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O50" s="1" t="s">
        <v>2769</v>
      </c>
      <c r="P50" s="7" t="s">
        <v>2768</v>
      </c>
      <c r="Q50" s="29"/>
      <c r="R50" s="29"/>
      <c r="S50" s="29"/>
      <c r="T50" s="29"/>
    </row>
    <row r="51" spans="1:20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O51" s="1"/>
      <c r="P51" s="7" t="s">
        <v>2778</v>
      </c>
      <c r="Q51" s="29"/>
      <c r="R51" s="29"/>
      <c r="S51" s="29"/>
      <c r="T51" s="29"/>
    </row>
    <row r="52" spans="1:20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2783</v>
      </c>
      <c r="P52" s="7" t="s">
        <v>2782</v>
      </c>
      <c r="Q52" s="29"/>
      <c r="R52" s="29"/>
      <c r="S52" s="29"/>
      <c r="T52" s="29"/>
    </row>
    <row r="53" spans="1:20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2779</v>
      </c>
      <c r="O53" s="1" t="s">
        <v>2780</v>
      </c>
      <c r="P53" s="7" t="s">
        <v>2781</v>
      </c>
      <c r="Q53" s="29"/>
      <c r="R53" s="29"/>
      <c r="S53" s="29"/>
      <c r="T53" s="29"/>
    </row>
    <row r="54" spans="1:20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2776</v>
      </c>
      <c r="P54" s="7" t="s">
        <v>2775</v>
      </c>
      <c r="Q54" s="29"/>
      <c r="R54" s="29"/>
      <c r="S54" s="29"/>
      <c r="T54" s="29"/>
    </row>
    <row r="55" spans="1:20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/>
      <c r="P55" s="7" t="s">
        <v>2777</v>
      </c>
      <c r="Q55" s="29"/>
      <c r="R55" s="29"/>
      <c r="S55" s="29"/>
      <c r="T55" s="29"/>
    </row>
    <row r="56" spans="1:20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2774</v>
      </c>
      <c r="P56" s="7" t="s">
        <v>2773</v>
      </c>
      <c r="Q56" s="29"/>
      <c r="R56" s="29"/>
      <c r="S56" s="29"/>
      <c r="T56" s="29"/>
    </row>
    <row r="57" spans="1:20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1"/>
      <c r="Q57" s="29"/>
      <c r="R57" s="29"/>
      <c r="S57" s="29"/>
      <c r="T57" s="29"/>
    </row>
    <row r="58" spans="1:20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1"/>
      <c r="Q58" s="29"/>
      <c r="R58" s="29"/>
      <c r="S58" s="29"/>
      <c r="T58" s="29"/>
    </row>
    <row r="59" spans="1:20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1"/>
      <c r="Q59" s="29"/>
      <c r="R59" s="29"/>
      <c r="S59" s="29"/>
      <c r="T59" s="29"/>
    </row>
    <row r="60" spans="1:20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0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20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0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</row>
    <row r="64" spans="1:20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2725</v>
      </c>
      <c r="P67" s="3" t="s">
        <v>2728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2729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2730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2346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2731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2732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3" t="s">
        <v>2355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2733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2734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2735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2736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2737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2738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2739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2740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2741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2742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2743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2726</v>
      </c>
      <c r="P95" s="3" t="s">
        <v>2744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2745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2746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2747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2748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2749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3" t="s">
        <v>2750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2751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2752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2753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2754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2755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2756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2757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2758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2759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2760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2761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2762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2763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5" t="s">
        <v>2785</v>
      </c>
      <c r="E14" s="105" t="s">
        <v>2786</v>
      </c>
      <c r="F14" s="105" t="s">
        <v>2787</v>
      </c>
      <c r="G14" s="105" t="s">
        <v>2788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E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3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3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3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3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3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3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3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3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3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3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3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3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3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3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3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3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3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3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3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3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3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3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3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3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3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3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3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3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3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3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3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3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3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3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3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3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3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3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3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3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3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3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3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3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3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3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3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3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4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3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3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4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4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3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4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4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3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4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3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3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4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4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4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tabSelected="1" topLeftCell="A46" workbookViewId="0">
      <selection activeCell="I60" sqref="I60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22"/>
  </cols>
  <sheetData>
    <row r="1" spans="1:38" s="3" customFormat="1" ht="20.100000000000001" customHeight="1">
      <c r="Q1" s="1" t="s">
        <v>603</v>
      </c>
      <c r="R1" s="1" t="s">
        <v>604</v>
      </c>
      <c r="AG1" s="1"/>
    </row>
    <row r="2" spans="1:38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G2" s="1"/>
    </row>
    <row r="3" spans="1:38" s="3" customFormat="1" ht="20.100000000000001" customHeight="1">
      <c r="B3" s="3" t="s">
        <v>606</v>
      </c>
      <c r="K3" s="7">
        <v>30</v>
      </c>
      <c r="O3" s="1" t="s">
        <v>607</v>
      </c>
      <c r="AG3" s="1"/>
    </row>
    <row r="4" spans="1:38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pans="1:38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pans="1:38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8">AL6</f>
        <v>20</v>
      </c>
      <c r="AK6" s="1" t="s">
        <v>634</v>
      </c>
      <c r="AL6" s="1">
        <v>20</v>
      </c>
    </row>
    <row r="7" spans="1:38" s="3" customFormat="1" ht="20.100000000000001" customHeight="1">
      <c r="A7" s="3" t="s">
        <v>2792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9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 t="s">
        <v>632</v>
      </c>
      <c r="AH7" s="1">
        <f t="shared" ref="AH7:AH29" si="10">AH6+20000</f>
        <v>160000</v>
      </c>
      <c r="AI7" s="1" t="s">
        <v>633</v>
      </c>
      <c r="AJ7" s="1">
        <f t="shared" si="8"/>
        <v>20</v>
      </c>
      <c r="AK7" s="1" t="s">
        <v>634</v>
      </c>
      <c r="AL7" s="1">
        <v>20</v>
      </c>
    </row>
    <row r="8" spans="1:38" s="3" customFormat="1" ht="20.100000000000001" customHeight="1">
      <c r="A8" s="3" t="s">
        <v>2792</v>
      </c>
      <c r="B8" s="1" t="s">
        <v>644</v>
      </c>
      <c r="C8" s="3" t="s">
        <v>645</v>
      </c>
      <c r="D8" s="3" t="str">
        <f t="shared" ref="D8:D9" si="11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9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 t="s">
        <v>632</v>
      </c>
      <c r="AH8" s="1">
        <f t="shared" si="10"/>
        <v>180000</v>
      </c>
      <c r="AI8" s="1" t="s">
        <v>633</v>
      </c>
      <c r="AJ8" s="1">
        <f t="shared" si="8"/>
        <v>20</v>
      </c>
      <c r="AK8" s="1" t="s">
        <v>634</v>
      </c>
      <c r="AL8" s="1">
        <v>20</v>
      </c>
    </row>
    <row r="9" spans="1:38" s="3" customFormat="1" ht="20.100000000000001" customHeight="1">
      <c r="A9" s="3" t="s">
        <v>2792</v>
      </c>
      <c r="B9" s="1" t="s">
        <v>649</v>
      </c>
      <c r="C9" s="3" t="s">
        <v>650</v>
      </c>
      <c r="D9" s="3" t="str">
        <f t="shared" si="11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9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 t="s">
        <v>632</v>
      </c>
      <c r="AH9" s="1">
        <f t="shared" si="10"/>
        <v>200000</v>
      </c>
      <c r="AI9" s="1" t="s">
        <v>633</v>
      </c>
      <c r="AJ9" s="1">
        <f t="shared" si="8"/>
        <v>20</v>
      </c>
      <c r="AK9" s="1" t="s">
        <v>634</v>
      </c>
      <c r="AL9" s="1">
        <v>20</v>
      </c>
    </row>
    <row r="10" spans="1:38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9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 t="s">
        <v>632</v>
      </c>
      <c r="AH10" s="1">
        <f t="shared" si="10"/>
        <v>220000</v>
      </c>
      <c r="AI10" s="1" t="s">
        <v>633</v>
      </c>
      <c r="AJ10" s="1">
        <f t="shared" si="8"/>
        <v>25</v>
      </c>
      <c r="AK10" s="1" t="s">
        <v>634</v>
      </c>
      <c r="AL10" s="1">
        <f>AL5+5</f>
        <v>25</v>
      </c>
    </row>
    <row r="11" spans="1:38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9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 t="s">
        <v>632</v>
      </c>
      <c r="AH11" s="1">
        <f t="shared" si="10"/>
        <v>240000</v>
      </c>
      <c r="AI11" s="1" t="s">
        <v>633</v>
      </c>
      <c r="AJ11" s="1">
        <f t="shared" si="8"/>
        <v>25</v>
      </c>
      <c r="AK11" s="1" t="s">
        <v>634</v>
      </c>
      <c r="AL11" s="1">
        <f t="shared" ref="AL11:AL29" si="12">AL6+5</f>
        <v>25</v>
      </c>
    </row>
    <row r="12" spans="1:38" s="3" customFormat="1" ht="20.100000000000001" customHeight="1">
      <c r="A12" s="3" t="s">
        <v>2791</v>
      </c>
      <c r="B12" s="1" t="s">
        <v>302</v>
      </c>
      <c r="C12" s="3" t="s">
        <v>660</v>
      </c>
      <c r="D12" s="3" t="str">
        <f t="shared" ref="D12:D28" si="13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9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 t="s">
        <v>632</v>
      </c>
      <c r="AH12" s="1">
        <f t="shared" si="10"/>
        <v>260000</v>
      </c>
      <c r="AI12" s="1" t="s">
        <v>633</v>
      </c>
      <c r="AJ12" s="1">
        <f t="shared" si="8"/>
        <v>25</v>
      </c>
      <c r="AK12" s="1" t="s">
        <v>634</v>
      </c>
      <c r="AL12" s="1">
        <f t="shared" si="12"/>
        <v>25</v>
      </c>
    </row>
    <row r="13" spans="1:38" s="3" customFormat="1" ht="20.100000000000001" customHeight="1">
      <c r="A13" s="3" t="s">
        <v>2791</v>
      </c>
      <c r="B13" s="1" t="s">
        <v>664</v>
      </c>
      <c r="C13" s="3" t="s">
        <v>665</v>
      </c>
      <c r="D13" s="3" t="str">
        <f t="shared" si="13"/>
        <v>属性晶核:命中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4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 t="s">
        <v>632</v>
      </c>
      <c r="AH13" s="1">
        <f t="shared" si="10"/>
        <v>280000</v>
      </c>
      <c r="AI13" s="1" t="s">
        <v>633</v>
      </c>
      <c r="AJ13" s="1">
        <f t="shared" si="8"/>
        <v>25</v>
      </c>
      <c r="AK13" s="1" t="s">
        <v>634</v>
      </c>
      <c r="AL13" s="1">
        <f t="shared" si="12"/>
        <v>25</v>
      </c>
    </row>
    <row r="14" spans="1:38" s="3" customFormat="1" ht="20.100000000000001" customHeight="1">
      <c r="A14" s="3" t="s">
        <v>2791</v>
      </c>
      <c r="B14" s="1" t="s">
        <v>668</v>
      </c>
      <c r="C14" s="3" t="s">
        <v>2803</v>
      </c>
      <c r="D14" s="3" t="str">
        <f t="shared" si="13"/>
        <v>属性晶核:闪避</v>
      </c>
      <c r="J14" s="1">
        <v>9</v>
      </c>
      <c r="K14" s="3" t="s">
        <v>669</v>
      </c>
      <c r="L14" s="3" t="s">
        <v>670</v>
      </c>
      <c r="Q14" s="1">
        <v>10</v>
      </c>
      <c r="R14" s="1">
        <f t="shared" si="0"/>
        <v>620</v>
      </c>
      <c r="S14" s="1">
        <f t="shared" si="14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 t="s">
        <v>632</v>
      </c>
      <c r="AH14" s="1">
        <f t="shared" si="10"/>
        <v>300000</v>
      </c>
      <c r="AI14" s="1" t="s">
        <v>633</v>
      </c>
      <c r="AJ14" s="1">
        <f t="shared" si="8"/>
        <v>25</v>
      </c>
      <c r="AK14" s="1" t="s">
        <v>634</v>
      </c>
      <c r="AL14" s="1">
        <f t="shared" si="12"/>
        <v>25</v>
      </c>
    </row>
    <row r="15" spans="1:38" s="3" customFormat="1" ht="20.100000000000001" customHeight="1">
      <c r="A15" s="3" t="s">
        <v>2791</v>
      </c>
      <c r="B15" s="1" t="s">
        <v>671</v>
      </c>
      <c r="C15" s="3" t="s">
        <v>2804</v>
      </c>
      <c r="D15" s="3" t="str">
        <f t="shared" si="13"/>
        <v>属性晶核:抗暴</v>
      </c>
      <c r="J15" s="1">
        <v>10</v>
      </c>
      <c r="K15" s="3" t="s">
        <v>672</v>
      </c>
      <c r="L15" s="3" t="s">
        <v>673</v>
      </c>
      <c r="Q15" s="1">
        <v>11</v>
      </c>
      <c r="R15" s="1">
        <f t="shared" si="0"/>
        <v>670</v>
      </c>
      <c r="S15" s="1">
        <f t="shared" si="14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 t="s">
        <v>632</v>
      </c>
      <c r="AH15" s="1">
        <f t="shared" si="10"/>
        <v>320000</v>
      </c>
      <c r="AI15" s="1" t="s">
        <v>633</v>
      </c>
      <c r="AJ15" s="1">
        <f t="shared" si="8"/>
        <v>30</v>
      </c>
      <c r="AK15" s="1" t="s">
        <v>634</v>
      </c>
      <c r="AL15" s="1">
        <f t="shared" si="12"/>
        <v>30</v>
      </c>
    </row>
    <row r="16" spans="1:38" s="3" customFormat="1" ht="20.100000000000001" customHeight="1">
      <c r="A16" s="3" t="s">
        <v>2791</v>
      </c>
      <c r="B16" s="1" t="s">
        <v>674</v>
      </c>
      <c r="C16" s="3" t="s">
        <v>2805</v>
      </c>
      <c r="D16" s="3" t="str">
        <f t="shared" si="13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Q16" s="1">
        <v>12</v>
      </c>
      <c r="R16" s="1">
        <f t="shared" si="0"/>
        <v>710</v>
      </c>
      <c r="S16" s="1">
        <f t="shared" si="14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 t="s">
        <v>632</v>
      </c>
      <c r="AH16" s="1">
        <f t="shared" si="10"/>
        <v>340000</v>
      </c>
      <c r="AI16" s="1" t="s">
        <v>633</v>
      </c>
      <c r="AJ16" s="1">
        <f t="shared" si="8"/>
        <v>30</v>
      </c>
      <c r="AK16" s="1" t="s">
        <v>634</v>
      </c>
      <c r="AL16" s="1">
        <f t="shared" si="12"/>
        <v>30</v>
      </c>
    </row>
    <row r="17" spans="1:38" s="3" customFormat="1" ht="20.100000000000001" customHeight="1">
      <c r="A17" s="3" t="s">
        <v>2791</v>
      </c>
      <c r="B17" s="1" t="s">
        <v>678</v>
      </c>
      <c r="C17" s="3" t="s">
        <v>2806</v>
      </c>
      <c r="D17" s="3" t="str">
        <f t="shared" si="13"/>
        <v>属性晶核:神佑</v>
      </c>
      <c r="G17" s="1"/>
      <c r="J17" s="1">
        <v>12</v>
      </c>
      <c r="K17" s="3" t="s">
        <v>679</v>
      </c>
      <c r="L17" s="3" t="s">
        <v>680</v>
      </c>
      <c r="Q17" s="1">
        <v>13</v>
      </c>
      <c r="R17" s="1">
        <f t="shared" si="0"/>
        <v>760</v>
      </c>
      <c r="S17" s="1">
        <f t="shared" si="14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 t="s">
        <v>632</v>
      </c>
      <c r="AH17" s="1">
        <f t="shared" si="10"/>
        <v>360000</v>
      </c>
      <c r="AI17" s="1" t="s">
        <v>633</v>
      </c>
      <c r="AJ17" s="1">
        <f t="shared" si="8"/>
        <v>30</v>
      </c>
      <c r="AK17" s="1" t="s">
        <v>634</v>
      </c>
      <c r="AL17" s="1">
        <f t="shared" si="12"/>
        <v>30</v>
      </c>
    </row>
    <row r="18" spans="1:38" s="3" customFormat="1" ht="20.100000000000001" customHeight="1">
      <c r="A18" s="3" t="s">
        <v>2791</v>
      </c>
      <c r="B18" s="1" t="s">
        <v>681</v>
      </c>
      <c r="C18" s="3" t="s">
        <v>682</v>
      </c>
      <c r="D18" s="3" t="str">
        <f t="shared" si="13"/>
        <v>属性晶核:物穿</v>
      </c>
      <c r="J18" s="1">
        <v>13</v>
      </c>
      <c r="K18" s="3" t="s">
        <v>683</v>
      </c>
      <c r="L18" s="3" t="s">
        <v>684</v>
      </c>
      <c r="Q18" s="1">
        <v>14</v>
      </c>
      <c r="R18" s="1">
        <f t="shared" si="0"/>
        <v>800</v>
      </c>
      <c r="S18" s="1">
        <f t="shared" si="14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 t="s">
        <v>632</v>
      </c>
      <c r="AH18" s="1">
        <f t="shared" si="10"/>
        <v>380000</v>
      </c>
      <c r="AI18" s="1" t="s">
        <v>633</v>
      </c>
      <c r="AJ18" s="1">
        <f t="shared" si="8"/>
        <v>30</v>
      </c>
      <c r="AK18" s="1" t="s">
        <v>634</v>
      </c>
      <c r="AL18" s="1">
        <f t="shared" si="12"/>
        <v>30</v>
      </c>
    </row>
    <row r="19" spans="1:38" s="3" customFormat="1" ht="20.100000000000001" customHeight="1">
      <c r="A19" s="3" t="s">
        <v>2791</v>
      </c>
      <c r="B19" s="1" t="s">
        <v>685</v>
      </c>
      <c r="C19" s="3" t="s">
        <v>686</v>
      </c>
      <c r="D19" s="3" t="str">
        <f t="shared" si="13"/>
        <v>属性晶核:魔穿</v>
      </c>
      <c r="J19" s="1">
        <v>14</v>
      </c>
      <c r="K19" s="3" t="s">
        <v>687</v>
      </c>
      <c r="L19" s="3" t="s">
        <v>688</v>
      </c>
      <c r="Q19" s="1">
        <v>15</v>
      </c>
      <c r="R19" s="1">
        <f t="shared" si="0"/>
        <v>840</v>
      </c>
      <c r="S19" s="1">
        <f t="shared" si="14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 t="s">
        <v>632</v>
      </c>
      <c r="AH19" s="1">
        <f t="shared" si="10"/>
        <v>400000</v>
      </c>
      <c r="AI19" s="1" t="s">
        <v>633</v>
      </c>
      <c r="AJ19" s="1">
        <f t="shared" si="8"/>
        <v>30</v>
      </c>
      <c r="AK19" s="1" t="s">
        <v>634</v>
      </c>
      <c r="AL19" s="1">
        <f t="shared" si="12"/>
        <v>30</v>
      </c>
    </row>
    <row r="20" spans="1:38" s="3" customFormat="1" ht="20.100000000000001" customHeight="1">
      <c r="A20" s="3" t="s">
        <v>2791</v>
      </c>
      <c r="B20" s="1" t="s">
        <v>689</v>
      </c>
      <c r="C20" s="3" t="s">
        <v>690</v>
      </c>
      <c r="D20" s="3" t="str">
        <f t="shared" si="13"/>
        <v>属性晶核:时间</v>
      </c>
      <c r="J20" s="1">
        <v>15</v>
      </c>
      <c r="K20" s="3" t="s">
        <v>691</v>
      </c>
      <c r="L20" s="3" t="s">
        <v>692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 t="s">
        <v>632</v>
      </c>
      <c r="AH20" s="1">
        <f t="shared" si="10"/>
        <v>420000</v>
      </c>
      <c r="AI20" s="1" t="s">
        <v>633</v>
      </c>
      <c r="AJ20" s="1">
        <f t="shared" si="8"/>
        <v>35</v>
      </c>
      <c r="AK20" s="1" t="s">
        <v>634</v>
      </c>
      <c r="AL20" s="1">
        <f t="shared" si="12"/>
        <v>35</v>
      </c>
    </row>
    <row r="21" spans="1:38" s="3" customFormat="1" ht="20.100000000000001" customHeight="1">
      <c r="A21" s="3" t="s">
        <v>2791</v>
      </c>
      <c r="B21" s="1" t="s">
        <v>693</v>
      </c>
      <c r="C21" s="3" t="s">
        <v>694</v>
      </c>
      <c r="D21" s="3" t="str">
        <f t="shared" si="13"/>
        <v>属性晶核:物伤</v>
      </c>
      <c r="J21" s="1">
        <v>16</v>
      </c>
      <c r="K21" s="3" t="s">
        <v>695</v>
      </c>
      <c r="Q21" s="1">
        <v>17</v>
      </c>
      <c r="R21" s="1">
        <f t="shared" si="0"/>
        <v>1000</v>
      </c>
      <c r="S21" s="1">
        <f t="shared" ref="S21:S29" si="15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 t="s">
        <v>632</v>
      </c>
      <c r="AH21" s="1">
        <f t="shared" si="10"/>
        <v>440000</v>
      </c>
      <c r="AI21" s="1" t="s">
        <v>633</v>
      </c>
      <c r="AJ21" s="1">
        <f t="shared" si="8"/>
        <v>35</v>
      </c>
      <c r="AK21" s="1" t="s">
        <v>634</v>
      </c>
      <c r="AL21" s="1">
        <f t="shared" si="12"/>
        <v>35</v>
      </c>
    </row>
    <row r="22" spans="1:38" s="3" customFormat="1" ht="20.100000000000001" customHeight="1">
      <c r="A22" s="3" t="s">
        <v>2791</v>
      </c>
      <c r="B22" s="1" t="s">
        <v>696</v>
      </c>
      <c r="C22" s="3" t="s">
        <v>697</v>
      </c>
      <c r="D22" s="3" t="str">
        <f t="shared" si="13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Q22" s="1">
        <v>18</v>
      </c>
      <c r="R22" s="1">
        <f t="shared" si="0"/>
        <v>1080</v>
      </c>
      <c r="S22" s="1">
        <f t="shared" si="15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 t="s">
        <v>632</v>
      </c>
      <c r="AH22" s="1">
        <f t="shared" si="10"/>
        <v>460000</v>
      </c>
      <c r="AI22" s="1" t="s">
        <v>633</v>
      </c>
      <c r="AJ22" s="1">
        <f t="shared" si="8"/>
        <v>35</v>
      </c>
      <c r="AK22" s="1" t="s">
        <v>634</v>
      </c>
      <c r="AL22" s="1">
        <f t="shared" si="12"/>
        <v>35</v>
      </c>
    </row>
    <row r="23" spans="1:38" s="3" customFormat="1" ht="20.100000000000001" customHeight="1">
      <c r="A23" s="3" t="s">
        <v>2791</v>
      </c>
      <c r="B23" s="1" t="s">
        <v>2798</v>
      </c>
      <c r="C23" s="3" t="s">
        <v>701</v>
      </c>
      <c r="D23" s="3" t="str">
        <f t="shared" si="13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Q23" s="1">
        <v>19</v>
      </c>
      <c r="R23" s="1">
        <f t="shared" si="0"/>
        <v>1160</v>
      </c>
      <c r="S23" s="1">
        <f t="shared" si="15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 t="s">
        <v>632</v>
      </c>
      <c r="AH23" s="1">
        <f t="shared" si="10"/>
        <v>480000</v>
      </c>
      <c r="AI23" s="1" t="s">
        <v>633</v>
      </c>
      <c r="AJ23" s="1">
        <f t="shared" si="8"/>
        <v>35</v>
      </c>
      <c r="AK23" s="1" t="s">
        <v>634</v>
      </c>
      <c r="AL23" s="1">
        <f t="shared" si="12"/>
        <v>35</v>
      </c>
    </row>
    <row r="24" spans="1:38" s="3" customFormat="1" ht="20.100000000000001" customHeight="1">
      <c r="A24" s="3" t="s">
        <v>2791</v>
      </c>
      <c r="B24" s="1" t="s">
        <v>2786</v>
      </c>
      <c r="C24" s="3" t="s">
        <v>705</v>
      </c>
      <c r="D24" s="3" t="str">
        <f t="shared" si="13"/>
        <v>属性晶核:攻击</v>
      </c>
      <c r="J24" s="1">
        <v>19</v>
      </c>
      <c r="K24" s="3" t="s">
        <v>706</v>
      </c>
      <c r="L24" s="3" t="s">
        <v>703</v>
      </c>
      <c r="Q24" s="1">
        <v>20</v>
      </c>
      <c r="R24" s="1">
        <f t="shared" si="0"/>
        <v>1250</v>
      </c>
      <c r="S24" s="1">
        <f t="shared" si="15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 t="s">
        <v>632</v>
      </c>
      <c r="AH24" s="1">
        <f t="shared" si="10"/>
        <v>500000</v>
      </c>
      <c r="AI24" s="1" t="s">
        <v>633</v>
      </c>
      <c r="AJ24" s="1">
        <f t="shared" si="8"/>
        <v>35</v>
      </c>
      <c r="AK24" s="1" t="s">
        <v>634</v>
      </c>
      <c r="AL24" s="1">
        <f t="shared" si="12"/>
        <v>35</v>
      </c>
    </row>
    <row r="25" spans="1:38" s="3" customFormat="1" ht="20.100000000000001" customHeight="1">
      <c r="A25" s="3" t="s">
        <v>2791</v>
      </c>
      <c r="B25" s="1" t="s">
        <v>2799</v>
      </c>
      <c r="C25" s="3" t="s">
        <v>707</v>
      </c>
      <c r="D25" s="3" t="str">
        <f t="shared" si="13"/>
        <v>属性晶核:领主伤害</v>
      </c>
      <c r="J25" s="1">
        <v>20</v>
      </c>
      <c r="K25" s="3" t="s">
        <v>708</v>
      </c>
      <c r="L25" s="3" t="s">
        <v>646</v>
      </c>
      <c r="Q25" s="1">
        <v>21</v>
      </c>
      <c r="R25" s="1">
        <f t="shared" si="0"/>
        <v>1330</v>
      </c>
      <c r="S25" s="1">
        <f t="shared" si="15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 t="s">
        <v>632</v>
      </c>
      <c r="AH25" s="1">
        <f t="shared" si="10"/>
        <v>520000</v>
      </c>
      <c r="AI25" s="1" t="s">
        <v>633</v>
      </c>
      <c r="AJ25" s="1">
        <f t="shared" si="8"/>
        <v>40</v>
      </c>
      <c r="AK25" s="1" t="s">
        <v>634</v>
      </c>
      <c r="AL25" s="1">
        <f t="shared" si="12"/>
        <v>40</v>
      </c>
    </row>
    <row r="26" spans="1:38" s="3" customFormat="1" ht="20.100000000000001" customHeight="1">
      <c r="A26" s="3" t="s">
        <v>2791</v>
      </c>
      <c r="B26" s="1" t="s">
        <v>2800</v>
      </c>
      <c r="C26" s="3" t="s">
        <v>709</v>
      </c>
      <c r="D26" s="3" t="str">
        <f t="shared" si="13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Q26" s="1">
        <v>22</v>
      </c>
      <c r="R26" s="1">
        <f t="shared" si="0"/>
        <v>1420</v>
      </c>
      <c r="S26" s="1">
        <f t="shared" si="15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 t="s">
        <v>632</v>
      </c>
      <c r="AH26" s="1">
        <f t="shared" si="10"/>
        <v>540000</v>
      </c>
      <c r="AI26" s="1" t="s">
        <v>633</v>
      </c>
      <c r="AJ26" s="1">
        <f t="shared" si="8"/>
        <v>40</v>
      </c>
      <c r="AK26" s="1" t="s">
        <v>634</v>
      </c>
      <c r="AL26" s="1">
        <f t="shared" si="12"/>
        <v>40</v>
      </c>
    </row>
    <row r="27" spans="1:38" s="3" customFormat="1" ht="20.100000000000001" customHeight="1">
      <c r="A27" s="3" t="s">
        <v>2791</v>
      </c>
      <c r="B27" s="1" t="s">
        <v>2801</v>
      </c>
      <c r="C27" s="3" t="s">
        <v>713</v>
      </c>
      <c r="D27" s="3" t="str">
        <f t="shared" si="13"/>
        <v>属性晶核:抵抗</v>
      </c>
      <c r="J27" s="1">
        <v>22</v>
      </c>
      <c r="K27" s="3" t="s">
        <v>714</v>
      </c>
      <c r="L27" s="3" t="s">
        <v>715</v>
      </c>
      <c r="Q27" s="1">
        <v>23</v>
      </c>
      <c r="R27" s="1">
        <f t="shared" si="0"/>
        <v>1500</v>
      </c>
      <c r="S27" s="1">
        <f t="shared" si="15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 t="s">
        <v>632</v>
      </c>
      <c r="AH27" s="1">
        <f t="shared" si="10"/>
        <v>560000</v>
      </c>
      <c r="AI27" s="1" t="s">
        <v>633</v>
      </c>
      <c r="AJ27" s="1">
        <f t="shared" si="8"/>
        <v>40</v>
      </c>
      <c r="AK27" s="1" t="s">
        <v>634</v>
      </c>
      <c r="AL27" s="1">
        <f t="shared" si="12"/>
        <v>40</v>
      </c>
    </row>
    <row r="28" spans="1:38" s="3" customFormat="1" ht="20.100000000000001" customHeight="1">
      <c r="A28" s="3" t="s">
        <v>2791</v>
      </c>
      <c r="B28" s="1" t="s">
        <v>2802</v>
      </c>
      <c r="C28" s="3" t="s">
        <v>716</v>
      </c>
      <c r="D28" s="3" t="str">
        <f t="shared" si="13"/>
        <v>属性晶核:移动</v>
      </c>
      <c r="J28" s="1">
        <v>23</v>
      </c>
      <c r="K28" s="3" t="s">
        <v>717</v>
      </c>
      <c r="L28" s="3" t="s">
        <v>718</v>
      </c>
      <c r="Q28" s="1">
        <v>24</v>
      </c>
      <c r="R28" s="1">
        <f t="shared" si="0"/>
        <v>1590</v>
      </c>
      <c r="S28" s="1">
        <f t="shared" si="15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 t="s">
        <v>632</v>
      </c>
      <c r="AH28" s="1">
        <f t="shared" si="10"/>
        <v>580000</v>
      </c>
      <c r="AI28" s="1" t="s">
        <v>633</v>
      </c>
      <c r="AJ28" s="1">
        <f t="shared" si="8"/>
        <v>40</v>
      </c>
      <c r="AK28" s="1" t="s">
        <v>634</v>
      </c>
      <c r="AL28" s="1">
        <f t="shared" si="12"/>
        <v>40</v>
      </c>
    </row>
    <row r="29" spans="1:38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Q29" s="1">
        <v>25</v>
      </c>
      <c r="R29" s="1">
        <f t="shared" si="0"/>
        <v>1670</v>
      </c>
      <c r="S29" s="1">
        <f t="shared" si="15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 t="s">
        <v>632</v>
      </c>
      <c r="AH29" s="1">
        <f t="shared" si="10"/>
        <v>600000</v>
      </c>
      <c r="AI29" s="1" t="s">
        <v>633</v>
      </c>
      <c r="AJ29" s="1">
        <f t="shared" si="8"/>
        <v>40</v>
      </c>
      <c r="AK29" s="1" t="s">
        <v>634</v>
      </c>
      <c r="AL29" s="1">
        <f t="shared" si="12"/>
        <v>40</v>
      </c>
    </row>
    <row r="30" spans="1:38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AG30" s="1"/>
    </row>
    <row r="31" spans="1:38" s="3" customFormat="1" ht="20.100000000000001" customHeight="1">
      <c r="A31" s="3" t="s">
        <v>2790</v>
      </c>
      <c r="B31" s="1" t="s">
        <v>2789</v>
      </c>
      <c r="C31" s="3" t="s">
        <v>725</v>
      </c>
      <c r="D31" s="3" t="str">
        <f t="shared" ref="D31:D35" si="16">A31&amp;B31</f>
        <v>武器晶核:剑</v>
      </c>
      <c r="J31" s="1">
        <v>26</v>
      </c>
      <c r="K31" s="3" t="s">
        <v>726</v>
      </c>
      <c r="L31" s="3" t="s">
        <v>727</v>
      </c>
      <c r="AG31" s="1"/>
    </row>
    <row r="32" spans="1:38" s="3" customFormat="1" ht="20.100000000000001" customHeight="1">
      <c r="A32" s="3" t="s">
        <v>2790</v>
      </c>
      <c r="B32" s="1" t="s">
        <v>58</v>
      </c>
      <c r="C32" s="3" t="s">
        <v>728</v>
      </c>
      <c r="D32" s="3" t="str">
        <f t="shared" si="16"/>
        <v>武器晶核:刀</v>
      </c>
      <c r="F32" s="3" t="s">
        <v>729</v>
      </c>
      <c r="J32" s="1">
        <v>27</v>
      </c>
      <c r="K32" s="3" t="s">
        <v>683</v>
      </c>
      <c r="AG32" s="1"/>
    </row>
    <row r="33" spans="1:33" s="3" customFormat="1" ht="20.100000000000001" customHeight="1">
      <c r="A33" s="3" t="s">
        <v>2790</v>
      </c>
      <c r="B33" s="1" t="s">
        <v>730</v>
      </c>
      <c r="C33" s="3" t="s">
        <v>731</v>
      </c>
      <c r="D33" s="3" t="str">
        <f t="shared" si="16"/>
        <v>武器晶核:法杖</v>
      </c>
      <c r="J33" s="1">
        <v>28</v>
      </c>
      <c r="K33" s="3" t="s">
        <v>732</v>
      </c>
      <c r="AG33" s="1"/>
    </row>
    <row r="34" spans="1:33" s="3" customFormat="1" ht="20.100000000000001" customHeight="1">
      <c r="A34" s="3" t="s">
        <v>2790</v>
      </c>
      <c r="B34" s="1" t="s">
        <v>37</v>
      </c>
      <c r="C34" s="3" t="s">
        <v>733</v>
      </c>
      <c r="D34" s="3" t="str">
        <f t="shared" si="16"/>
        <v>武器晶核:魔法书</v>
      </c>
      <c r="J34" s="1">
        <v>29</v>
      </c>
      <c r="K34" s="3" t="s">
        <v>734</v>
      </c>
      <c r="L34" s="67" t="s">
        <v>735</v>
      </c>
      <c r="AG34" s="1"/>
    </row>
    <row r="35" spans="1:33" s="3" customFormat="1" ht="20.100000000000001" customHeight="1">
      <c r="A35" s="3" t="s">
        <v>2790</v>
      </c>
      <c r="B35" s="1" t="s">
        <v>43</v>
      </c>
      <c r="C35" s="3" t="s">
        <v>736</v>
      </c>
      <c r="D35" s="3" t="str">
        <f t="shared" si="16"/>
        <v>武器晶核:弓箭</v>
      </c>
      <c r="J35" s="1">
        <v>30</v>
      </c>
      <c r="K35" s="3" t="s">
        <v>737</v>
      </c>
      <c r="L35" s="3" t="s">
        <v>738</v>
      </c>
      <c r="AG35" s="1"/>
    </row>
    <row r="36" spans="1:33" s="3" customFormat="1" ht="20.100000000000001" customHeight="1">
      <c r="J36" s="1"/>
      <c r="L36" s="3" t="s">
        <v>739</v>
      </c>
      <c r="AG36" s="1"/>
    </row>
    <row r="37" spans="1:33" s="3" customFormat="1" ht="20.100000000000001" customHeight="1">
      <c r="B37" s="4" t="s">
        <v>740</v>
      </c>
      <c r="L37" s="3" t="s">
        <v>741</v>
      </c>
      <c r="AG37" s="1"/>
    </row>
    <row r="38" spans="1:33" s="3" customFormat="1" ht="20.100000000000001" customHeight="1">
      <c r="A38" s="3" t="s">
        <v>2791</v>
      </c>
      <c r="B38" s="1" t="s">
        <v>742</v>
      </c>
      <c r="C38" s="3" t="str">
        <f>B38&amp;"提升100点"</f>
        <v>力量提升100点</v>
      </c>
      <c r="D38" s="3" t="str">
        <f t="shared" ref="D38:D43" si="17">A38&amp;B38</f>
        <v>属性晶核:力量</v>
      </c>
      <c r="L38" s="3" t="s">
        <v>743</v>
      </c>
      <c r="AG38" s="1"/>
    </row>
    <row r="39" spans="1:33" s="3" customFormat="1" ht="20.100000000000001" customHeight="1">
      <c r="A39" s="3" t="s">
        <v>2791</v>
      </c>
      <c r="B39" s="1" t="s">
        <v>744</v>
      </c>
      <c r="C39" s="3" t="str">
        <f t="shared" ref="C39:C42" si="18">B39&amp;"提升100点"</f>
        <v>智力提升100点</v>
      </c>
      <c r="D39" s="3" t="str">
        <f t="shared" si="17"/>
        <v>属性晶核:智力</v>
      </c>
      <c r="K39" s="3" t="s">
        <v>745</v>
      </c>
      <c r="L39" s="3" t="s">
        <v>746</v>
      </c>
      <c r="AG39" s="1"/>
    </row>
    <row r="40" spans="1:33" s="3" customFormat="1" ht="20.100000000000001" customHeight="1">
      <c r="A40" s="3" t="s">
        <v>2791</v>
      </c>
      <c r="B40" s="1" t="s">
        <v>747</v>
      </c>
      <c r="C40" s="3" t="str">
        <f t="shared" si="18"/>
        <v>敏捷提升100点</v>
      </c>
      <c r="D40" s="3" t="str">
        <f t="shared" si="17"/>
        <v>属性晶核:敏捷</v>
      </c>
      <c r="G40" s="3">
        <f>6*3600</f>
        <v>21600</v>
      </c>
      <c r="J40" s="3">
        <f>14400/3600</f>
        <v>4</v>
      </c>
      <c r="L40" s="3" t="s">
        <v>717</v>
      </c>
      <c r="AG40" s="1"/>
    </row>
    <row r="41" spans="1:33" s="3" customFormat="1" ht="20.100000000000001" customHeight="1">
      <c r="A41" s="3" t="s">
        <v>2791</v>
      </c>
      <c r="B41" s="1" t="s">
        <v>748</v>
      </c>
      <c r="C41" s="3" t="str">
        <f t="shared" si="18"/>
        <v>耐力提升100点</v>
      </c>
      <c r="D41" s="3" t="str">
        <f t="shared" si="17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AG41" s="1"/>
    </row>
    <row r="42" spans="1:33" s="3" customFormat="1" ht="20.100000000000001" customHeight="1">
      <c r="A42" s="3" t="s">
        <v>2791</v>
      </c>
      <c r="B42" s="1" t="s">
        <v>750</v>
      </c>
      <c r="C42" s="3" t="str">
        <f t="shared" si="18"/>
        <v>体质提升100点</v>
      </c>
      <c r="D42" s="3" t="str">
        <f t="shared" si="17"/>
        <v>属性晶核:体质</v>
      </c>
      <c r="H42" s="3">
        <f>G41/H41</f>
        <v>24000</v>
      </c>
      <c r="L42" s="3" t="s">
        <v>751</v>
      </c>
      <c r="AG42" s="1"/>
    </row>
    <row r="43" spans="1:33" ht="20.100000000000001" customHeight="1">
      <c r="B43" s="3"/>
      <c r="C43" s="3"/>
      <c r="D43" s="3" t="str">
        <f t="shared" si="17"/>
        <v/>
      </c>
      <c r="H43">
        <f>39600/24000</f>
        <v>1.65</v>
      </c>
    </row>
    <row r="44" spans="1:33" ht="20.100000000000001" customHeight="1">
      <c r="B44" s="4" t="s">
        <v>752</v>
      </c>
      <c r="C44" s="3"/>
    </row>
    <row r="45" spans="1:33" ht="20.100000000000001" customHeight="1">
      <c r="A45" s="3" t="s">
        <v>2793</v>
      </c>
      <c r="B45" s="1" t="s">
        <v>2794</v>
      </c>
      <c r="C45" s="3" t="s">
        <v>753</v>
      </c>
    </row>
    <row r="46" spans="1:33" ht="20.100000000000001" customHeight="1">
      <c r="A46" s="3" t="s">
        <v>2793</v>
      </c>
      <c r="B46" s="1" t="s">
        <v>2795</v>
      </c>
      <c r="C46" s="3" t="s">
        <v>754</v>
      </c>
    </row>
    <row r="47" spans="1:33" ht="20.100000000000001" customHeight="1">
      <c r="A47" s="3" t="s">
        <v>2793</v>
      </c>
      <c r="B47" s="1" t="s">
        <v>2796</v>
      </c>
      <c r="C47" s="3" t="s">
        <v>755</v>
      </c>
    </row>
    <row r="48" spans="1:33" ht="20.100000000000001" customHeight="1">
      <c r="A48" s="3" t="s">
        <v>2793</v>
      </c>
      <c r="B48" s="1" t="s">
        <v>2797</v>
      </c>
      <c r="C48" s="3" t="s">
        <v>756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757</v>
      </c>
    </row>
    <row r="52" spans="2:3" ht="20.100000000000001" customHeight="1">
      <c r="C52" s="3" t="s">
        <v>758</v>
      </c>
    </row>
    <row r="53" spans="2:3" ht="20.100000000000001" customHeight="1">
      <c r="C53" s="3" t="s">
        <v>759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760</v>
      </c>
      <c r="C56" s="3" t="s">
        <v>761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>
      <c r="C62" s="3" t="s">
        <v>640</v>
      </c>
    </row>
    <row r="63" spans="2:3" ht="20.100000000000001" customHeight="1">
      <c r="C63" s="3" t="s">
        <v>2807</v>
      </c>
    </row>
    <row r="64" spans="2:3" ht="20.100000000000001" customHeight="1">
      <c r="C64" s="3" t="s">
        <v>650</v>
      </c>
    </row>
    <row r="65" spans="3:3" ht="20.100000000000001" customHeight="1">
      <c r="C65" s="3" t="s">
        <v>660</v>
      </c>
    </row>
    <row r="66" spans="3:3" ht="20.100000000000001" customHeight="1">
      <c r="C66" s="3" t="s">
        <v>690</v>
      </c>
    </row>
    <row r="67" spans="3:3" ht="20.100000000000001" customHeight="1">
      <c r="C67" s="106" t="s">
        <v>2808</v>
      </c>
    </row>
    <row r="68" spans="3:3" ht="20.100000000000001" customHeight="1">
      <c r="C68" s="106" t="s">
        <v>2809</v>
      </c>
    </row>
    <row r="69" spans="3:3" ht="20.100000000000001" customHeight="1">
      <c r="C69" s="106" t="s">
        <v>2810</v>
      </c>
    </row>
    <row r="70" spans="3:3" ht="20.100000000000001" customHeight="1">
      <c r="C70" s="106" t="s">
        <v>2811</v>
      </c>
    </row>
    <row r="71" spans="3:3">
      <c r="C71" s="106" t="s">
        <v>2812</v>
      </c>
    </row>
    <row r="72" spans="3:3">
      <c r="C72" s="3" t="s">
        <v>665</v>
      </c>
    </row>
    <row r="73" spans="3:3">
      <c r="C73" s="3" t="s">
        <v>2805</v>
      </c>
    </row>
    <row r="74" spans="3:3">
      <c r="C74" s="3" t="s">
        <v>2813</v>
      </c>
    </row>
    <row r="75" spans="3:3">
      <c r="C75" s="3" t="s">
        <v>682</v>
      </c>
    </row>
    <row r="76" spans="3:3">
      <c r="C76" s="3" t="s">
        <v>686</v>
      </c>
    </row>
    <row r="77" spans="3:3">
      <c r="C77" s="3" t="s">
        <v>701</v>
      </c>
    </row>
    <row r="78" spans="3:3">
      <c r="C78" s="3" t="s">
        <v>705</v>
      </c>
    </row>
    <row r="79" spans="3:3">
      <c r="C79" s="3" t="s">
        <v>2814</v>
      </c>
    </row>
    <row r="80" spans="3:3">
      <c r="C80" s="3" t="s">
        <v>2815</v>
      </c>
    </row>
    <row r="81" spans="3:3">
      <c r="C81" s="3" t="s">
        <v>2816</v>
      </c>
    </row>
    <row r="82" spans="3:3">
      <c r="C82" s="3" t="s">
        <v>2804</v>
      </c>
    </row>
    <row r="83" spans="3:3">
      <c r="C83" s="3" t="s">
        <v>2806</v>
      </c>
    </row>
    <row r="84" spans="3:3">
      <c r="C84" s="3" t="s">
        <v>694</v>
      </c>
    </row>
    <row r="85" spans="3:3">
      <c r="C85" s="3" t="s">
        <v>697</v>
      </c>
    </row>
    <row r="86" spans="3:3">
      <c r="C86" s="3" t="s">
        <v>707</v>
      </c>
    </row>
    <row r="87" spans="3:3">
      <c r="C87" s="3" t="s">
        <v>713</v>
      </c>
    </row>
    <row r="88" spans="3:3">
      <c r="C88" s="3" t="s">
        <v>2817</v>
      </c>
    </row>
    <row r="89" spans="3:3">
      <c r="C89" s="3" t="s">
        <v>2818</v>
      </c>
    </row>
    <row r="90" spans="3:3">
      <c r="C90" s="3" t="s">
        <v>725</v>
      </c>
    </row>
    <row r="91" spans="3:3">
      <c r="C91" s="3" t="s">
        <v>728</v>
      </c>
    </row>
    <row r="92" spans="3:3">
      <c r="C92" s="3" t="s">
        <v>731</v>
      </c>
    </row>
    <row r="93" spans="3:3">
      <c r="C93" s="3" t="s">
        <v>733</v>
      </c>
    </row>
    <row r="94" spans="3:3">
      <c r="C94" s="3" t="s">
        <v>736</v>
      </c>
    </row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LOOKUP(Q97,[2]ItemProto!$C$851:$C$1330,[2]ItemProto!$S$851:$S$1330)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LOOKUP(Q98,[2]ItemProto!$C$851:$C$1330,[2]ItemProto!$S$851:$S$1330)</f>
        <v>#N/A</v>
      </c>
      <c r="R98" s="1" t="s">
        <v>1276</v>
      </c>
      <c r="S98" s="3" t="s">
        <v>1277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LOOKUP(Q99,[2]ItemProto!$C$851:$C$1330,[2]ItemProto!$S$851:$S$1330)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2023-11-28T12:42:01Z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