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2988C98-326B-4742-A7E4-240805EE73EC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G40" i="23" l="1"/>
  <c r="G41" i="23" s="1"/>
  <c r="H42" i="23" s="1"/>
  <c r="H43" i="23"/>
  <c r="J40" i="23"/>
  <c r="I37" i="23"/>
  <c r="J37" i="23"/>
  <c r="J36" i="23"/>
  <c r="I35" i="23"/>
  <c r="I34" i="23" l="1"/>
  <c r="I33" i="23"/>
  <c r="I32" i="23"/>
  <c r="C39" i="23" l="1"/>
  <c r="C40" i="23"/>
  <c r="C41" i="23"/>
  <c r="C42" i="23"/>
  <c r="C38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8" i="6"/>
  <c r="AN78" i="6"/>
  <c r="AV75" i="6"/>
  <c r="AN75" i="6"/>
  <c r="AV77" i="6"/>
  <c r="AN77" i="6"/>
  <c r="AV76" i="6"/>
  <c r="AN76" i="6"/>
  <c r="AP36" i="6"/>
  <c r="AP75" i="6"/>
  <c r="AP31" i="6"/>
  <c r="AP29" i="6"/>
  <c r="AP42" i="6"/>
  <c r="AP24" i="6"/>
  <c r="AP26" i="6"/>
  <c r="AP76" i="6"/>
  <c r="AP19" i="6"/>
  <c r="AP32" i="6"/>
  <c r="AP41" i="6"/>
  <c r="AP44" i="6"/>
  <c r="AP25" i="6"/>
  <c r="AP30" i="6"/>
  <c r="AP43" i="6"/>
  <c r="AP35" i="6"/>
  <c r="AP78" i="6"/>
  <c r="AP20" i="6"/>
  <c r="AP77" i="6"/>
  <c r="AP18" i="6"/>
  <c r="AP17" i="6"/>
  <c r="AP37" i="6"/>
  <c r="AP23" i="6"/>
  <c r="AP38" i="6"/>
  <c r="AN19" i="6"/>
  <c r="AN38" i="6"/>
  <c r="AN20" i="6"/>
  <c r="AN31" i="6"/>
  <c r="AN42" i="6"/>
  <c r="AN35" i="6"/>
  <c r="AN30" i="6"/>
  <c r="AN25" i="6"/>
  <c r="AN44" i="6"/>
  <c r="AN36" i="6"/>
  <c r="AN17" i="6"/>
  <c r="AN24" i="6"/>
  <c r="AN26" i="6"/>
  <c r="AN32" i="6"/>
  <c r="AN29" i="6"/>
  <c r="AN37" i="6"/>
  <c r="AN43" i="6"/>
  <c r="AN18" i="6"/>
  <c r="AN23" i="6"/>
  <c r="AN41" i="6"/>
  <c r="AV25" i="6"/>
  <c r="AV32" i="6"/>
  <c r="AV38" i="6"/>
  <c r="AV20" i="6"/>
  <c r="AV29" i="6"/>
  <c r="AV37" i="6"/>
  <c r="AV18" i="6"/>
  <c r="AV44" i="6"/>
  <c r="AV24" i="6"/>
  <c r="AV35" i="6"/>
  <c r="AV19" i="6"/>
  <c r="AV26" i="6"/>
  <c r="AV17" i="6"/>
  <c r="AV31" i="6"/>
  <c r="AV42" i="6"/>
  <c r="AV30" i="6"/>
  <c r="AV36" i="6"/>
  <c r="AV43" i="6"/>
  <c r="AV23" i="6"/>
  <c r="AV41" i="6"/>
  <c r="AW32" i="6"/>
  <c r="AW37" i="6"/>
  <c r="AW19" i="6"/>
  <c r="AW41" i="6"/>
  <c r="AW20" i="6"/>
  <c r="AW77" i="6"/>
  <c r="AW36" i="6"/>
  <c r="AW26" i="6"/>
  <c r="AW76" i="6"/>
  <c r="AW24" i="6"/>
  <c r="AW25" i="6"/>
  <c r="AW38" i="6"/>
  <c r="AW35" i="6"/>
  <c r="AW17" i="6"/>
  <c r="AW18" i="6"/>
  <c r="AW42" i="6"/>
  <c r="AW75" i="6"/>
  <c r="AW43" i="6"/>
  <c r="AW30" i="6"/>
  <c r="AW31" i="6"/>
  <c r="AW44" i="6"/>
  <c r="AW29" i="6"/>
  <c r="AW23" i="6"/>
  <c r="AW78" i="6"/>
  <c r="AX31" i="6"/>
  <c r="AX43" i="6"/>
  <c r="AX78" i="6"/>
  <c r="AX19" i="6"/>
  <c r="AX36" i="6"/>
  <c r="AX29" i="6"/>
  <c r="AX77" i="6"/>
  <c r="AX26" i="6"/>
  <c r="AX18" i="6"/>
  <c r="AX32" i="6"/>
  <c r="AX38" i="6"/>
  <c r="AX42" i="6"/>
  <c r="AX41" i="6"/>
  <c r="AX75" i="6"/>
  <c r="AX35" i="6"/>
  <c r="AX25" i="6"/>
  <c r="AX24" i="6"/>
  <c r="AX20" i="6"/>
  <c r="AX76" i="6"/>
  <c r="AX17" i="6"/>
  <c r="AX30" i="6"/>
  <c r="AX44" i="6"/>
  <c r="AX23" i="6"/>
  <c r="AX37" i="6"/>
  <c r="AY42" i="6"/>
  <c r="AY36" i="6"/>
  <c r="AY30" i="6"/>
  <c r="AY25" i="6"/>
  <c r="AY17" i="6"/>
  <c r="AY26" i="6"/>
  <c r="AY38" i="6"/>
  <c r="AY37" i="6"/>
  <c r="AY32" i="6"/>
  <c r="AY43" i="6"/>
  <c r="AY31" i="6"/>
  <c r="AY76" i="6"/>
  <c r="AY18" i="6"/>
  <c r="AY19" i="6"/>
  <c r="AY41" i="6"/>
  <c r="AY44" i="6"/>
  <c r="AY77" i="6"/>
  <c r="AY35" i="6"/>
  <c r="AY29" i="6"/>
  <c r="AY20" i="6"/>
  <c r="AY24" i="6"/>
  <c r="AY75" i="6"/>
  <c r="AY23" i="6"/>
  <c r="AY78" i="6"/>
  <c r="AQ37" i="6"/>
  <c r="AQ18" i="6"/>
  <c r="AQ31" i="6"/>
  <c r="AQ36" i="6"/>
  <c r="AQ30" i="6"/>
  <c r="AQ32" i="6"/>
  <c r="AQ20" i="6"/>
  <c r="AQ76" i="6"/>
  <c r="AQ38" i="6"/>
  <c r="AQ75" i="6"/>
  <c r="AQ25" i="6"/>
  <c r="AQ35" i="6"/>
  <c r="AQ78" i="6"/>
  <c r="AQ24" i="6"/>
  <c r="AQ26" i="6"/>
  <c r="AQ43" i="6"/>
  <c r="AQ41" i="6"/>
  <c r="AQ77" i="6"/>
  <c r="AQ19" i="6"/>
  <c r="AQ17" i="6"/>
  <c r="AQ42" i="6"/>
  <c r="AQ29" i="6"/>
  <c r="AQ23" i="6"/>
  <c r="AQ44" i="6"/>
  <c r="AO38" i="6"/>
  <c r="AO26" i="6"/>
  <c r="AO24" i="6"/>
  <c r="AO18" i="6"/>
  <c r="AO29" i="6"/>
  <c r="AO31" i="6"/>
  <c r="AO76" i="6"/>
  <c r="AO19" i="6"/>
  <c r="AO44" i="6"/>
  <c r="AO41" i="6"/>
  <c r="AO32" i="6"/>
  <c r="AO20" i="6"/>
  <c r="AO30" i="6"/>
  <c r="AO75" i="6"/>
  <c r="AO43" i="6"/>
  <c r="AO77" i="6"/>
  <c r="AO17" i="6"/>
  <c r="AO25" i="6"/>
  <c r="AO35" i="6"/>
  <c r="AO42" i="6"/>
  <c r="AO78" i="6"/>
  <c r="AO36" i="6"/>
  <c r="AO23" i="6"/>
  <c r="AO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<sst xmlns="http://schemas.openxmlformats.org/spreadsheetml/2006/main" count="4443" uniqueCount="2679">
  <si>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</si>
  <si>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</si>
  <si>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</si>
  <si>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</si>
  <si>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</si>
  <si>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</si>
  <si>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</si>
  <si>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</si>
  <si>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</si>
  <si>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</si>
  <si>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</si>
  <si>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</si>
  <si>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</si>
  <si>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</si>
  <si>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</si>
  <si>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</si>
  <si>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</si>
  <si>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</si>
  <si>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</si>
  <si>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</si>
  <si>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</si>
  <si>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</si>
  <si>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</si>
  <si>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</si>
  <si>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</si>
  <si>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</si>
  <si>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</si>
  <si>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</si>
  <si>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</si>
  <si>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</si>
  <si>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</si>
  <si>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</si>
  <si>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</si>
  <si>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</si>
  <si>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</si>
  <si>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</si>
  <si>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</si>
  <si>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</si>
  <si>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</si>
  <si>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</si>
  <si>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</si>
  <si>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</si>
  <si>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</si>
  <si>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</si>
  <si>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</si>
  <si>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</si>
  <si>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</si>
  <si>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</si>
  <si>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</si>
  <si>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</si>
  <si>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</si>
  <si>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</si>
  <si>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</si>
  <si>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</si>
  <si>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</si>
  <si>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</si>
  <si>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</si>
  <si>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</si>
  <si>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</si>
  <si>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</si>
  <si>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</si>
  <si>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</si>
  <si>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</si>
  <si>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</si>
  <si>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</si>
  <si>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</si>
  <si>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</si>
  <si>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</si>
  <si>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</si>
  <si>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</si>
  <si>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</si>
  <si>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</si>
  <si>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</si>
  <si>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</si>
  <si>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</si>
  <si>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</si>
  <si>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</si>
  <si>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</si>
  <si>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</si>
  <si>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</si>
  <si>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</si>
  <si>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</si>
  <si>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</si>
  <si>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</si>
  <si>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</si>
  <si>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</si>
  <si>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</si>
  <si>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</si>
  <si>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</si>
  <si>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</si>
  <si>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</si>
  <si>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</si>
  <si>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</si>
  <si>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</si>
  <si>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</si>
  <si>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</si>
  <si>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</si>
  <si>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</si>
  <si>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</si>
  <si>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</si>
  <si>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</si>
  <si>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</si>
  <si>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</si>
  <si>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</si>
  <si>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</si>
  <si>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</si>
  <si>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</si>
  <si>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</si>
  <si>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</si>
  <si>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</si>
  <si>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</si>
  <si>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</si>
  <si>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</si>
  <si>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</si>
  <si>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</si>
  <si>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</si>
  <si>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</si>
  <si>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</si>
  <si>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</si>
  <si>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</si>
  <si>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</si>
  <si>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</si>
  <si>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</si>
  <si>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</si>
  <si>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</si>
  <si>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</si>
  <si>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</si>
  <si>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</si>
  <si>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</si>
  <si>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</si>
  <si>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</si>
  <si>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</si>
  <si>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</si>
  <si>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</si>
  <si>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</si>
  <si>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</si>
  <si>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</si>
  <si>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</si>
  <si>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</si>
  <si>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</si>
  <si>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</si>
  <si>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</si>
  <si>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</si>
  <si>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</si>
  <si>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</si>
  <si>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</si>
  <si>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</si>
  <si>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</si>
  <si>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</si>
  <si>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</si>
  <si>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</si>
  <si>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</si>
  <si>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</si>
  <si>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</si>
  <si>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</si>
  <si>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</si>
  <si>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</si>
  <si>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</si>
  <si>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</si>
  <si>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</si>
  <si>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</si>
  <si>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</si>
  <si>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</si>
  <si>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</si>
  <si>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</si>
  <si>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</si>
  <si>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</si>
  <si>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</si>
  <si>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</si>
  <si>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</si>
  <si>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</si>
  <si>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</si>
  <si>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</si>
  <si>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</si>
  <si>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</si>
  <si>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</si>
  <si>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</si>
  <si>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</si>
  <si>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</si>
  <si>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</si>
  <si>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</si>
  <si>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</si>
  <si>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</si>
  <si>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</si>
  <si>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</si>
  <si>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</si>
  <si>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</si>
  <si>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</si>
  <si>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</si>
  <si>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</si>
  <si>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</si>
  <si>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</si>
  <si>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</si>
  <si>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</si>
  <si>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</si>
  <si>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</si>
  <si>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</si>
  <si>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</si>
  <si>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</si>
  <si>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</si>
  <si>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</si>
  <si>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</si>
  <si>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</si>
  <si>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</si>
  <si>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</si>
  <si>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</si>
  <si>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</si>
  <si>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</si>
  <si>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</si>
  <si>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</si>
  <si>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</si>
  <si>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</si>
  <si>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</si>
  <si>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</si>
  <si>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</si>
  <si>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</si>
  <si>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</si>
  <si>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</si>
  <si>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</si>
  <si>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</si>
  <si>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</si>
  <si>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</si>
  <si>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</si>
  <si>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</si>
  <si>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</si>
  <si>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</si>
  <si>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</si>
  <si>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</si>
  <si>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</si>
  <si>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</si>
  <si>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</si>
  <si>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</si>
  <si>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</si>
  <si>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</si>
  <si>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</si>
  <si>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</si>
  <si>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</si>
  <si>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</si>
  <si>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</si>
  <si>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</si>
  <si>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</si>
  <si>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</si>
  <si>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</si>
  <si>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</si>
  <si>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</si>
  <si>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</si>
  <si>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</si>
  <si>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</si>
  <si>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</si>
  <si>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</si>
  <si>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</si>
  <si>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</si>
  <si>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</si>
  <si>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</si>
  <si>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</si>
  <si>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</si>
  <si>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</si>
  <si>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</si>
  <si>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</si>
  <si>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</si>
  <si>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</si>
  <si>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</si>
  <si>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</si>
  <si>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</si>
  <si>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</si>
  <si>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</si>
  <si>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</si>
  <si>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</si>
  <si>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</si>
  <si>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</si>
  <si>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</si>
  <si>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</si>
  <si>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</si>
  <si>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</si>
  <si>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</si>
  <si>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</si>
  <si>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</si>
  <si>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</si>
  <si>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</si>
  <si>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</si>
  <si>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</si>
  <si>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</si>
  <si>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</si>
  <si>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</si>
  <si>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</si>
  <si>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</si>
  <si>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</si>
  <si>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</si>
  <si>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</si>
  <si>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</si>
  <si>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</si>
  <si>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</si>
  <si>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</si>
  <si>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</si>
  <si>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</si>
  <si>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</si>
  <si>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</si>
  <si>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</si>
  <si>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</si>
  <si>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</si>
  <si>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</si>
  <si>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</si>
  <si>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</si>
  <si>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</si>
  <si>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</si>
  <si>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</si>
  <si>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</si>
  <si>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</si>
  <si>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</si>
  <si>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</si>
  <si>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</si>
  <si>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</si>
  <si>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</si>
  <si>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</si>
  <si>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</si>
  <si>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</si>
  <si>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</si>
  <si>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</si>
  <si>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</si>
  <si>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</si>
  <si>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</si>
  <si>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</si>
  <si>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</si>
  <si>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</si>
  <si>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</si>
  <si>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</si>
  <si>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</si>
  <si>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</si>
  <si>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</si>
  <si>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</si>
  <si>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</si>
  <si>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</si>
  <si>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</si>
  <si>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</si>
  <si>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</si>
  <si>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</si>
  <si>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</si>
  <si>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</si>
  <si>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</si>
  <si>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</si>
  <si>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</si>
  <si>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</si>
  <si>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</si>
  <si>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</si>
  <si>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</si>
  <si>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</si>
  <si>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</si>
  <si>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</si>
  <si>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</si>
  <si>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</si>
  <si>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</si>
  <si>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</si>
  <si>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</si>
  <si>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</si>
  <si>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</si>
  <si>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</si>
  <si>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</si>
  <si>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</si>
  <si>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</si>
  <si>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</si>
  <si>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</si>
  <si>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</si>
  <si>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</si>
  <si>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</si>
  <si>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</si>
  <si>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</si>
  <si>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</si>
  <si>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</si>
  <si>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</si>
  <si>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</si>
  <si>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</si>
  <si>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</si>
  <si>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</si>
  <si>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</si>
  <si>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</si>
  <si>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</si>
  <si>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</si>
  <si>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</si>
  <si>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</si>
  <si>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</si>
  <si>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</si>
  <si>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</si>
  <si>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</si>
  <si>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</si>
  <si>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</si>
  <si>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</si>
  <si>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</si>
  <si>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</si>
  <si>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</si>
  <si>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</si>
  <si>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</si>
  <si>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</si>
  <si>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</si>
  <si>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</si>
  <si>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</si>
  <si>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</si>
  <si>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</si>
  <si>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</si>
  <si>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</si>
  <si>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</si>
  <si>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</si>
  <si>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</si>
  <si>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</si>
  <si>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</si>
  <si>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</si>
  <si>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</si>
  <si>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</si>
  <si>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</si>
  <si>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</si>
  <si>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</si>
  <si>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</si>
  <si>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</si>
  <si>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</si>
  <si>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</si>
  <si>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</si>
  <si>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</si>
  <si>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</si>
  <si>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</si>
  <si>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</si>
  <si>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</si>
  <si>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</si>
  <si>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</si>
  <si>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</si>
  <si>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</si>
  <si>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</si>
  <si>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</si>
  <si>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</si>
  <si>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</si>
  <si>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</si>
  <si>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</si>
  <si>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</si>
  <si>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</si>
  <si>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</si>
  <si>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</si>
  <si>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</si>
  <si>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</si>
  <si>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</si>
  <si>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</si>
  <si>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</si>
  <si>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</si>
  <si>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</si>
  <si>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</si>
  <si>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</si>
  <si>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</si>
  <si>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</si>
  <si>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</si>
  <si>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</si>
  <si>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</si>
  <si>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</si>
  <si>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</si>
  <si>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</si>
  <si>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</si>
  <si>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</si>
  <si>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</si>
  <si>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</si>
  <si>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</si>
  <si>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</si>
  <si>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</si>
  <si>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</si>
  <si>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</si>
  <si>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</si>
  <si>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</si>
  <si>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</si>
  <si>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</si>
  <si>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</si>
  <si>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</si>
  <si>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</si>
  <si>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</si>
  <si>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</si>
  <si>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</si>
  <si>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</si>
  <si>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</si>
  <si>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</si>
  <si>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</si>
  <si>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</si>
  <si>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</si>
  <si>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</si>
  <si>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</si>
  <si>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</si>
  <si>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</si>
  <si>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</si>
  <si>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</si>
  <si>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</si>
  <si>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</si>
  <si>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</si>
  <si>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</si>
  <si>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</si>
  <si>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</si>
  <si>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</si>
  <si>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</si>
  <si>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</si>
  <si>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</si>
  <si>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</si>
  <si>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</si>
  <si>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</si>
  <si>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</si>
  <si>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</si>
  <si>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</si>
  <si>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</si>
  <si>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</si>
  <si>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</si>
  <si>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</si>
  <si>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</si>
  <si>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</si>
  <si>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</si>
  <si>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</si>
  <si>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</si>
  <si>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</si>
  <si>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</si>
  <si>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</si>
  <si>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</si>
  <si>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</si>
  <si>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</si>
  <si>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</si>
  <si>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</si>
  <si>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</si>
  <si>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</si>
  <si>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</si>
  <si>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</si>
  <si>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</si>
  <si>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</si>
  <si>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</si>
  <si>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</si>
  <si>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</si>
  <si>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</si>
  <si>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</si>
  <si>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</si>
  <si>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</si>
  <si>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</si>
  <si>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</si>
  <si>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</si>
  <si>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</si>
  <si>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</si>
  <si>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</si>
  <si>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</si>
  <si>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</si>
  <si>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</si>
  <si>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</si>
  <si>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</si>
  <si>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</si>
  <si>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</si>
  <si>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</si>
  <si>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</si>
  <si>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</si>
  <si>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</si>
  <si>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</si>
  <si>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</si>
  <si>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</si>
  <si>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</si>
  <si>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</si>
  <si>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</si>
  <si>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</si>
  <si>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</si>
  <si>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</si>
  <si>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</si>
  <si>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</si>
  <si>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</si>
  <si>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</si>
  <si>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</si>
  <si>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</si>
  <si>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</si>
  <si>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</si>
  <si>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</si>
  <si>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</si>
  <si>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</si>
  <si>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</si>
  <si>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</si>
  <si>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</si>
  <si>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</si>
  <si>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</si>
  <si>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</si>
  <si>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</si>
  <si>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</si>
  <si>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</si>
  <si>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</si>
  <si>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</si>
  <si>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</si>
  <si>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</si>
  <si>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</si>
  <si>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</si>
  <si>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</si>
  <si>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</si>
  <si>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</si>
  <si>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</si>
  <si>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</si>
  <si>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</si>
  <si>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</si>
  <si>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</si>
  <si>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</si>
  <si>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</si>
  <si>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</si>
  <si>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</si>
  <si>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</si>
  <si>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</si>
  <si>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</si>
  <si>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</si>
  <si>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</si>
  <si>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</si>
  <si>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</si>
  <si>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</si>
  <si>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</si>
  <si>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</si>
  <si>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</si>
  <si>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</si>
  <si>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</si>
  <si>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</si>
  <si>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</si>
  <si>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</si>
  <si>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</si>
  <si>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</si>
  <si>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</si>
  <si>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</si>
  <si>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</si>
  <si>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</si>
  <si>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</si>
  <si>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</si>
  <si>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</si>
  <si>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</si>
  <si>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</si>
  <si>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</si>
  <si>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</si>
  <si>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</si>
  <si>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</si>
  <si>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</si>
  <si>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</si>
  <si>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</si>
  <si>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</si>
  <si>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</si>
  <si>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</si>
  <si>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</si>
  <si>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</si>
  <si>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</si>
  <si>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</si>
  <si>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</si>
  <si>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</si>
  <si>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</si>
  <si>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</si>
  <si>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</si>
  <si>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</si>
  <si>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</si>
  <si>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</si>
  <si>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</si>
  <si>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</si>
  <si>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</si>
  <si>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</si>
  <si>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</si>
  <si>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</si>
  <si>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</si>
  <si>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</si>
  <si>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</si>
  <si>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</si>
  <si>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</si>
  <si>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</si>
  <si>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</si>
  <si>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</si>
  <si>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</si>
  <si>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</si>
  <si>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</si>
  <si>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</si>
  <si>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</si>
  <si>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</si>
  <si>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</si>
  <si>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</si>
  <si>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</si>
  <si>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</si>
  <si>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</si>
  <si>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</si>
  <si>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</si>
  <si>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</si>
  <si>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</si>
  <si>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</si>
  <si>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</si>
  <si>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</si>
  <si>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</si>
  <si>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</si>
  <si>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</si>
  <si>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</si>
  <si>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</si>
  <si>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</si>
  <si>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</si>
  <si>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</si>
  <si>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</si>
  <si>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</si>
  <si>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</si>
  <si>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</si>
  <si>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</si>
  <si>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</si>
  <si>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</si>
  <si>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</si>
  <si>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</si>
  <si>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</si>
  <si>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</si>
  <si>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</si>
  <si>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</si>
  <si>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</si>
  <si>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</si>
  <si>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</si>
  <si>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</si>
  <si>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</si>
  <si>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</si>
  <si>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</si>
  <si>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</si>
  <si>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</si>
  <si>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</si>
  <si>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</si>
  <si>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</si>
  <si>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</si>
  <si>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</si>
  <si>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</si>
  <si>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</si>
  <si>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</si>
  <si>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</si>
  <si>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</si>
  <si>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</si>
  <si>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</si>
  <si>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</si>
  <si>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</si>
  <si>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</si>
  <si>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</si>
  <si>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</si>
  <si>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</si>
  <si>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</si>
  <si>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</si>
  <si>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</si>
  <si>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</si>
  <si>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</si>
  <si>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</si>
  <si>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</si>
  <si>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</si>
  <si>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</si>
  <si>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</si>
  <si>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</si>
  <si>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</si>
  <si>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</si>
  <si>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</si>
  <si>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</si>
  <si>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</si>
  <si>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</si>
  <si>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</si>
  <si>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</si>
  <si>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</si>
  <si>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</si>
  <si>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</si>
  <si>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</si>
  <si>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</si>
  <si>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</si>
  <si>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</si>
  <si>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</si>
  <si>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</si>
  <si>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</si>
  <si>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</si>
  <si>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</si>
  <si>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</si>
  <si>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</si>
  <si>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</si>
  <si>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</si>
  <si>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</si>
  <si>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</si>
  <si>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</si>
  <si>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</si>
  <si>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</si>
  <si>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</si>
  <si>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</si>
  <si>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</si>
  <si>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</si>
  <si>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</si>
  <si>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</si>
  <si>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</si>
  <si>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</si>
  <si>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</si>
  <si>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</si>
  <si>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</si>
  <si>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</si>
  <si>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</si>
  <si>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</si>
  <si>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</si>
  <si>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</si>
  <si>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</si>
  <si>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</si>
  <si>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</si>
  <si>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</si>
  <si>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</si>
  <si>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</si>
  <si>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</si>
  <si>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</si>
  <si>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</si>
  <si>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</si>
  <si>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</si>
  <si>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</si>
  <si>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</si>
  <si>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</si>
  <si>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</si>
  <si>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</si>
  <si>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</si>
  <si>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</si>
  <si>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</si>
  <si>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</si>
  <si>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</si>
  <si>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</si>
  <si>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</si>
  <si>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</si>
  <si>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</si>
  <si>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</si>
  <si>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</si>
  <si>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</si>
  <si>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</si>
  <si>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</si>
  <si>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</si>
  <si>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</si>
  <si>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</si>
  <si>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</si>
  <si>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</si>
  <si>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</si>
  <si>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</si>
  <si>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</si>
  <si>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</si>
  <si>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</si>
  <si>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</si>
  <si>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</si>
  <si>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</si>
  <si>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</si>
  <si>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</si>
  <si>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</si>
  <si>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</si>
  <si>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</si>
  <si>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</si>
  <si>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</si>
  <si>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</si>
  <si>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</si>
  <si>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</si>
  <si>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</si>
  <si>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</si>
  <si>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</si>
  <si>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</si>
  <si>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</si>
  <si>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</si>
  <si>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</si>
  <si>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</si>
  <si>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</si>
  <si>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</si>
  <si>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</si>
  <si>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</si>
  <si>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</si>
  <si>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</si>
  <si>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</si>
  <si>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</si>
  <si>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</si>
  <si>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</si>
  <si>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</si>
  <si>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</si>
  <si>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</si>
  <si>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</si>
  <si>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</si>
  <si>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</si>
  <si>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</si>
  <si>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</si>
  <si>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</si>
  <si>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</si>
  <si>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</si>
  <si>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</si>
  <si>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</si>
  <si>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</si>
  <si>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</si>
  <si>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</si>
  <si>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</si>
  <si>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</si>
  <si>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</si>
  <si>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</si>
  <si>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</si>
  <si>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</si>
  <si>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</si>
  <si>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</si>
  <si>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</si>
  <si>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</si>
  <si>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</si>
  <si>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</si>
  <si>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</si>
  <si>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</si>
  <si>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</si>
  <si>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</si>
  <si>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</si>
  <si>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</si>
  <si>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</si>
  <si>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</si>
  <si>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</si>
  <si>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</si>
  <si>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</si>
  <si>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</si>
  <si>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</si>
  <si>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</si>
  <si>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</si>
  <si>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</si>
  <si>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</si>
  <si>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</si>
  <si>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</si>
  <si>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</si>
  <si>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</si>
  <si>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</si>
  <si>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</si>
  <si>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</si>
  <si>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</si>
  <si>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</si>
  <si>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</si>
  <si>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</si>
  <si>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</si>
  <si>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</si>
  <si>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</si>
  <si>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</si>
  <si>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</si>
  <si>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</si>
  <si>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</si>
  <si>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</si>
  <si>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</si>
  <si>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</si>
  <si>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</si>
  <si>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</si>
  <si>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</si>
  <si>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</si>
  <si>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</si>
  <si>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</si>
  <si>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</si>
  <si>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</si>
  <si>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</si>
  <si>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</si>
  <si>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</si>
  <si>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</si>
  <si>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</si>
  <si>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</si>
  <si>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</si>
  <si>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</si>
  <si>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</si>
  <si>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</si>
  <si>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</si>
  <si>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</si>
  <si>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</si>
  <si>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</si>
  <si>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</si>
  <si>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</si>
  <si>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</si>
  <si>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</si>
  <si>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</si>
  <si>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</si>
  <si>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</si>
  <si>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</si>
  <si>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</si>
  <si>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</si>
  <si>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</si>
  <si>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</si>
  <si>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</si>
  <si>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</si>
  <si>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</si>
  <si>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</si>
  <si>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</si>
  <si>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</si>
  <si>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</si>
  <si>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</si>
  <si>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</si>
  <si>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</si>
  <si>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</si>
  <si>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</si>
  <si>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</si>
  <si>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</si>
  <si>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</si>
  <si>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</si>
  <si>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</si>
  <si>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</si>
  <si>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</si>
  <si>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</si>
  <si>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</si>
  <si>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</si>
  <si>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</si>
  <si>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</si>
  <si>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</si>
  <si>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</si>
  <si>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</si>
  <si>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</si>
  <si>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</si>
  <si>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</si>
  <si>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</si>
  <si>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</si>
  <si>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</si>
  <si>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</si>
  <si>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</si>
  <si>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</si>
  <si>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</si>
  <si>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</si>
  <si>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</si>
  <si>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</si>
  <si>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</si>
  <si>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</si>
  <si>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</si>
  <si>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</si>
  <si>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</si>
  <si>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</si>
  <si>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</si>
  <si>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</si>
  <si>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</si>
  <si>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</si>
  <si>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</si>
  <si>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</si>
  <si>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</si>
  <si>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</si>
  <si>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</si>
  <si>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</si>
  <si>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</si>
  <si>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</si>
  <si>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</si>
  <si>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</si>
  <si>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</si>
  <si>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</si>
  <si>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</si>
  <si>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</si>
  <si>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</si>
  <si>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</si>
  <si>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</si>
  <si>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</si>
  <si>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</si>
  <si>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</si>
  <si>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</si>
  <si>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</si>
  <si>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</si>
  <si>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</si>
  <si>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</si>
  <si>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</si>
  <si>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</si>
  <si>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</si>
  <si>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</si>
  <si>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</si>
  <si>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</si>
  <si>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</si>
  <si>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</si>
  <si>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</si>
  <si>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</si>
  <si>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</si>
  <si>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</si>
  <si>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</si>
  <si>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</si>
  <si>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</si>
  <si>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</si>
  <si>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</si>
  <si>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</si>
  <si>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</si>
  <si>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</si>
  <si>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</si>
  <si>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</si>
  <si>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</si>
  <si>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</si>
  <si>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</si>
  <si>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</si>
  <si>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</si>
  <si>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</si>
  <si>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</si>
  <si>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</si>
  <si>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</si>
  <si>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</si>
  <si>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</si>
  <si>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</si>
  <si>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</si>
  <si>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</si>
  <si>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</si>
  <si>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</si>
  <si>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</si>
  <si>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</si>
  <si>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</si>
  <si>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</si>
  <si>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</si>
  <si>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</si>
  <si>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</si>
  <si>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</si>
  <si>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</si>
  <si>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</si>
  <si>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</si>
  <si>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</si>
  <si>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</si>
  <si>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</si>
  <si>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</si>
  <si>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</si>
  <si>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</si>
  <si>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</si>
  <si>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</si>
  <si>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</si>
  <si>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</si>
  <si>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</si>
  <si>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</si>
  <si>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</si>
  <si>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</si>
  <si>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</si>
  <si>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</si>
  <si>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</si>
  <si>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</si>
  <si>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</si>
  <si>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</si>
  <si>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</si>
  <si>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</si>
  <si>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</si>
  <si>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</si>
  <si>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</si>
  <si>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</si>
  <si>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</si>
  <si>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</si>
  <si>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</si>
  <si>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</si>
  <si>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</si>
  <si>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</si>
  <si>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</si>
  <si>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</si>
  <si>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</si>
  <si>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</si>
  <si>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</si>
  <si>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</si>
  <si>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</si>
  <si>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</si>
  <si>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</si>
  <si>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</si>
  <si>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</si>
  <si>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</si>
  <si>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</si>
  <si>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</si>
  <si>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</si>
  <si>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</si>
  <si>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</si>
  <si>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</si>
  <si>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</si>
  <si>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</si>
  <si>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</si>
  <si>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</si>
  <si>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</si>
  <si>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</si>
  <si>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</si>
  <si>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</si>
  <si>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</si>
  <si>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</si>
  <si>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</si>
  <si>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</si>
  <si>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</si>
  <si>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</si>
  <si>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</si>
  <si>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</si>
  <si>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</si>
  <si>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</si>
  <si>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</si>
  <si>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</si>
  <si>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</si>
  <si>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</si>
  <si>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</si>
  <si>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</si>
  <si>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</si>
  <si>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</si>
  <si>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</si>
  <si>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</si>
  <si>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</si>
  <si>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</si>
  <si>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</si>
  <si>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</si>
  <si>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</si>
  <si>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</si>
  <si>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</si>
  <si>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</si>
  <si>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</si>
  <si>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</si>
  <si>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</si>
  <si>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</si>
  <si>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</si>
  <si>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</si>
  <si>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</si>
  <si>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</si>
  <si>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</si>
  <si>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</si>
  <si>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</si>
  <si>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</si>
  <si>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</si>
  <si>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</si>
  <si>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</si>
  <si>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</si>
  <si>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</si>
  <si>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</si>
  <si>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</si>
  <si>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</si>
  <si>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</si>
  <si>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</si>
  <si>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</si>
  <si>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</si>
  <si>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</si>
  <si>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</si>
  <si>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</si>
  <si>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</si>
  <si>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</si>
  <si>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</si>
  <si>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</si>
  <si>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</si>
  <si>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</si>
  <si>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</si>
  <si>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</si>
  <si>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</si>
  <si>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</si>
  <si>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</si>
  <si>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</si>
  <si>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</si>
  <si>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</si>
  <si>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</si>
  <si>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</si>
  <si>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</si>
  <si>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</si>
  <si>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</si>
  <si>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</si>
  <si>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</si>
  <si>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</si>
  <si>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</si>
  <si>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</si>
  <si>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</si>
  <si>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</si>
  <si>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</si>
  <si>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</si>
  <si>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</si>
  <si>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</si>
  <si>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</si>
  <si>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</si>
  <si>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</si>
  <si>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</si>
  <si>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</si>
  <si>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</si>
  <si>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</si>
  <si>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</si>
  <si>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</si>
  <si>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</si>
  <si>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</si>
  <si>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</si>
  <si>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</si>
  <si>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</si>
  <si>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</si>
  <si>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</si>
  <si>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</si>
  <si>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</si>
  <si>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</si>
  <si>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</si>
  <si>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</si>
  <si>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</si>
  <si>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</si>
  <si>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</si>
  <si>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</si>
  <si>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</si>
  <si>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</si>
  <si>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</si>
  <si>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</si>
  <si>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</si>
  <si>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</si>
  <si>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</si>
  <si>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</si>
  <si>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</si>
  <si>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</si>
  <si>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</si>
  <si>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</si>
  <si>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</si>
  <si>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</si>
  <si>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</si>
  <si>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</si>
  <si>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</si>
  <si>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</si>
  <si>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</si>
  <si>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</si>
  <si>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</si>
  <si>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</si>
  <si>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</si>
  <si>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</si>
  <si>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</si>
  <si>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</si>
  <si>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</si>
  <si>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</si>
  <si>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</si>
  <si>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</si>
  <si>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</si>
  <si>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</si>
  <si>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</si>
  <si>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</si>
  <si>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</si>
  <si>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</si>
  <si>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</si>
  <si>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</si>
  <si>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</si>
  <si>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</si>
  <si>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</si>
  <si>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</si>
  <si>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</si>
  <si>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</si>
  <si>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</si>
  <si>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</si>
  <si>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</si>
  <si>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</si>
  <si>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</si>
  <si>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</si>
  <si>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</si>
  <si>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</si>
  <si>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</si>
  <si>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</si>
  <si>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</si>
  <si>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</si>
  <si>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</si>
  <si>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</si>
  <si>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</si>
  <si>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</si>
  <si>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</si>
  <si>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</si>
  <si>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</si>
  <si>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</si>
  <si>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</si>
  <si>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</si>
  <si>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</si>
  <si>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</si>
  <si>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</si>
  <si>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</si>
  <si>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</si>
  <si>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</si>
  <si>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</si>
  <si>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</si>
  <si>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</si>
  <si>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</si>
  <si>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</si>
  <si>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</si>
  <si>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</si>
  <si>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</si>
  <si>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</si>
  <si>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</si>
  <si>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</si>
  <si>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</si>
  <si>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</si>
  <si>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</si>
  <si>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</si>
  <si>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</si>
  <si>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</si>
  <si>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</si>
  <si>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</si>
  <si>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</si>
  <si>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</si>
  <si>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</si>
  <si>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</si>
  <si>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</si>
  <si>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</si>
  <si>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</si>
  <si>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</si>
  <si>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</si>
  <si>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</si>
  <si>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</si>
  <si>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</si>
  <si>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</si>
  <si>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</si>
  <si>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</si>
  <si>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</si>
  <si>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</si>
  <si>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</si>
  <si>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</si>
  <si>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</si>
  <si>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</si>
  <si>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</si>
  <si>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</si>
  <si>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</si>
  <si>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</si>
  <si>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</si>
  <si>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</si>
  <si>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</si>
  <si>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</si>
  <si>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</si>
  <si>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</si>
  <si>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</si>
  <si>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</si>
  <si>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</si>
  <si>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</si>
  <si>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</si>
  <si>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</si>
  <si>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</si>
  <si>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</si>
  <si>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</si>
  <si>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</si>
  <si>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</si>
  <si>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</si>
  <si>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</si>
  <si>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</si>
  <si>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</si>
  <si>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</si>
  <si>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</si>
  <si>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</si>
  <si>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</si>
  <si>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</si>
  <si>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</si>
  <si>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</si>
  <si>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</si>
  <si>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</si>
  <si>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</si>
  <si>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</si>
  <si>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</si>
  <si>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</si>
  <si>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</si>
  <si>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</si>
  <si>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</si>
  <si>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</si>
  <si>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</si>
  <si>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</si>
  <si>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</si>
  <si>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</si>
  <si>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</si>
  <si>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</si>
  <si>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</si>
  <si>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</si>
  <si>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</si>
  <si>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</si>
  <si>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</si>
  <si>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</si>
  <si>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</si>
  <si>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</si>
  <si>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</si>
  <si>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</si>
  <si>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</si>
  <si>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</si>
  <si>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</si>
  <si>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</si>
  <si>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</si>
  <si>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</si>
  <si>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</si>
  <si>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</si>
  <si>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</si>
  <si>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</si>
  <si>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</si>
  <si>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</si>
  <si>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</si>
  <si>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</si>
  <si>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</si>
  <si>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</si>
  <si>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</si>
  <si>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</si>
  <si>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</si>
  <si>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</si>
  <si>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</si>
  <si>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</si>
  <si>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</si>
  <si>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</si>
  <si>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</si>
  <si>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</si>
  <si>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</si>
  <si>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</si>
  <si>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</si>
  <si>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</si>
  <si>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</si>
  <si>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</si>
  <si>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</si>
  <si>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</si>
  <si>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</si>
  <si>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</si>
  <si>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</si>
  <si>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</si>
  <si>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</si>
  <si>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</si>
  <si>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</si>
  <si>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</si>
  <si>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</si>
  <si>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</si>
  <si>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</si>
  <si>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</si>
  <si>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</si>
  <si>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</si>
  <si>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</si>
  <si>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</si>
  <si>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</si>
  <si>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</si>
  <si>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</si>
  <si>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</si>
  <si>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</si>
  <si>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</si>
  <si>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</si>
  <si>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</si>
  <si>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</si>
  <si>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</si>
  <si>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</si>
  <si>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</si>
  <si>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</si>
  <si>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</si>
  <si>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</si>
  <si>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</si>
  <si>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</si>
  <si>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</si>
  <si>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</si>
  <si>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</si>
  <si>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</si>
  <si>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</si>
  <si>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</si>
  <si>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</si>
  <si>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</si>
  <si>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</si>
  <si>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</si>
  <si>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</si>
  <si>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</si>
  <si>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</si>
  <si>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</si>
  <si>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</si>
  <si>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</si>
  <si>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</si>
  <si>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</si>
  <si>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</si>
  <si>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</si>
  <si>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</si>
  <si>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</si>
  <si>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</si>
  <si>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</si>
  <si>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</si>
  <si>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</si>
  <si>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</si>
  <si>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</si>
  <si>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</si>
  <si>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</si>
  <si>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</si>
  <si>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</si>
  <si>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</si>
  <si>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</si>
  <si>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</si>
  <si>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</si>
  <si>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</si>
  <si>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</si>
  <si>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</si>
  <si>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</si>
  <si>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</si>
  <si>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</si>
  <si>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</si>
  <si>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</si>
  <si>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</si>
  <si>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</si>
  <si>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</si>
  <si>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</si>
  <si>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</si>
  <si>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</si>
  <si>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</si>
  <si>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</si>
  <si>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</si>
  <si>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</si>
  <si>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</si>
  <si>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</si>
  <si>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</si>
  <si>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</si>
  <si>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</si>
  <si>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</si>
  <si>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</si>
  <si>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</si>
  <si>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</si>
  <si>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</si>
  <si>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</si>
  <si>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</si>
  <si>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</si>
  <si>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</si>
  <si>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</si>
  <si>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</si>
  <si>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</si>
  <si>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</si>
  <si>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</si>
  <si>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</si>
  <si>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</si>
  <si>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</si>
  <si>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</si>
  <si>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</si>
  <si>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</si>
  <si>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</si>
  <si>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</si>
  <si>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</si>
  <si>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</si>
  <si>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</si>
  <si>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</si>
  <si>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</si>
  <si>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</si>
  <si>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</si>
  <si>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</si>
  <si>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</si>
  <si>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</si>
  <si>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</si>
  <si>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</si>
  <si>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</si>
  <si>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</si>
  <si>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</si>
  <si>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</si>
  <si>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</si>
  <si>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</si>
  <si>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</si>
  <si>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</si>
  <si>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</si>
  <si>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</si>
  <si>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</si>
  <si>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</si>
  <si>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</si>
  <si>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</si>
  <si>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</si>
  <si>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</si>
  <si>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</si>
  <si>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</si>
  <si>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</si>
  <si>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</si>
  <si>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</si>
  <si>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</si>
  <si>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</si>
  <si>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</si>
  <si>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</si>
  <si>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</si>
  <si>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</si>
  <si>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</si>
  <si>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</si>
  <si>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</si>
  <si>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</si>
  <si>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</si>
  <si>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</si>
  <si>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</si>
  <si>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</si>
  <si>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</si>
  <si>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</si>
  <si>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</si>
  <si>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</si>
  <si>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</si>
  <si>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</si>
  <si>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</si>
  <si>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</si>
  <si>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</si>
  <si>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</si>
  <si>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</si>
  <si>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</si>
  <si>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</si>
  <si>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</si>
  <si>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</si>
  <si>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</si>
  <si>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</si>
  <si>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</si>
  <si>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</si>
  <si>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</si>
  <si>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</si>
  <si>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</si>
  <si>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</si>
  <si>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</si>
  <si>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</si>
  <si>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</si>
  <si>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</si>
  <si>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</si>
  <si>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</si>
  <si>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</si>
  <si>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</si>
  <si>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</si>
  <si>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</si>
  <si>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</si>
  <si>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</si>
  <si>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</si>
  <si>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</si>
  <si>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</si>
  <si>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</si>
  <si>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</si>
  <si>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</si>
  <si>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</si>
  <si>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</si>
  <si>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</si>
  <si>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</si>
  <si>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</si>
  <si>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</si>
  <si>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</si>
  <si>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</si>
  <si>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</si>
  <si>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</si>
  <si>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</si>
  <si>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</si>
  <si>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</si>
  <si>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</si>
  <si>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</si>
  <si>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</si>
  <si>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</si>
  <si>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</si>
  <si>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</si>
  <si>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</si>
  <si>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</si>
  <si>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</si>
  <si>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</si>
  <si>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</si>
  <si>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</si>
  <si>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</si>
  <si>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</si>
  <si>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</si>
  <si>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</si>
  <si>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</si>
  <si>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</si>
  <si>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</si>
  <si>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</si>
  <si>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</si>
  <si>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</si>
  <si>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</si>
  <si>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</si>
  <si>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</si>
  <si>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</si>
  <si>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</si>
  <si>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</si>
  <si>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</si>
  <si>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</si>
  <si>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</si>
  <si>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</si>
  <si>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</si>
  <si>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</si>
  <si>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</si>
  <si>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</si>
  <si>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</si>
  <si>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</si>
  <si>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</si>
  <si>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</si>
  <si>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</si>
  <si>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</si>
  <si>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</si>
  <si>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</si>
  <si>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</si>
  <si>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</si>
  <si>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</si>
  <si>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</si>
  <si>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</si>
  <si>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</si>
  <si>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</si>
  <si>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</si>
  <si>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</si>
  <si>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</si>
  <si>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</si>
  <si>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</si>
  <si>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</si>
  <si>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</si>
  <si>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</si>
  <si>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</si>
  <si>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</si>
  <si>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</si>
  <si>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</si>
  <si>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</si>
  <si>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</si>
  <si>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</si>
  <si>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</si>
  <si>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</si>
  <si>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</si>
  <si>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</si>
  <si>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</si>
  <si>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</si>
  <si>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</si>
  <si>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</si>
  <si>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</si>
  <si>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</si>
  <si>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</si>
  <si>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</si>
  <si>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</si>
  <si>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</si>
  <si>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</si>
  <si>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</si>
  <si>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</si>
  <si>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</si>
  <si>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</si>
  <si>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</si>
  <si>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</si>
  <si>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</si>
  <si>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</si>
  <si>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</si>
  <si>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</si>
  <si>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</si>
  <si>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</si>
  <si>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</si>
  <si>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</si>
  <si>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</si>
  <si>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</si>
  <si>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</si>
  <si>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</si>
  <si>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</si>
  <si>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</si>
  <si>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</si>
  <si>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</si>
  <si>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</si>
  <si>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</si>
  <si>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</si>
  <si>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</si>
  <si>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</si>
  <si>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</si>
  <si>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</si>
  <si>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</si>
  <si>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</si>
  <si>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</si>
  <si>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</si>
  <si>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</si>
  <si>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</si>
  <si>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</si>
  <si>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</si>
  <si>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</si>
  <si>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</si>
  <si>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</si>
  <si>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</si>
  <si>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</si>
  <si>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</si>
  <si>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</si>
  <si>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</si>
  <si>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</si>
  <si>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</si>
  <si>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</si>
  <si>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</si>
  <si>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</si>
  <si>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</si>
  <si>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</si>
  <si>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</si>
  <si>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</si>
  <si>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</si>
  <si>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</si>
  <si>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</si>
  <si>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</si>
  <si>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</si>
  <si>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</si>
  <si>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</si>
  <si>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</si>
  <si>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</si>
  <si>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</si>
  <si>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</si>
  <si>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</si>
  <si>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</si>
  <si>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</si>
  <si>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</si>
  <si>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</si>
  <si>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</si>
  <si>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</si>
  <si>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</si>
  <si>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</si>
  <si>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</si>
  <si>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</si>
  <si>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</si>
  <si>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</si>
  <si>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</si>
  <si>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</si>
  <si>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</si>
  <si>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</si>
  <si>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</si>
  <si>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</si>
  <si>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</si>
  <si>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</si>
  <si>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</si>
  <si>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</si>
  <si>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</si>
  <si>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</si>
  <si>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</si>
  <si>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</si>
  <si>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</si>
  <si>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</si>
  <si>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</si>
  <si>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</si>
  <si>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</si>
  <si>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</si>
  <si>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</si>
  <si>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</si>
  <si>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</si>
  <si>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</si>
  <si>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</si>
  <si>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</si>
  <si>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</si>
  <si>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</si>
  <si>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</si>
  <si>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</si>
  <si>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</si>
  <si>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</si>
  <si>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</si>
  <si>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</si>
  <si>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</si>
  <si>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</si>
  <si>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</si>
  <si>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</si>
  <si>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</si>
  <si>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</si>
  <si>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</si>
  <si>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</si>
  <si>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</si>
  <si>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</si>
  <si>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</si>
  <si>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</si>
  <si>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</si>
  <si>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</si>
  <si>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</si>
  <si>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</si>
  <si>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</si>
  <si>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</si>
  <si>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</si>
  <si>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</si>
  <si>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</si>
  <si>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</si>
  <si>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</si>
  <si>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</si>
  <si>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</si>
  <si>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</si>
  <si>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</si>
  <si>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</si>
  <si>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</si>
  <si>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</si>
  <si>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</si>
  <si>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</si>
  <si>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</si>
  <si>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</si>
  <si>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</si>
  <si>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</si>
  <si>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</si>
  <si>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</si>
  <si>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</si>
  <si>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</si>
  <si>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</si>
  <si>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</si>
  <si>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</si>
  <si>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</si>
  <si>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</si>
  <si>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</si>
  <si>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</si>
  <si>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</si>
  <si>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</si>
  <si>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</si>
  <si>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</si>
  <si>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</si>
  <si>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</si>
  <si>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</si>
  <si>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</si>
  <si>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</si>
  <si>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</si>
  <si>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</si>
  <si>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</si>
  <si>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</si>
  <si>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</si>
  <si>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</si>
  <si>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</si>
  <si>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</si>
  <si>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</si>
  <si>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</si>
  <si>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</si>
  <si>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</si>
  <si>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</si>
  <si>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</si>
  <si>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</si>
  <si>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</si>
  <si>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</si>
  <si>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</si>
  <si>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</si>
  <si>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</si>
  <si>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</si>
  <si>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</si>
  <si>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</si>
  <si>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</si>
  <si>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</si>
  <si>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</si>
  <si>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</si>
  <si>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</si>
  <si>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</si>
  <si>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</si>
  <si>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</si>
  <si>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</si>
  <si>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</si>
  <si>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</si>
  <si>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</si>
  <si>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</si>
  <si>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</si>
  <si>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</si>
  <si>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</si>
  <si>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</si>
  <si>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</si>
  <si>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</si>
  <si>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</si>
  <si>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</si>
  <si>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</si>
  <si>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</si>
  <si>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</si>
  <si>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</si>
  <si>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</si>
  <si>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</si>
  <si>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</si>
  <si>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</si>
  <si>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</si>
  <si>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</si>
  <si>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</si>
  <si>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</si>
  <si>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</si>
  <si>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</si>
  <si>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</si>
  <si>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</si>
  <si>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</si>
  <si>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</si>
  <si>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</si>
  <si>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</si>
  <si>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</si>
  <si>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</si>
  <si>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</si>
  <si>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</si>
  <si>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</si>
  <si>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</si>
  <si>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</si>
  <si>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</si>
  <si>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</si>
  <si>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</si>
  <si>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</si>
  <si>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</si>
  <si>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</si>
  <si>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</si>
  <si>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</si>
  <si>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</si>
  <si>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</si>
  <si>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</si>
  <si>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</si>
  <si>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</si>
  <si>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</si>
  <si>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</si>
  <si>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</si>
  <si>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</si>
  <si>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</si>
  <si>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</si>
  <si>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</si>
  <si>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</si>
  <si>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</si>
  <si>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</si>
  <si>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</si>
  <si>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</si>
  <si>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</si>
  <si>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</si>
  <si>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</si>
  <si>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</si>
  <si>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</si>
  <si>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</si>
  <si>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</si>
  <si>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</si>
  <si>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</si>
  <si>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</si>
  <si>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</si>
  <si>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</si>
  <si>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</si>
  <si>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</si>
  <si>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</si>
  <si>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</si>
  <si>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</si>
  <si>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</si>
  <si>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</si>
  <si>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</si>
  <si>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</si>
  <si>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</si>
  <si>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</si>
  <si>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</si>
  <si>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</si>
  <si>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</si>
  <si>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</si>
  <si>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</si>
  <si>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</si>
  <si>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</si>
  <si>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</si>
  <si>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</si>
  <si>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</si>
  <si>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</si>
  <si>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</si>
  <si>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</si>
  <si>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</si>
  <si>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</si>
  <si>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</si>
  <si>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</si>
  <si>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</si>
  <si>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</si>
  <si>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</si>
  <si>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</si>
  <si>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</si>
  <si>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</si>
  <si>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</si>
  <si>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</si>
  <si>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</si>
  <si>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</si>
  <si>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</si>
  <si>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</si>
  <si>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</si>
  <si>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</si>
  <si>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</si>
  <si>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</si>
  <si>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</si>
  <si>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</si>
  <si>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</si>
  <si>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</si>
  <si>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</si>
  <si>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</si>
  <si>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</si>
  <si>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</si>
  <si>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</si>
  <si>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</si>
  <si>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</si>
  <si>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</si>
  <si>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</si>
  <si>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</si>
  <si>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</si>
  <si>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</si>
  <si>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</si>
  <si>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</si>
  <si>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</si>
  <si>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</si>
  <si>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</si>
  <si>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</si>
  <si>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</si>
  <si>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</si>
  <si>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</si>
  <si>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</si>
  <si>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</si>
  <si>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</si>
  <si>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</si>
  <si>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</si>
  <si>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</si>
  <si>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</si>
  <si>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</si>
  <si>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</si>
  <si>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</si>
  <si>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</si>
  <si>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</si>
  <si>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</si>
  <si>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</si>
  <si>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</si>
  <si>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</si>
  <si>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</si>
  <si>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</si>
  <si>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</si>
  <si>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</si>
  <si>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</si>
  <si>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</si>
  <si>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</si>
  <si>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</si>
  <si>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</si>
  <si>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</si>
  <si>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</si>
  <si>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</si>
  <si>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</si>
  <si>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</si>
  <si>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</si>
  <si>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</si>
  <si>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</si>
  <si>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</si>
  <si>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</si>
  <si>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</si>
  <si>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</si>
  <si>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</si>
  <si>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</si>
  <si>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</si>
  <si>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</si>
  <si>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</si>
  <si>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</si>
  <si>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</si>
  <si>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</si>
  <si>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</si>
  <si>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</si>
  <si>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</si>
  <si>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</si>
  <si>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</si>
  <si>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</si>
  <si>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</si>
  <si>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</si>
  <si>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</si>
  <si>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</si>
  <si>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</si>
  <si>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</si>
  <si>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</si>
  <si>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</si>
  <si>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</si>
  <si>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</si>
  <si>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</si>
  <si>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</si>
  <si>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</si>
  <si>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</si>
  <si>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</si>
  <si>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</si>
  <si>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</si>
  <si>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</si>
  <si>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</si>
  <si>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</si>
  <si>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</si>
  <si>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</si>
  <si>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</si>
  <si>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</si>
  <si>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</si>
  <si>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</si>
  <si>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</si>
  <si>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</si>
  <si>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</si>
  <si>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</si>
  <si>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</si>
  <si>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</si>
  <si>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</si>
  <si>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</si>
  <si>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</si>
  <si>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</si>
  <si>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</si>
  <si>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</si>
  <si>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</si>
  <si>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</si>
  <si>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</si>
  <si>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</si>
  <si>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</si>
  <si>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</si>
  <si>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</si>
  <si>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</si>
  <si>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</si>
  <si>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</si>
  <si>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</si>
  <si>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</si>
  <si>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</si>
  <si>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</si>
  <si>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</si>
  <si>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</si>
  <si>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</si>
  <si>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</si>
  <si>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</si>
  <si>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</si>
  <si>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</si>
  <si>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</si>
  <si>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</si>
  <si>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</si>
  <si>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</si>
  <si>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</si>
  <si>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</si>
  <si>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</si>
  <si>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</si>
  <si>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</si>
  <si>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</si>
  <si>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</si>
  <si>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</si>
  <si>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</si>
  <si>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</si>
  <si>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</si>
  <si>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</si>
  <si>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</si>
  <si>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</si>
  <si>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</si>
  <si>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</si>
  <si>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</si>
  <si>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</si>
  <si>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</si>
  <si>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</si>
  <si>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</si>
  <si>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</si>
  <si>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</si>
  <si>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</si>
  <si>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</si>
  <si>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</si>
  <si>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</si>
  <si>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</si>
  <si>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</si>
  <si>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</si>
  <si>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</si>
  <si>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</si>
  <si>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</si>
  <si>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</si>
  <si>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</si>
  <si>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</si>
  <si>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</si>
  <si>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</si>
  <si>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</si>
  <si>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</si>
  <si>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</si>
  <si>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</si>
  <si>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</si>
  <si>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</si>
  <si>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</si>
  <si>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</si>
  <si>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</si>
  <si>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</si>
  <si>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</si>
  <si>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</si>
  <si>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</si>
  <si>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</si>
  <si>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</si>
  <si>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</si>
  <si>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</si>
  <si>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</si>
  <si>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</si>
  <si>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</si>
  <si>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</si>
  <si>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</si>
  <si>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</si>
  <si>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</si>
  <si>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</si>
  <si>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</si>
  <si>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</si>
  <si>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</si>
  <si>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</si>
  <si>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</si>
  <si>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</si>
  <si>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</si>
  <si>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</si>
  <si>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</si>
  <si>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</si>
  <si>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</si>
  <si>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</si>
  <si>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</si>
  <si>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</si>
  <si>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</si>
  <si>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</si>
  <si>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</si>
  <si>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</si>
  <si>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</si>
  <si>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</si>
  <si>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</si>
  <si>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</si>
  <si>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</si>
  <si>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</si>
  <si>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</si>
  <si>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</si>
  <si>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</si>
  <si>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</si>
  <si>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</si>
  <si>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</si>
  <si>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</si>
  <si>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</si>
  <si>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</si>
  <si>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</si>
  <si>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</si>
  <si>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</si>
  <si>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</si>
  <si>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</si>
  <si>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</si>
  <si>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</si>
  <si>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</si>
  <si>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</si>
  <si>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</si>
  <si>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</si>
  <si>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</si>
  <si>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</si>
  <si>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</si>
  <si>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</si>
  <si>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</si>
  <si>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</si>
  <si>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</si>
  <si>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</si>
  <si>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</si>
  <si>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</si>
  <si>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</si>
  <si>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</si>
  <si>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</si>
  <si>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</si>
  <si>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</si>
  <si>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</si>
  <si>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</si>
  <si>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</si>
  <si>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</si>
  <si>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</si>
  <si>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</si>
  <si>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</si>
  <si>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</si>
  <si>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</si>
  <si>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</si>
  <si>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</si>
  <si>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</si>
  <si>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</si>
  <si>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</si>
  <si>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</si>
  <si>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</si>
  <si>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</si>
  <si>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</si>
  <si>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</si>
  <si>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</si>
  <si>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</si>
  <si>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</si>
  <si>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</si>
  <si>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</si>
  <si>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</si>
  <si>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</si>
  <si>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</si>
  <si>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</si>
  <si>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</si>
  <si>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</si>
  <si>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</si>
  <si>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</si>
  <si>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</si>
  <si>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</si>
  <si>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</si>
  <si>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</si>
  <si>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</si>
  <si>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</si>
  <si>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</si>
  <si>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</si>
  <si>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</si>
  <si>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</si>
  <si>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</si>
  <si>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</si>
  <si>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</si>
  <si>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</si>
  <si>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</si>
  <si>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</si>
  <si>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</si>
  <si>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</si>
  <si>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</si>
  <si>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</si>
  <si>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</si>
  <si>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</si>
  <si>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</si>
  <si>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</si>
  <si>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</si>
  <si>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</si>
  <si>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</si>
  <si>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</si>
  <si>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</si>
  <si>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</si>
  <si>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</si>
  <si>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</si>
  <si>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</si>
  <si>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</si>
  <si>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</si>
  <si>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</si>
  <si>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</si>
  <si>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</si>
  <si>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</si>
  <si>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</si>
  <si>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</si>
  <si>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</si>
  <si>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</si>
  <si>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</si>
  <si>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</si>
  <si>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</si>
  <si>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</si>
  <si>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</si>
  <si>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</si>
  <si>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</si>
  <si>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</si>
  <si>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</si>
  <si>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</si>
  <si>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</si>
  <si>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</si>
  <si>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</si>
  <si>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</si>
  <si>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</si>
  <si>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</si>
  <si>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</si>
  <si>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</si>
  <si>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</si>
  <si>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</si>
  <si>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</si>
  <si>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</si>
  <si>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</si>
  <si>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</si>
  <si>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</si>
  <si>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</si>
  <si>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</si>
  <si>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</si>
  <si>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</si>
  <si>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</si>
  <si>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</si>
  <si>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</si>
  <si>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</si>
  <si>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</si>
  <si>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</si>
  <si>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</si>
  <si>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</si>
  <si>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</si>
  <si>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</si>
  <si>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</si>
  <si>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</si>
  <si>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</si>
  <si>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</si>
  <si>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</si>
  <si>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</si>
  <si>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</si>
  <si>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</si>
  <si>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</si>
  <si>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</si>
  <si>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</si>
  <si>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</si>
  <si>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</si>
  <si>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</si>
  <si>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</si>
  <si>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</si>
  <si>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</si>
  <si>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</si>
  <si>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</si>
  <si>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</si>
  <si>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</si>
  <si>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</si>
  <si>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</si>
  <si>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</si>
  <si>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</si>
  <si>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</si>
  <si>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</si>
  <si>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</si>
  <si>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</si>
  <si>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</si>
  <si>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</si>
  <si>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</si>
  <si>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</si>
  <si>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</si>
  <si>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</si>
  <si>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</si>
  <si>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</si>
  <si>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</si>
  <si>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</si>
  <si>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</si>
  <si>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</si>
  <si>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</si>
  <si>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</si>
  <si>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</si>
  <si>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</si>
  <si>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</si>
  <si>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</si>
  <si>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</si>
  <si>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</si>
  <si>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</si>
  <si>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</si>
  <si>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</si>
  <si>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</si>
  <si>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</si>
  <si>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</si>
  <si>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</si>
  <si>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</si>
  <si>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</si>
  <si>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</si>
  <si>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</si>
  <si>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</si>
  <si>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</si>
  <si>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</si>
  <si>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</si>
  <si>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</si>
  <si>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</si>
  <si>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</si>
  <si>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</si>
  <si>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</si>
  <si>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</si>
  <si>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</si>
  <si>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</si>
  <si>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</si>
  <si>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</si>
  <si>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</si>
  <si>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</si>
  <si>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</si>
  <si>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</si>
  <si>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</si>
  <si>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</si>
  <si>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</si>
  <si>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</si>
  <si>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</si>
  <si>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</si>
  <si>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</si>
  <si>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</si>
  <si>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</si>
  <si>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</si>
  <si>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</si>
  <si>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</si>
  <si>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</si>
  <si>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</si>
  <si>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</si>
  <si>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</si>
  <si>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</si>
  <si>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</si>
  <si>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</si>
  <si>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</si>
  <si>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</si>
  <si>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</si>
  <si>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</si>
  <si>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</si>
  <si>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</si>
  <si>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</si>
  <si>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</si>
  <si>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</si>
  <si>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</si>
  <si>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</si>
  <si>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</si>
  <si>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</si>
  <si>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</si>
  <si>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</si>
  <si>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</si>
  <si>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</si>
  <si>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</si>
  <si>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</si>
  <si>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</si>
  <si>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</si>
  <si>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</si>
  <si>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召唤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</si>
  <si>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</si>
  <si>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</si>
  <si>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</si>
  <si>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</si>
  <si>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</si>
  <si>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</si>
  <si>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</si>
  <si>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</si>
  <si>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</si>
  <si>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</si>
  <si>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</si>
  <si>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</si>
  <si>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</si>
  <si>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</si>
  <si>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</si>
  <si>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</si>
  <si>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</si>
  <si>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</si>
  <si>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</si>
  <si>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</si>
  <si>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</si>
  <si>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</si>
  <si>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</si>
  <si>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</si>
  <si>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</si>
  <si>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</si>
  <si>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</si>
  <si>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每天打BOSS</t>
    <phoneticPr fontId="36" type="noConversion"/>
  </si>
  <si>
    <t xml:space="preserve"> </t>
    <phoneticPr fontId="36" type="noConversion"/>
  </si>
  <si>
    <t>单独任务</t>
    <phoneticPr fontId="36" type="noConversion"/>
  </si>
  <si>
    <t>挑战有一次深渊类型的副本</t>
    <phoneticPr fontId="36" type="noConversion"/>
  </si>
  <si>
    <t>打造一件传承的装备</t>
    <phoneticPr fontId="36" type="noConversion"/>
  </si>
  <si>
    <t>周任务</t>
    <phoneticPr fontId="36" type="noConversion"/>
  </si>
  <si>
    <t>在野外地区击败10名玩家</t>
    <phoneticPr fontId="36" type="noConversion"/>
  </si>
  <si>
    <t>鉴定出一个3条属性的装备</t>
    <phoneticPr fontId="36" type="noConversion"/>
  </si>
  <si>
    <t>鉴定出一个4条属性的装备</t>
    <phoneticPr fontId="36" type="noConversion"/>
  </si>
  <si>
    <t>洗炼10次装备</t>
    <phoneticPr fontId="36" type="noConversion"/>
  </si>
  <si>
    <t>在线时间达到X分钟</t>
    <phoneticPr fontId="36" type="noConversion"/>
  </si>
  <si>
    <t>找到一个X点属性的装备</t>
    <phoneticPr fontId="36" type="noConversion"/>
  </si>
  <si>
    <t>提交一个攻击大于5点资质X技能的宠物</t>
    <phoneticPr fontId="36" type="noConversion"/>
  </si>
  <si>
    <t>宠物天梯战斗获胜次数达到10次</t>
    <phoneticPr fontId="36" type="noConversion"/>
  </si>
  <si>
    <t>宠物天梯进入排行榜前10</t>
    <phoneticPr fontId="36" type="noConversion"/>
  </si>
  <si>
    <t>试炼之地输出进入排行前10</t>
    <phoneticPr fontId="36" type="noConversion"/>
  </si>
  <si>
    <t>钻石兑换金币5次</t>
    <phoneticPr fontId="36" type="noConversion"/>
  </si>
  <si>
    <t>战力排行榜进入前10</t>
    <phoneticPr fontId="36" type="noConversion"/>
  </si>
  <si>
    <t>上交一个橙色的装备</t>
    <phoneticPr fontId="36" type="noConversion"/>
  </si>
  <si>
    <t>占领1个黄金矿</t>
    <phoneticPr fontId="36" type="noConversion"/>
  </si>
  <si>
    <t>占领1个核心矿</t>
    <phoneticPr fontId="36" type="noConversion"/>
  </si>
  <si>
    <t>消费10000金币</t>
    <phoneticPr fontId="36" type="noConversion"/>
  </si>
  <si>
    <t>击败3000只怪物</t>
    <phoneticPr fontId="36" type="noConversion"/>
  </si>
  <si>
    <t>击败100个领主</t>
    <phoneticPr fontId="36" type="noConversion"/>
  </si>
  <si>
    <t>使用90点及以上的鉴定符去鉴定2次装备</t>
    <phoneticPr fontId="36" type="noConversion"/>
  </si>
  <si>
    <t>人生任务</t>
    <phoneticPr fontId="36" type="noConversion"/>
  </si>
  <si>
    <t>称号数量达到N个</t>
    <phoneticPr fontId="36" type="noConversion"/>
  </si>
  <si>
    <t>精灵数量达到N个</t>
    <phoneticPr fontId="36" type="noConversion"/>
  </si>
  <si>
    <t>坐骑数量达到N个</t>
    <phoneticPr fontId="36" type="noConversion"/>
  </si>
  <si>
    <t>宠物皮肤激活数量达到N个</t>
    <phoneticPr fontId="36" type="noConversion"/>
  </si>
  <si>
    <t>开启藏宝图10次</t>
    <phoneticPr fontId="36" type="noConversion"/>
  </si>
  <si>
    <t>开启2次高级藏宝图</t>
    <phoneticPr fontId="36" type="noConversion"/>
  </si>
  <si>
    <t>宠物合成出新宠物有问题</t>
    <phoneticPr fontId="36" type="noConversion"/>
  </si>
  <si>
    <t>高端任务(2个)</t>
    <phoneticPr fontId="36" type="noConversion"/>
  </si>
  <si>
    <t>基础任务(5个)</t>
    <phoneticPr fontId="36" type="noConversion"/>
  </si>
  <si>
    <t>挑战任务(3个)</t>
    <phoneticPr fontId="36" type="noConversion"/>
  </si>
  <si>
    <t>击败10个地狱级领主怪物</t>
    <phoneticPr fontId="36" type="noConversion"/>
  </si>
  <si>
    <t>封印之塔挑战10次</t>
    <phoneticPr fontId="36" type="noConversion"/>
  </si>
  <si>
    <t>获得3只全新的宠物</t>
    <phoneticPr fontId="36" type="noConversion"/>
  </si>
  <si>
    <t>使用附魔道具给自己的装备附魔5次</t>
    <phoneticPr fontId="36" type="noConversion"/>
  </si>
  <si>
    <t>使用鉴定道具给自己的装备鉴定5次</t>
    <phoneticPr fontId="36" type="noConversion"/>
  </si>
  <si>
    <t>挑战5次深渊类型的副本</t>
    <phoneticPr fontId="36" type="noConversion"/>
  </si>
  <si>
    <t>宠物合成5次</t>
    <phoneticPr fontId="36" type="noConversion"/>
  </si>
  <si>
    <t>宠物合成10次</t>
    <phoneticPr fontId="36" type="noConversion"/>
  </si>
  <si>
    <t>合成一只战力达到9000点的宠物</t>
    <phoneticPr fontId="36" type="noConversion"/>
  </si>
  <si>
    <t>合成1只战力达到7000点的宠物</t>
    <phoneticPr fontId="36" type="noConversion"/>
  </si>
  <si>
    <t>合成1只战力达到8000点的宠物</t>
    <phoneticPr fontId="36" type="noConversion"/>
  </si>
  <si>
    <t>宠物使用宠之晶洗炼达到5次</t>
    <phoneticPr fontId="36" type="noConversion"/>
  </si>
  <si>
    <t>装备洗炼达到10次</t>
    <phoneticPr fontId="36" type="noConversion"/>
  </si>
  <si>
    <t>成功孵化5次宠物</t>
    <phoneticPr fontId="36" type="noConversion"/>
  </si>
  <si>
    <t>战力达到N点</t>
    <phoneticPr fontId="36" type="noConversion"/>
  </si>
  <si>
    <t>装备洗炼达到30次</t>
    <phoneticPr fontId="36" type="noConversion"/>
  </si>
  <si>
    <t>召唤的宠物属性上升5%点</t>
    <phoneticPr fontId="36" type="noConversion"/>
  </si>
  <si>
    <t>通过击败怪物获得的经验提升5%</t>
    <phoneticPr fontId="36" type="noConversion"/>
  </si>
  <si>
    <t>经验</t>
    <phoneticPr fontId="36" type="noConversion"/>
  </si>
  <si>
    <t>使用珍贵的宠物蛋成功孵化两次宠物</t>
    <phoneticPr fontId="36" type="noConversion"/>
  </si>
  <si>
    <t>上交一只6技能以上的宠物</t>
    <phoneticPr fontId="36" type="noConversion"/>
  </si>
  <si>
    <t>生活技能制造出20个道具</t>
    <phoneticPr fontId="36" type="noConversion"/>
  </si>
  <si>
    <t>洗练出1个带有隐藏技能的装备</t>
    <phoneticPr fontId="36" type="noConversion"/>
  </si>
  <si>
    <t>神佑</t>
    <phoneticPr fontId="36" type="noConversion"/>
  </si>
  <si>
    <t>濒临死亡状态5%概率重生</t>
    <phoneticPr fontId="36" type="noConversion"/>
  </si>
  <si>
    <t>物理穿透5%</t>
    <phoneticPr fontId="36" type="noConversion"/>
  </si>
  <si>
    <t>魔法穿透5%</t>
    <phoneticPr fontId="36" type="noConversion"/>
  </si>
  <si>
    <t>技能冷却5%</t>
    <phoneticPr fontId="36" type="noConversion"/>
  </si>
  <si>
    <t>时间</t>
    <phoneticPr fontId="36" type="noConversion"/>
  </si>
  <si>
    <t>物穿</t>
    <phoneticPr fontId="36" type="noConversion"/>
  </si>
  <si>
    <t>魔穿</t>
    <phoneticPr fontId="36" type="noConversion"/>
  </si>
  <si>
    <t>抗暴</t>
    <phoneticPr fontId="36" type="noConversion"/>
  </si>
  <si>
    <t>暴击</t>
    <phoneticPr fontId="36" type="noConversion"/>
  </si>
  <si>
    <t>暴击概率提升</t>
    <phoneticPr fontId="36" type="noConversion"/>
  </si>
  <si>
    <t>抗暴概率提升</t>
    <phoneticPr fontId="36" type="noConversion"/>
  </si>
  <si>
    <t>上交一个50级以上鉴定4属性的装备一件</t>
    <phoneticPr fontId="36" type="noConversion"/>
  </si>
  <si>
    <t>主动技能</t>
    <phoneticPr fontId="36" type="noConversion"/>
  </si>
  <si>
    <t>物理伤害减免提升5%</t>
    <phoneticPr fontId="36" type="noConversion"/>
  </si>
  <si>
    <t>魔法伤害减免提升5%</t>
    <phoneticPr fontId="36" type="noConversion"/>
  </si>
  <si>
    <t>普通攻击加成提升5%</t>
    <phoneticPr fontId="36" type="noConversion"/>
  </si>
  <si>
    <t>技能攻击加成提升5%</t>
    <phoneticPr fontId="36" type="noConversion"/>
  </si>
  <si>
    <t>受到领主伤害降低5%</t>
    <phoneticPr fontId="36" type="noConversion"/>
  </si>
  <si>
    <t>移动速度提升5%</t>
    <phoneticPr fontId="36" type="noConversion"/>
  </si>
  <si>
    <t>攻击领主伤害提升5%</t>
    <phoneticPr fontId="36" type="noConversion"/>
  </si>
  <si>
    <t>物伤</t>
    <phoneticPr fontId="36" type="noConversion"/>
  </si>
  <si>
    <t>魔伤</t>
    <phoneticPr fontId="36" type="noConversion"/>
  </si>
  <si>
    <t>抵抗负面属性概率5%</t>
    <phoneticPr fontId="36" type="noConversion"/>
  </si>
  <si>
    <t>命中敌人概率提升5%</t>
    <phoneticPr fontId="36" type="noConversion"/>
  </si>
  <si>
    <t>使你普通攻击有概率造成一个爆炸性伤害</t>
    <phoneticPr fontId="36" type="noConversion"/>
  </si>
  <si>
    <t>使你普通攻击有概率造成一个2秒眩晕</t>
    <phoneticPr fontId="36" type="noConversion"/>
  </si>
  <si>
    <t>使你普通攻击</t>
    <phoneticPr fontId="36" type="noConversion"/>
  </si>
  <si>
    <t>使目标处于悬空状态,悬空状态无法攻击和被攻击,30秒冷却时间</t>
    <phoneticPr fontId="36" type="noConversion"/>
  </si>
  <si>
    <t>强制将目标拉倒自己身边,20秒冷却时间</t>
    <phoneticPr fontId="36" type="noConversion"/>
  </si>
  <si>
    <t>使目标处于恐惧状态,被恐惧的玩家会自己到处行走无法使用攻击和技能,30秒冷却时间</t>
    <phoneticPr fontId="36" type="noConversion"/>
  </si>
  <si>
    <t>使目标处于沉睡状态,沉睡状态无法攻击和释放技能,但是受到攻击会立即苏醒,30秒冷却时间</t>
    <phoneticPr fontId="36" type="noConversion"/>
  </si>
  <si>
    <t>在60级副本通关,并使自身的总输出占比大于40%</t>
    <phoneticPr fontId="36" type="noConversion"/>
  </si>
  <si>
    <t>洗炼装备30次</t>
    <phoneticPr fontId="36" type="noConversion"/>
  </si>
  <si>
    <t>获得5只全新的宠物</t>
    <phoneticPr fontId="36" type="noConversion"/>
  </si>
  <si>
    <t>封印之塔挑战20次</t>
    <phoneticPr fontId="36" type="noConversion"/>
  </si>
  <si>
    <t>开启3次高级藏宝图</t>
    <phoneticPr fontId="36" type="noConversion"/>
  </si>
  <si>
    <t>*3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</si>
</sst>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4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4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4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4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4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4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4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4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4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4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4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4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4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4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4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4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4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4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4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4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4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4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4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4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4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4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4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4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4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4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4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4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4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4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4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4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4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4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4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4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4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4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4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4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4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4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4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4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5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4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4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5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5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4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5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5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4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5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4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4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5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5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5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M70"/>
  <sheetViews>
    <sheetView tabSelected="1" topLeftCell="D25" workbookViewId="0">
      <selection activeCell="K40" sqref="K40"/>
    </sheetView>
  </sheetViews>
  <sheetFormatPr defaultRowHeight="14.25"/>
  <cols>
    <col min="3" max="3" width="56.875" bestFit="1" customWidth="1"/>
    <col min="4" max="4" width="11.375" bestFit="1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5" customWidth="1"/>
  </cols>
  <sheetData>
    <row r="1" spans="2:13" s="3" customFormat="1" ht="20.100000000000001" customHeight="1"/>
    <row r="2" spans="2:13" s="3" customFormat="1" ht="20.100000000000001" customHeight="1">
      <c r="B2" s="3" t="s">
        <v>2555</v>
      </c>
    </row>
    <row r="3" spans="2:13" s="3" customFormat="1" ht="20.100000000000001" customHeight="1">
      <c r="B3" s="3" t="s">
        <v>2547</v>
      </c>
    </row>
    <row r="4" spans="2:13" s="3" customFormat="1" ht="20.100000000000001" customHeight="1">
      <c r="L4" s="4" t="s">
        <v>2587</v>
      </c>
      <c r="M4" s="4" t="s">
        <v>2607</v>
      </c>
    </row>
    <row r="5" spans="2:13" s="3" customFormat="1" ht="20.100000000000001" customHeight="1">
      <c r="H5" s="1" t="s">
        <v>2582</v>
      </c>
      <c r="K5" s="23" t="s">
        <v>2584</v>
      </c>
      <c r="L5" s="103" t="s">
        <v>2616</v>
      </c>
      <c r="M5" s="3" t="s">
        <v>2608</v>
      </c>
    </row>
    <row r="6" spans="2:13" s="3" customFormat="1" ht="20.100000000000001" customHeight="1">
      <c r="B6" s="4" t="s">
        <v>2548</v>
      </c>
      <c r="K6" s="3" t="s">
        <v>2585</v>
      </c>
      <c r="L6" s="3" t="s">
        <v>2588</v>
      </c>
      <c r="M6" s="3" t="s">
        <v>2609</v>
      </c>
    </row>
    <row r="7" spans="2:13" s="3" customFormat="1" ht="20.100000000000001" customHeight="1">
      <c r="B7" s="1" t="s">
        <v>2549</v>
      </c>
      <c r="C7" s="3" t="s">
        <v>2550</v>
      </c>
      <c r="G7" s="3" t="s">
        <v>2583</v>
      </c>
      <c r="K7" s="3" t="s">
        <v>2586</v>
      </c>
      <c r="L7" s="3" t="s">
        <v>2612</v>
      </c>
      <c r="M7" s="3" t="s">
        <v>2610</v>
      </c>
    </row>
    <row r="8" spans="2:13" s="3" customFormat="1" ht="20.100000000000001" customHeight="1">
      <c r="B8" s="1" t="s">
        <v>2551</v>
      </c>
      <c r="C8" s="3" t="s">
        <v>2552</v>
      </c>
      <c r="K8" s="3" t="s">
        <v>2628</v>
      </c>
      <c r="L8" s="3" t="s">
        <v>2613</v>
      </c>
      <c r="M8" s="3" t="s">
        <v>2611</v>
      </c>
    </row>
    <row r="9" spans="2:13" s="3" customFormat="1" ht="20.100000000000001" customHeight="1">
      <c r="B9" s="1" t="s">
        <v>2636</v>
      </c>
      <c r="C9" s="3" t="s">
        <v>2635</v>
      </c>
      <c r="K9" s="3" t="s">
        <v>2674</v>
      </c>
      <c r="L9" s="3" t="s">
        <v>2618</v>
      </c>
      <c r="M9" s="3" t="s">
        <v>2632</v>
      </c>
    </row>
    <row r="10" spans="2:13" s="3" customFormat="1" ht="20.100000000000001" customHeight="1">
      <c r="K10" s="3" t="s">
        <v>2673</v>
      </c>
      <c r="L10" s="3" t="s">
        <v>2619</v>
      </c>
    </row>
    <row r="11" spans="2:13" s="3" customFormat="1" ht="20.100000000000001" customHeight="1">
      <c r="B11" s="4" t="s">
        <v>2553</v>
      </c>
      <c r="G11" s="3" t="s">
        <v>2603</v>
      </c>
      <c r="K11" s="3" t="s">
        <v>2589</v>
      </c>
      <c r="L11" s="3" t="s">
        <v>2620</v>
      </c>
    </row>
    <row r="12" spans="2:13" s="3" customFormat="1" ht="20.100000000000001" customHeight="1">
      <c r="B12" s="1" t="s">
        <v>2554</v>
      </c>
      <c r="C12" s="3" t="s">
        <v>2634</v>
      </c>
      <c r="K12" s="3" t="s">
        <v>2604</v>
      </c>
      <c r="L12" s="3" t="s">
        <v>2621</v>
      </c>
      <c r="M12" s="3" t="s">
        <v>2614</v>
      </c>
    </row>
    <row r="13" spans="2:13" s="3" customFormat="1" ht="20.100000000000001" customHeight="1">
      <c r="B13" s="1" t="s">
        <v>2556</v>
      </c>
      <c r="C13" s="3" t="s">
        <v>2665</v>
      </c>
      <c r="K13" s="3" t="s">
        <v>2675</v>
      </c>
      <c r="L13" s="3" t="s">
        <v>2622</v>
      </c>
    </row>
    <row r="14" spans="2:13" s="3" customFormat="1" ht="20.100000000000001" customHeight="1">
      <c r="B14" s="1" t="s">
        <v>2557</v>
      </c>
      <c r="C14" s="3" t="s">
        <v>2558</v>
      </c>
      <c r="K14" s="3" t="s">
        <v>2676</v>
      </c>
      <c r="L14" s="3" t="s">
        <v>2624</v>
      </c>
    </row>
    <row r="15" spans="2:13" s="3" customFormat="1" ht="20.100000000000001" customHeight="1">
      <c r="B15" s="1" t="s">
        <v>2649</v>
      </c>
      <c r="C15" s="3" t="s">
        <v>2652</v>
      </c>
      <c r="K15" s="3" t="s">
        <v>2677</v>
      </c>
      <c r="L15" s="3" t="s">
        <v>2627</v>
      </c>
    </row>
    <row r="16" spans="2:13" s="3" customFormat="1" ht="20.100000000000001" customHeight="1">
      <c r="B16" s="1" t="s">
        <v>2650</v>
      </c>
      <c r="C16" s="3" t="s">
        <v>2651</v>
      </c>
      <c r="F16" s="3" t="s">
        <v>2593</v>
      </c>
      <c r="G16" s="1"/>
      <c r="H16" s="7"/>
      <c r="K16" s="3" t="s">
        <v>2598</v>
      </c>
      <c r="L16" s="3" t="s">
        <v>2629</v>
      </c>
    </row>
    <row r="17" spans="2:12" s="3" customFormat="1" ht="20.100000000000001" customHeight="1">
      <c r="B17" s="1" t="s">
        <v>2641</v>
      </c>
      <c r="C17" s="3" t="s">
        <v>2642</v>
      </c>
      <c r="G17" s="1"/>
      <c r="L17" s="3" t="s">
        <v>2595</v>
      </c>
    </row>
    <row r="18" spans="2:12" s="3" customFormat="1" ht="20.100000000000001" customHeight="1">
      <c r="B18" s="1" t="s">
        <v>2647</v>
      </c>
      <c r="C18" s="3" t="s">
        <v>2643</v>
      </c>
      <c r="L18" s="3" t="s">
        <v>2630</v>
      </c>
    </row>
    <row r="19" spans="2:12" s="3" customFormat="1" ht="20.100000000000001" customHeight="1">
      <c r="B19" s="1" t="s">
        <v>2648</v>
      </c>
      <c r="C19" s="3" t="s">
        <v>2644</v>
      </c>
      <c r="L19" s="3" t="s">
        <v>2639</v>
      </c>
    </row>
    <row r="20" spans="2:12" s="3" customFormat="1" ht="20.100000000000001" customHeight="1">
      <c r="B20" s="1" t="s">
        <v>2646</v>
      </c>
      <c r="C20" s="3" t="s">
        <v>2645</v>
      </c>
      <c r="L20" s="3" t="s">
        <v>2631</v>
      </c>
    </row>
    <row r="21" spans="2:12" s="3" customFormat="1" ht="20.100000000000001" customHeight="1">
      <c r="B21" s="1" t="s">
        <v>2662</v>
      </c>
      <c r="C21" s="3" t="s">
        <v>2655</v>
      </c>
    </row>
    <row r="22" spans="2:12" s="3" customFormat="1" ht="20.100000000000001" customHeight="1">
      <c r="B22" s="1" t="s">
        <v>2663</v>
      </c>
      <c r="C22" s="3" t="s">
        <v>2656</v>
      </c>
      <c r="H22" s="3" t="s">
        <v>2591</v>
      </c>
      <c r="L22" s="103" t="s">
        <v>2617</v>
      </c>
    </row>
    <row r="23" spans="2:12" s="3" customFormat="1" ht="20.100000000000001" customHeight="1">
      <c r="C23" s="3" t="s">
        <v>2657</v>
      </c>
      <c r="L23" s="3" t="s">
        <v>2623</v>
      </c>
    </row>
    <row r="24" spans="2:12" s="3" customFormat="1" ht="20.100000000000001" customHeight="1">
      <c r="C24" s="3" t="s">
        <v>2658</v>
      </c>
      <c r="L24" s="3" t="s">
        <v>2625</v>
      </c>
    </row>
    <row r="25" spans="2:12" s="3" customFormat="1" ht="20.100000000000001" customHeight="1">
      <c r="C25" s="3" t="s">
        <v>2659</v>
      </c>
      <c r="K25" s="3" t="s">
        <v>2605</v>
      </c>
      <c r="L25" s="3" t="s">
        <v>2628</v>
      </c>
    </row>
    <row r="26" spans="2:12" s="3" customFormat="1" ht="20.100000000000001" customHeight="1">
      <c r="C26" s="3" t="s">
        <v>2661</v>
      </c>
      <c r="K26" s="3" t="s">
        <v>2592</v>
      </c>
      <c r="L26" s="3" t="s">
        <v>2606</v>
      </c>
    </row>
    <row r="27" spans="2:12" s="3" customFormat="1" ht="20.100000000000001" customHeight="1">
      <c r="C27" s="3" t="s">
        <v>2664</v>
      </c>
      <c r="L27" s="3" t="s">
        <v>2598</v>
      </c>
    </row>
    <row r="28" spans="2:12" s="3" customFormat="1" ht="20.100000000000001" customHeight="1">
      <c r="C28" s="3" t="s">
        <v>2660</v>
      </c>
      <c r="K28" s="3" t="s">
        <v>2594</v>
      </c>
      <c r="L28" s="3" t="s">
        <v>2600</v>
      </c>
    </row>
    <row r="29" spans="2:12" s="3" customFormat="1" ht="20.100000000000001" customHeight="1">
      <c r="L29" s="3" t="s">
        <v>2601</v>
      </c>
    </row>
    <row r="30" spans="2:12" s="3" customFormat="1" ht="20.100000000000001" customHeight="1">
      <c r="B30" s="4" t="s">
        <v>2559</v>
      </c>
      <c r="L30" s="3" t="s">
        <v>2633</v>
      </c>
    </row>
    <row r="31" spans="2:12" s="3" customFormat="1" ht="20.100000000000001" customHeight="1">
      <c r="B31" s="1" t="s">
        <v>2576</v>
      </c>
      <c r="C31" s="3" t="s">
        <v>2571</v>
      </c>
      <c r="K31" s="3" t="s">
        <v>2590</v>
      </c>
      <c r="L31" s="3" t="s">
        <v>2637</v>
      </c>
    </row>
    <row r="32" spans="2:12" s="3" customFormat="1" ht="20.100000000000001" customHeight="1">
      <c r="B32" s="1" t="s">
        <v>2577</v>
      </c>
      <c r="C32" s="3" t="s">
        <v>2575</v>
      </c>
      <c r="I32" s="3">
        <f>59400/2</f>
        <v>29700</v>
      </c>
    </row>
    <row r="33" spans="2:12" s="3" customFormat="1" ht="20.100000000000001" customHeight="1">
      <c r="B33" s="1" t="s">
        <v>2560</v>
      </c>
      <c r="C33" s="3" t="s">
        <v>2574</v>
      </c>
      <c r="I33" s="3">
        <f>25920</f>
        <v>25920</v>
      </c>
    </row>
    <row r="34" spans="2:12" s="3" customFormat="1" ht="20.100000000000001" customHeight="1">
      <c r="B34" s="1" t="s">
        <v>2578</v>
      </c>
      <c r="C34" s="3" t="s">
        <v>2573</v>
      </c>
      <c r="I34" s="3">
        <f>51840/86400*24</f>
        <v>14.399999999999999</v>
      </c>
      <c r="L34" s="103" t="s">
        <v>2615</v>
      </c>
    </row>
    <row r="35" spans="2:12" s="3" customFormat="1" ht="20.100000000000001" customHeight="1">
      <c r="B35" s="1" t="s">
        <v>2579</v>
      </c>
      <c r="C35" s="3" t="s">
        <v>2572</v>
      </c>
      <c r="I35" s="3">
        <f>51840/3</f>
        <v>17280</v>
      </c>
      <c r="L35" s="3" t="s">
        <v>2626</v>
      </c>
    </row>
    <row r="36" spans="2:12" s="3" customFormat="1" ht="20.100000000000001" customHeight="1">
      <c r="I36" s="3">
        <v>19800</v>
      </c>
      <c r="J36" s="3">
        <f>I36/3600</f>
        <v>5.5</v>
      </c>
      <c r="L36" s="3" t="s">
        <v>2597</v>
      </c>
    </row>
    <row r="37" spans="2:12" s="3" customFormat="1" ht="20.100000000000001" customHeight="1">
      <c r="B37" s="4" t="s">
        <v>2561</v>
      </c>
      <c r="I37" s="3">
        <f>J37*3</f>
        <v>54000</v>
      </c>
      <c r="J37" s="3">
        <f>5*3600</f>
        <v>18000</v>
      </c>
      <c r="L37" s="3" t="s">
        <v>2596</v>
      </c>
    </row>
    <row r="38" spans="2:12" s="3" customFormat="1" ht="20.100000000000001" customHeight="1">
      <c r="B38" s="1" t="s">
        <v>2562</v>
      </c>
      <c r="C38" s="3" t="str">
        <f>B38&amp;"提升100点"</f>
        <v>力量提升100点</v>
      </c>
      <c r="J38" s="3">
        <v>15</v>
      </c>
      <c r="L38" s="3" t="s">
        <v>2599</v>
      </c>
    </row>
    <row r="39" spans="2:12" s="3" customFormat="1" ht="20.100000000000001" customHeight="1">
      <c r="B39" s="1" t="s">
        <v>2563</v>
      </c>
      <c r="C39" s="3" t="str">
        <f t="shared" ref="C39:C42" si="0">B39&amp;"提升100点"</f>
        <v>智力提升100点</v>
      </c>
      <c r="L39" s="3" t="s">
        <v>2602</v>
      </c>
    </row>
    <row r="40" spans="2:12" s="3" customFormat="1" ht="20.100000000000001" customHeight="1">
      <c r="B40" s="1" t="s">
        <v>2564</v>
      </c>
      <c r="C40" s="3" t="str">
        <f t="shared" si="0"/>
        <v>敏捷提升100点</v>
      </c>
      <c r="G40" s="3">
        <f>6*3600</f>
        <v>21600</v>
      </c>
      <c r="J40" s="3">
        <f>14400/3600</f>
        <v>4</v>
      </c>
      <c r="L40" s="3" t="s">
        <v>2638</v>
      </c>
    </row>
    <row r="41" spans="2:12" s="3" customFormat="1" ht="20.100000000000001" customHeight="1">
      <c r="B41" s="1" t="s">
        <v>2565</v>
      </c>
      <c r="C41" s="3" t="str">
        <f t="shared" si="0"/>
        <v>耐力提升100点</v>
      </c>
      <c r="G41" s="3">
        <f>G40*2</f>
        <v>43200</v>
      </c>
      <c r="H41" s="3">
        <v>1.8</v>
      </c>
      <c r="J41" s="3" t="s">
        <v>2678</v>
      </c>
      <c r="L41" s="3" t="s">
        <v>2640</v>
      </c>
    </row>
    <row r="42" spans="2:12" s="3" customFormat="1" ht="20.100000000000001" customHeight="1">
      <c r="B42" s="1" t="s">
        <v>2566</v>
      </c>
      <c r="C42" s="3" t="str">
        <f t="shared" si="0"/>
        <v>体质提升100点</v>
      </c>
      <c r="H42" s="3">
        <f>G41/H41</f>
        <v>24000</v>
      </c>
      <c r="L42" s="3" t="s">
        <v>2653</v>
      </c>
    </row>
    <row r="43" spans="2:12" ht="20.100000000000001" customHeight="1">
      <c r="B43" s="3"/>
      <c r="C43" s="3"/>
      <c r="H43">
        <f>39600/24000</f>
        <v>1.65</v>
      </c>
    </row>
    <row r="44" spans="2:12" ht="20.100000000000001" customHeight="1">
      <c r="B44" s="4" t="s">
        <v>2654</v>
      </c>
      <c r="C44" s="3"/>
    </row>
    <row r="45" spans="2:12" ht="20.100000000000001" customHeight="1">
      <c r="B45" s="1" t="s">
        <v>2567</v>
      </c>
      <c r="C45" s="3" t="s">
        <v>2669</v>
      </c>
    </row>
    <row r="46" spans="2:12" ht="20.100000000000001" customHeight="1">
      <c r="B46" s="1" t="s">
        <v>2568</v>
      </c>
      <c r="C46" s="3" t="s">
        <v>2671</v>
      </c>
    </row>
    <row r="47" spans="2:12" ht="20.100000000000001" customHeight="1">
      <c r="B47" s="1" t="s">
        <v>2569</v>
      </c>
      <c r="C47" s="3" t="s">
        <v>2672</v>
      </c>
    </row>
    <row r="48" spans="2:12" ht="20.100000000000001" customHeight="1">
      <c r="B48" s="1" t="s">
        <v>2581</v>
      </c>
      <c r="C48" s="3" t="s">
        <v>2670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2666</v>
      </c>
    </row>
    <row r="52" spans="2:3" ht="20.100000000000001" customHeight="1">
      <c r="C52" s="3" t="s">
        <v>2667</v>
      </c>
    </row>
    <row r="53" spans="2:3" ht="20.100000000000001" customHeight="1">
      <c r="C53" s="3" t="s">
        <v>2668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2570</v>
      </c>
      <c r="C56" s="3" t="s">
        <v>2580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LOOKUP(Q96,[2]ItemProto!$C$851:$C$1330,[2]ItemProto!$S$851:$S$1330)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LOOKUP(Q97,[2]ItemProto!$C$851:$C$1330,[2]ItemProto!$S$851:$S$1330)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LOOKUP(Q98,[2]ItemProto!$C$851:$C$1330,[2]ItemProto!$S$851:$S$1330)</f>
        <v>#N/A</v>
      </c>
      <c r="R98" s="1" t="s">
        <v>1116</v>
      </c>
      <c r="S98" s="3" t="s">
        <v>1117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LOOKUP(Q99,[2]ItemProto!$C$851:$C$1330,[2]ItemProto!$S$851:$S$1330)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LOOKUP(AC105,[2]ItemProto!$C$851:$C$1330,[2]ItemProto!$S$851:$S$1330)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2023-11-23T13:52:28Z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