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BB95B36-9324-45D6-90B0-2119EE2C25AF}" xr6:coauthVersionLast="47" xr6:coauthVersionMax="47" xr10:uidLastSave="{00000000-0000-0000-0000-000000000000}"/>
  <bookViews>
    <workbookView xWindow="1650" yWindow="915" windowWidth="27045" windowHeight="14625" firstSheet="4" activeTab="10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  <sheet name="排行" sheetId="26" r:id="rId26"/>
  </sheets>
  <externalReferences>
    <externalReference r:id="rId2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8" l="1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O46" i="25"/>
  <c r="O49" i="25" s="1"/>
  <c r="O52" i="25" s="1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O20" i="25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O17" i="25"/>
  <c r="L17" i="25"/>
  <c r="K17" i="25"/>
  <c r="F17" i="25"/>
  <c r="E17" i="25"/>
  <c r="Q16" i="25"/>
  <c r="P16" i="25"/>
  <c r="O16" i="25"/>
  <c r="O19" i="25" s="1"/>
  <c r="O22" i="25" s="1"/>
  <c r="O25" i="25" s="1"/>
  <c r="O28" i="25" s="1"/>
  <c r="O31" i="25" s="1"/>
  <c r="O34" i="25" s="1"/>
  <c r="O37" i="25" s="1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O14" i="25"/>
  <c r="L14" i="25"/>
  <c r="K14" i="25"/>
  <c r="F14" i="25"/>
  <c r="E14" i="25"/>
  <c r="D14" i="25"/>
  <c r="D16" i="25" s="1"/>
  <c r="D18" i="25" s="1"/>
  <c r="D20" i="25" s="1"/>
  <c r="D22" i="25" s="1"/>
  <c r="D24" i="25" s="1"/>
  <c r="Q13" i="25"/>
  <c r="P13" i="25"/>
  <c r="O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Q11" i="25"/>
  <c r="P11" i="25"/>
  <c r="O11" i="25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AR9" i="20"/>
  <c r="AS9" i="20" s="1"/>
  <c r="AK9" i="20"/>
  <c r="AJ9" i="20"/>
  <c r="AC9" i="20"/>
  <c r="AB9" i="20"/>
  <c r="U9" i="20"/>
  <c r="T9" i="20"/>
  <c r="L9" i="20"/>
  <c r="M9" i="20" s="1"/>
  <c r="M3" i="20"/>
  <c r="L3" i="20"/>
  <c r="T3" i="20" s="1"/>
  <c r="AB3" i="20" s="1"/>
  <c r="K3" i="20"/>
  <c r="K4" i="20" s="1"/>
  <c r="T2" i="20"/>
  <c r="L2" i="20"/>
  <c r="M2" i="20" s="1"/>
  <c r="D2" i="20"/>
  <c r="AM25" i="19"/>
  <c r="AJ25" i="19"/>
  <c r="AG25" i="19"/>
  <c r="AD25" i="19"/>
  <c r="AA25" i="19"/>
  <c r="X25" i="19"/>
  <c r="U25" i="19"/>
  <c r="AG24" i="19"/>
  <c r="AD24" i="19"/>
  <c r="AA24" i="19"/>
  <c r="X24" i="19"/>
  <c r="U24" i="19"/>
  <c r="AM24" i="19" s="1"/>
  <c r="AD23" i="19"/>
  <c r="AA23" i="19"/>
  <c r="AM23" i="19" s="1"/>
  <c r="X23" i="19"/>
  <c r="U23" i="19"/>
  <c r="AJ20" i="19"/>
  <c r="AG20" i="19"/>
  <c r="AD20" i="19"/>
  <c r="AA20" i="19"/>
  <c r="X20" i="19"/>
  <c r="U20" i="19"/>
  <c r="AM20" i="19" s="1"/>
  <c r="AG19" i="19"/>
  <c r="AD19" i="19"/>
  <c r="AM19" i="19" s="1"/>
  <c r="AA19" i="19"/>
  <c r="X19" i="19"/>
  <c r="U19" i="19"/>
  <c r="AD18" i="19"/>
  <c r="AA18" i="19"/>
  <c r="X18" i="19"/>
  <c r="U18" i="19"/>
  <c r="AM18" i="19" s="1"/>
  <c r="AM15" i="19"/>
  <c r="AJ15" i="19"/>
  <c r="AG15" i="19"/>
  <c r="AD15" i="19"/>
  <c r="AA15" i="19"/>
  <c r="X15" i="19"/>
  <c r="U15" i="19"/>
  <c r="AG14" i="19"/>
  <c r="AD14" i="19"/>
  <c r="AA14" i="19"/>
  <c r="X14" i="19"/>
  <c r="U14" i="19"/>
  <c r="AM14" i="19" s="1"/>
  <c r="AD13" i="19"/>
  <c r="AA13" i="19"/>
  <c r="AM13" i="19" s="1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M5" i="19"/>
  <c r="AJ5" i="19"/>
  <c r="AG5" i="19"/>
  <c r="AD5" i="19"/>
  <c r="AA5" i="19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D2" i="16"/>
  <c r="AC2" i="16"/>
  <c r="Z2" i="16"/>
  <c r="Y2" i="16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07" i="11"/>
  <c r="AS407" i="11"/>
  <c r="AP407" i="11"/>
  <c r="AM407" i="11"/>
  <c r="AJ407" i="11"/>
  <c r="AS406" i="11"/>
  <c r="AP406" i="11"/>
  <c r="AM406" i="11"/>
  <c r="AJ406" i="11"/>
  <c r="AS405" i="11"/>
  <c r="AP405" i="11"/>
  <c r="AM405" i="11"/>
  <c r="AJ405" i="11"/>
  <c r="AV404" i="11"/>
  <c r="AS404" i="11"/>
  <c r="AP404" i="11"/>
  <c r="AM404" i="11"/>
  <c r="AJ404" i="11"/>
  <c r="AS403" i="11"/>
  <c r="AP403" i="11"/>
  <c r="AM403" i="11"/>
  <c r="AJ403" i="11"/>
  <c r="AS402" i="11"/>
  <c r="AP402" i="11"/>
  <c r="AM402" i="11"/>
  <c r="AJ402" i="11"/>
  <c r="AS401" i="11"/>
  <c r="AP401" i="11"/>
  <c r="AM401" i="11"/>
  <c r="AJ401" i="11"/>
  <c r="BA400" i="11"/>
  <c r="AV400" i="11"/>
  <c r="AS400" i="11"/>
  <c r="AP400" i="11"/>
  <c r="AM400" i="11"/>
  <c r="AJ400" i="11"/>
  <c r="AS399" i="11"/>
  <c r="AP399" i="11"/>
  <c r="AM399" i="11"/>
  <c r="AJ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P395" i="11"/>
  <c r="BA395" i="11" s="1"/>
  <c r="AM395" i="11"/>
  <c r="AJ395" i="11"/>
  <c r="AS394" i="11"/>
  <c r="AP394" i="11"/>
  <c r="AM394" i="11"/>
  <c r="AJ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BA385" i="11" s="1"/>
  <c r="AM385" i="11"/>
  <c r="AJ385" i="11"/>
  <c r="AV384" i="11"/>
  <c r="AS384" i="11"/>
  <c r="AP384" i="11"/>
  <c r="AM384" i="11"/>
  <c r="AJ384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V380" i="11"/>
  <c r="AS380" i="11"/>
  <c r="AP380" i="11"/>
  <c r="BA380" i="11" s="1"/>
  <c r="AM380" i="11"/>
  <c r="AJ380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BA371" i="11" s="1"/>
  <c r="AM371" i="11"/>
  <c r="AJ371" i="11"/>
  <c r="AV370" i="11"/>
  <c r="AS370" i="11"/>
  <c r="AP370" i="11"/>
  <c r="AM370" i="11"/>
  <c r="AJ370" i="11"/>
  <c r="AS369" i="11"/>
  <c r="AP369" i="11"/>
  <c r="AM369" i="11"/>
  <c r="AJ369" i="11"/>
  <c r="AS368" i="11"/>
  <c r="AP368" i="11"/>
  <c r="AM368" i="11"/>
  <c r="AJ368" i="11"/>
  <c r="AV367" i="11"/>
  <c r="AS367" i="11"/>
  <c r="AP367" i="11"/>
  <c r="AM367" i="11"/>
  <c r="AJ367" i="11"/>
  <c r="AS366" i="11"/>
  <c r="AP366" i="11"/>
  <c r="AM366" i="11"/>
  <c r="AJ366" i="11"/>
  <c r="AS365" i="11"/>
  <c r="AP365" i="11"/>
  <c r="AM365" i="11"/>
  <c r="AJ365" i="11"/>
  <c r="AV364" i="11"/>
  <c r="AS364" i="11"/>
  <c r="AP364" i="11"/>
  <c r="BA364" i="11" s="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V360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V356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V353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V350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V347" i="11"/>
  <c r="AS347" i="11"/>
  <c r="AP347" i="11"/>
  <c r="AM347" i="11"/>
  <c r="AJ347" i="11"/>
  <c r="AV346" i="11"/>
  <c r="AS346" i="11"/>
  <c r="AP346" i="11"/>
  <c r="AM346" i="11"/>
  <c r="AJ346" i="11"/>
  <c r="AV345" i="11"/>
  <c r="AS345" i="11"/>
  <c r="AP345" i="11"/>
  <c r="AM345" i="11"/>
  <c r="AJ345" i="11"/>
  <c r="AV344" i="11"/>
  <c r="AS344" i="11"/>
  <c r="AP344" i="11"/>
  <c r="AM344" i="11"/>
  <c r="AJ344" i="11"/>
  <c r="AV343" i="11"/>
  <c r="AS343" i="11"/>
  <c r="AP343" i="11"/>
  <c r="AM343" i="11"/>
  <c r="AJ343" i="11"/>
  <c r="AV342" i="11"/>
  <c r="AS342" i="11"/>
  <c r="AP342" i="11"/>
  <c r="AM342" i="11"/>
  <c r="AJ342" i="11"/>
  <c r="AS341" i="11"/>
  <c r="AP341" i="11"/>
  <c r="AM341" i="11"/>
  <c r="AJ341" i="11"/>
  <c r="AS340" i="11"/>
  <c r="AP340" i="11"/>
  <c r="AM340" i="11"/>
  <c r="AJ340" i="11"/>
  <c r="AS339" i="11"/>
  <c r="AP339" i="11"/>
  <c r="AM339" i="11"/>
  <c r="AJ339" i="11"/>
  <c r="AS338" i="11"/>
  <c r="AP338" i="11"/>
  <c r="AM338" i="11"/>
  <c r="AJ338" i="11"/>
  <c r="AS337" i="11"/>
  <c r="AP337" i="11"/>
  <c r="AM337" i="11"/>
  <c r="AJ337" i="11"/>
  <c r="AS336" i="11"/>
  <c r="AP336" i="11"/>
  <c r="AM336" i="11"/>
  <c r="AJ336" i="11"/>
  <c r="AS335" i="11"/>
  <c r="AP335" i="11"/>
  <c r="AM335" i="11"/>
  <c r="AJ335" i="11"/>
  <c r="AS334" i="11"/>
  <c r="AP334" i="11"/>
  <c r="AM334" i="11"/>
  <c r="AJ334" i="11"/>
  <c r="AS333" i="11"/>
  <c r="AP333" i="11"/>
  <c r="AM333" i="11"/>
  <c r="AJ333" i="11"/>
  <c r="AS332" i="11"/>
  <c r="AP332" i="11"/>
  <c r="AM332" i="11"/>
  <c r="AJ332" i="11"/>
  <c r="AS331" i="11"/>
  <c r="AP331" i="11"/>
  <c r="AM331" i="11"/>
  <c r="AJ331" i="11"/>
  <c r="AS330" i="11"/>
  <c r="AP330" i="11"/>
  <c r="AM330" i="11"/>
  <c r="AJ330" i="11"/>
  <c r="AS329" i="11"/>
  <c r="AP329" i="11"/>
  <c r="AM329" i="11"/>
  <c r="AJ329" i="11"/>
  <c r="AS328" i="11"/>
  <c r="AP328" i="11"/>
  <c r="AM328" i="11"/>
  <c r="AJ328" i="11"/>
  <c r="AS327" i="11"/>
  <c r="AP327" i="11"/>
  <c r="AM327" i="11"/>
  <c r="AJ327" i="11"/>
  <c r="AS326" i="11"/>
  <c r="AP326" i="11"/>
  <c r="AM326" i="11"/>
  <c r="AJ326" i="11"/>
  <c r="AS325" i="11"/>
  <c r="AP325" i="11"/>
  <c r="AM325" i="11"/>
  <c r="AJ325" i="11"/>
  <c r="AS324" i="11"/>
  <c r="AP324" i="11"/>
  <c r="AM324" i="11"/>
  <c r="AJ324" i="11"/>
  <c r="AS323" i="11"/>
  <c r="AP323" i="11"/>
  <c r="BA323" i="11" s="1"/>
  <c r="AM323" i="11"/>
  <c r="AJ323" i="11"/>
  <c r="AS322" i="11"/>
  <c r="AP322" i="11"/>
  <c r="AM322" i="11"/>
  <c r="AJ322" i="11"/>
  <c r="AS321" i="11"/>
  <c r="AP321" i="11"/>
  <c r="AM321" i="11"/>
  <c r="AJ321" i="11"/>
  <c r="AS320" i="11"/>
  <c r="AP320" i="11"/>
  <c r="AM320" i="11"/>
  <c r="AJ320" i="11"/>
  <c r="AS319" i="11"/>
  <c r="AP319" i="11"/>
  <c r="AM319" i="11"/>
  <c r="AJ319" i="11"/>
  <c r="AS318" i="11"/>
  <c r="AP318" i="11"/>
  <c r="AM318" i="11"/>
  <c r="AJ318" i="11"/>
  <c r="AY313" i="11"/>
  <c r="AV313" i="11"/>
  <c r="AS313" i="11"/>
  <c r="AP313" i="11"/>
  <c r="AM313" i="11"/>
  <c r="AJ313" i="11"/>
  <c r="BA312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BA311" i="11" s="1"/>
  <c r="AY310" i="11"/>
  <c r="AV310" i="11"/>
  <c r="AS310" i="11"/>
  <c r="AP310" i="11"/>
  <c r="AM310" i="11"/>
  <c r="AJ310" i="11"/>
  <c r="BA310" i="11" s="1"/>
  <c r="AY309" i="11"/>
  <c r="AV309" i="11"/>
  <c r="AS309" i="11"/>
  <c r="AP309" i="11"/>
  <c r="AM309" i="11"/>
  <c r="AJ309" i="11"/>
  <c r="AY308" i="11"/>
  <c r="AV308" i="11"/>
  <c r="AS308" i="11"/>
  <c r="AP308" i="11"/>
  <c r="AM308" i="11"/>
  <c r="AJ308" i="11"/>
  <c r="BA307" i="11"/>
  <c r="AY307" i="11"/>
  <c r="AV307" i="11"/>
  <c r="AS307" i="11"/>
  <c r="AP307" i="11"/>
  <c r="AM307" i="11"/>
  <c r="AJ307" i="11"/>
  <c r="AY306" i="11"/>
  <c r="AV306" i="11"/>
  <c r="AS306" i="11"/>
  <c r="AP306" i="11"/>
  <c r="AM306" i="11"/>
  <c r="AJ306" i="11"/>
  <c r="AY305" i="11"/>
  <c r="AV305" i="11"/>
  <c r="BA305" i="11" s="1"/>
  <c r="AS305" i="11"/>
  <c r="AP305" i="11"/>
  <c r="AM305" i="11"/>
  <c r="AJ305" i="11"/>
  <c r="BA304" i="11"/>
  <c r="AY304" i="11"/>
  <c r="AV304" i="11"/>
  <c r="AS304" i="11"/>
  <c r="AP304" i="11"/>
  <c r="AM304" i="11"/>
  <c r="AJ304" i="11"/>
  <c r="AY303" i="11"/>
  <c r="AV303" i="11"/>
  <c r="AS303" i="11"/>
  <c r="AP303" i="11"/>
  <c r="AM303" i="11"/>
  <c r="AJ303" i="11"/>
  <c r="BA302" i="11"/>
  <c r="AY302" i="11"/>
  <c r="AV302" i="11"/>
  <c r="AS302" i="11"/>
  <c r="AP302" i="11"/>
  <c r="AM302" i="11"/>
  <c r="AJ302" i="11"/>
  <c r="AY301" i="11"/>
  <c r="AV301" i="11"/>
  <c r="AS301" i="11"/>
  <c r="AP301" i="11"/>
  <c r="AM301" i="11"/>
  <c r="AJ301" i="11"/>
  <c r="BA301" i="11" s="1"/>
  <c r="BA300" i="11"/>
  <c r="AY300" i="11"/>
  <c r="AV300" i="11"/>
  <c r="AS300" i="11"/>
  <c r="AP300" i="11"/>
  <c r="AM300" i="11"/>
  <c r="AJ300" i="11"/>
  <c r="AY299" i="11"/>
  <c r="AV299" i="11"/>
  <c r="AS299" i="11"/>
  <c r="AP299" i="11"/>
  <c r="AM299" i="11"/>
  <c r="AJ299" i="11"/>
  <c r="AY298" i="11"/>
  <c r="AV298" i="11"/>
  <c r="AS298" i="11"/>
  <c r="AP298" i="11"/>
  <c r="AM298" i="11"/>
  <c r="AJ298" i="11"/>
  <c r="BA298" i="11" s="1"/>
  <c r="AY297" i="11"/>
  <c r="AV297" i="11"/>
  <c r="AS297" i="11"/>
  <c r="BA297" i="11" s="1"/>
  <c r="AP297" i="11"/>
  <c r="AM297" i="11"/>
  <c r="AJ297" i="11"/>
  <c r="AY296" i="11"/>
  <c r="AV296" i="11"/>
  <c r="AS296" i="11"/>
  <c r="AP296" i="11"/>
  <c r="AM296" i="11"/>
  <c r="AJ296" i="11"/>
  <c r="BA296" i="11" s="1"/>
  <c r="BA295" i="11"/>
  <c r="AY295" i="11"/>
  <c r="AV295" i="11"/>
  <c r="AS295" i="11"/>
  <c r="AP295" i="11"/>
  <c r="AM295" i="11"/>
  <c r="AJ295" i="11"/>
  <c r="AY294" i="11"/>
  <c r="AV294" i="11"/>
  <c r="AS294" i="11"/>
  <c r="AP294" i="11"/>
  <c r="AM294" i="11"/>
  <c r="AJ294" i="11"/>
  <c r="BA294" i="11" s="1"/>
  <c r="AY293" i="11"/>
  <c r="AV293" i="11"/>
  <c r="BA293" i="11" s="1"/>
  <c r="AS293" i="11"/>
  <c r="AP293" i="11"/>
  <c r="AM293" i="11"/>
  <c r="AJ293" i="11"/>
  <c r="AY292" i="11"/>
  <c r="AV292" i="11"/>
  <c r="BA292" i="11" s="1"/>
  <c r="AS292" i="11"/>
  <c r="AP292" i="11"/>
  <c r="AM292" i="11"/>
  <c r="AJ292" i="11"/>
  <c r="AY291" i="11"/>
  <c r="AV291" i="11"/>
  <c r="AS291" i="11"/>
  <c r="AP291" i="11"/>
  <c r="AM291" i="11"/>
  <c r="AJ291" i="11"/>
  <c r="BA290" i="11"/>
  <c r="AY290" i="11"/>
  <c r="AV290" i="11"/>
  <c r="AS290" i="11"/>
  <c r="AP290" i="11"/>
  <c r="AM290" i="11"/>
  <c r="AJ290" i="11"/>
  <c r="AY289" i="11"/>
  <c r="AV289" i="11"/>
  <c r="AS289" i="11"/>
  <c r="AP289" i="11"/>
  <c r="AM289" i="11"/>
  <c r="AJ289" i="11"/>
  <c r="BA288" i="11"/>
  <c r="AY288" i="11"/>
  <c r="AV288" i="11"/>
  <c r="AS288" i="11"/>
  <c r="AP288" i="11"/>
  <c r="AM288" i="11"/>
  <c r="AJ288" i="11"/>
  <c r="Z285" i="11"/>
  <c r="BA283" i="11"/>
  <c r="AS283" i="11"/>
  <c r="AP283" i="11"/>
  <c r="AM283" i="11"/>
  <c r="AJ283" i="11"/>
  <c r="T283" i="11"/>
  <c r="P283" i="11"/>
  <c r="BA282" i="11"/>
  <c r="AS282" i="11"/>
  <c r="AP282" i="11"/>
  <c r="AM282" i="11"/>
  <c r="AJ282" i="11"/>
  <c r="T282" i="11"/>
  <c r="P282" i="11"/>
  <c r="BA281" i="11"/>
  <c r="AS281" i="11"/>
  <c r="AP281" i="11"/>
  <c r="AM281" i="11"/>
  <c r="AJ281" i="11"/>
  <c r="T281" i="11"/>
  <c r="P281" i="11"/>
  <c r="AS280" i="11"/>
  <c r="AP280" i="11"/>
  <c r="AM280" i="11"/>
  <c r="AJ280" i="11"/>
  <c r="T280" i="11"/>
  <c r="P280" i="11"/>
  <c r="BA279" i="11"/>
  <c r="AS279" i="11"/>
  <c r="AP279" i="11"/>
  <c r="AM279" i="11"/>
  <c r="AJ279" i="11"/>
  <c r="T279" i="11"/>
  <c r="P279" i="11"/>
  <c r="AS278" i="11"/>
  <c r="AP278" i="11"/>
  <c r="AM278" i="11"/>
  <c r="AJ278" i="11"/>
  <c r="T278" i="11"/>
  <c r="P278" i="11"/>
  <c r="AS277" i="11"/>
  <c r="BA277" i="11" s="1"/>
  <c r="AP277" i="11"/>
  <c r="AM277" i="11"/>
  <c r="AJ277" i="11"/>
  <c r="T277" i="11"/>
  <c r="P277" i="11"/>
  <c r="AS276" i="11"/>
  <c r="AP276" i="11"/>
  <c r="AM276" i="11"/>
  <c r="AJ276" i="11"/>
  <c r="T276" i="11"/>
  <c r="P276" i="11"/>
  <c r="AS275" i="11"/>
  <c r="AP275" i="11"/>
  <c r="AM275" i="11"/>
  <c r="AJ275" i="11"/>
  <c r="BA275" i="11" s="1"/>
  <c r="T275" i="11"/>
  <c r="P275" i="11"/>
  <c r="BA274" i="11"/>
  <c r="AS274" i="11"/>
  <c r="AP274" i="11"/>
  <c r="AM274" i="11"/>
  <c r="AJ274" i="11"/>
  <c r="T274" i="11"/>
  <c r="P274" i="11"/>
  <c r="AS273" i="11"/>
  <c r="AP273" i="11"/>
  <c r="AM273" i="11"/>
  <c r="AJ273" i="11"/>
  <c r="BA273" i="11" s="1"/>
  <c r="T273" i="11"/>
  <c r="P273" i="11"/>
  <c r="AS272" i="11"/>
  <c r="AP272" i="11"/>
  <c r="BA272" i="11" s="1"/>
  <c r="AM272" i="11"/>
  <c r="AJ272" i="11"/>
  <c r="T272" i="11"/>
  <c r="P272" i="11"/>
  <c r="AY263" i="11"/>
  <c r="AV263" i="11"/>
  <c r="BA263" i="11" s="1"/>
  <c r="AS263" i="11"/>
  <c r="AP263" i="11"/>
  <c r="AM263" i="11"/>
  <c r="AJ263" i="11"/>
  <c r="T263" i="11"/>
  <c r="P263" i="11"/>
  <c r="AY262" i="11"/>
  <c r="AV262" i="11"/>
  <c r="AS262" i="11"/>
  <c r="AP262" i="11"/>
  <c r="AM262" i="11"/>
  <c r="AJ262" i="11"/>
  <c r="T262" i="11"/>
  <c r="P262" i="11"/>
  <c r="AY261" i="11"/>
  <c r="AV261" i="11"/>
  <c r="AS261" i="11"/>
  <c r="AP261" i="11"/>
  <c r="AM261" i="11"/>
  <c r="AJ261" i="11"/>
  <c r="BA261" i="11" s="1"/>
  <c r="T261" i="11"/>
  <c r="P261" i="11"/>
  <c r="BA260" i="11"/>
  <c r="AV260" i="11"/>
  <c r="AS260" i="11"/>
  <c r="AP260" i="11"/>
  <c r="AM260" i="11"/>
  <c r="AJ260" i="11"/>
  <c r="T260" i="11"/>
  <c r="P260" i="11"/>
  <c r="AV259" i="11"/>
  <c r="AS259" i="11"/>
  <c r="AP259" i="11"/>
  <c r="AM259" i="11"/>
  <c r="AJ259" i="11"/>
  <c r="BA259" i="11" s="1"/>
  <c r="T259" i="11"/>
  <c r="P259" i="11"/>
  <c r="BA258" i="11"/>
  <c r="AM258" i="11"/>
  <c r="AJ258" i="11"/>
  <c r="T258" i="11"/>
  <c r="P258" i="11"/>
  <c r="AY257" i="11"/>
  <c r="AV257" i="11"/>
  <c r="BA257" i="11" s="1"/>
  <c r="AS257" i="11"/>
  <c r="AP257" i="11"/>
  <c r="AM257" i="11"/>
  <c r="AJ257" i="11"/>
  <c r="T257" i="11"/>
  <c r="P257" i="11"/>
  <c r="AY256" i="11"/>
  <c r="AV256" i="11"/>
  <c r="AS256" i="11"/>
  <c r="AP256" i="11"/>
  <c r="AM256" i="11"/>
  <c r="AJ256" i="11"/>
  <c r="T256" i="11"/>
  <c r="P256" i="11"/>
  <c r="AY255" i="11"/>
  <c r="AV255" i="11"/>
  <c r="AS255" i="11"/>
  <c r="AP255" i="11"/>
  <c r="AM255" i="11"/>
  <c r="AJ255" i="11"/>
  <c r="BA255" i="11" s="1"/>
  <c r="T255" i="11"/>
  <c r="P255" i="11"/>
  <c r="BA254" i="11"/>
  <c r="AV254" i="11"/>
  <c r="AS254" i="11"/>
  <c r="AP254" i="11"/>
  <c r="AM254" i="11"/>
  <c r="AJ254" i="11"/>
  <c r="T254" i="11"/>
  <c r="P254" i="11"/>
  <c r="AV253" i="11"/>
  <c r="AS253" i="11"/>
  <c r="AP253" i="11"/>
  <c r="AM253" i="11"/>
  <c r="AJ253" i="11"/>
  <c r="T253" i="11"/>
  <c r="P253" i="11"/>
  <c r="BA252" i="11"/>
  <c r="AM252" i="11"/>
  <c r="AJ252" i="11"/>
  <c r="T252" i="11"/>
  <c r="P252" i="11"/>
  <c r="BA251" i="11"/>
  <c r="AY251" i="11"/>
  <c r="AV251" i="11"/>
  <c r="AS251" i="11"/>
  <c r="AP251" i="11"/>
  <c r="AM251" i="11"/>
  <c r="AJ251" i="11"/>
  <c r="T251" i="11"/>
  <c r="P251" i="11"/>
  <c r="AY250" i="11"/>
  <c r="AV250" i="11"/>
  <c r="AS250" i="11"/>
  <c r="AP250" i="11"/>
  <c r="AM250" i="11"/>
  <c r="AJ250" i="11"/>
  <c r="T250" i="11"/>
  <c r="P250" i="11"/>
  <c r="AY249" i="11"/>
  <c r="AV249" i="11"/>
  <c r="AS249" i="11"/>
  <c r="AP249" i="11"/>
  <c r="AM249" i="11"/>
  <c r="AJ249" i="11"/>
  <c r="BA249" i="11" s="1"/>
  <c r="T249" i="11"/>
  <c r="P249" i="11"/>
  <c r="BA248" i="11"/>
  <c r="AV248" i="11"/>
  <c r="AS248" i="11"/>
  <c r="AP248" i="11"/>
  <c r="AM248" i="11"/>
  <c r="AJ248" i="11"/>
  <c r="T248" i="11"/>
  <c r="P248" i="11"/>
  <c r="AV247" i="11"/>
  <c r="AS247" i="11"/>
  <c r="AP247" i="11"/>
  <c r="AM247" i="11"/>
  <c r="AJ247" i="11"/>
  <c r="T247" i="11"/>
  <c r="P247" i="11"/>
  <c r="BA246" i="11"/>
  <c r="AM246" i="11"/>
  <c r="AJ246" i="11"/>
  <c r="T246" i="11"/>
  <c r="P246" i="11"/>
  <c r="AY245" i="11"/>
  <c r="AV245" i="11"/>
  <c r="BA245" i="11" s="1"/>
  <c r="AS245" i="11"/>
  <c r="AP245" i="11"/>
  <c r="AM245" i="11"/>
  <c r="AJ245" i="11"/>
  <c r="T245" i="11"/>
  <c r="P245" i="11"/>
  <c r="AY244" i="11"/>
  <c r="AV244" i="11"/>
  <c r="AS244" i="11"/>
  <c r="AP244" i="11"/>
  <c r="AM244" i="11"/>
  <c r="AJ244" i="11"/>
  <c r="T244" i="11"/>
  <c r="P244" i="11"/>
  <c r="AY243" i="11"/>
  <c r="AV243" i="11"/>
  <c r="AS243" i="11"/>
  <c r="AP243" i="11"/>
  <c r="AM243" i="11"/>
  <c r="AJ243" i="11"/>
  <c r="BA243" i="11" s="1"/>
  <c r="T243" i="11"/>
  <c r="P243" i="11"/>
  <c r="BA242" i="11"/>
  <c r="AV242" i="11"/>
  <c r="AS242" i="11"/>
  <c r="AP242" i="11"/>
  <c r="AM242" i="11"/>
  <c r="AJ242" i="11"/>
  <c r="T242" i="11"/>
  <c r="P242" i="11"/>
  <c r="AV241" i="11"/>
  <c r="AS241" i="11"/>
  <c r="AP241" i="11"/>
  <c r="AM241" i="11"/>
  <c r="AJ241" i="11"/>
  <c r="BA241" i="11" s="1"/>
  <c r="T241" i="11"/>
  <c r="P241" i="11"/>
  <c r="BA240" i="11"/>
  <c r="AM240" i="11"/>
  <c r="AJ240" i="11"/>
  <c r="T240" i="11"/>
  <c r="P240" i="11"/>
  <c r="AY239" i="11"/>
  <c r="AV239" i="11"/>
  <c r="BA239" i="11" s="1"/>
  <c r="AS239" i="11"/>
  <c r="AP239" i="11"/>
  <c r="AM239" i="11"/>
  <c r="AJ239" i="11"/>
  <c r="T239" i="11"/>
  <c r="P239" i="11"/>
  <c r="AY238" i="11"/>
  <c r="AV238" i="11"/>
  <c r="AS238" i="11"/>
  <c r="AP238" i="11"/>
  <c r="AM238" i="11"/>
  <c r="AJ238" i="11"/>
  <c r="T238" i="11"/>
  <c r="P238" i="11"/>
  <c r="AY237" i="11"/>
  <c r="AV237" i="11"/>
  <c r="AS237" i="11"/>
  <c r="AP237" i="11"/>
  <c r="AM237" i="11"/>
  <c r="AJ237" i="11"/>
  <c r="BA237" i="11" s="1"/>
  <c r="T237" i="11"/>
  <c r="P237" i="11"/>
  <c r="BA236" i="11"/>
  <c r="AV236" i="11"/>
  <c r="AS236" i="11"/>
  <c r="AP236" i="11"/>
  <c r="AM236" i="11"/>
  <c r="AJ236" i="11"/>
  <c r="T236" i="11"/>
  <c r="P236" i="11"/>
  <c r="AV235" i="11"/>
  <c r="AS235" i="11"/>
  <c r="AP235" i="11"/>
  <c r="AM235" i="11"/>
  <c r="AJ235" i="11"/>
  <c r="BA235" i="11" s="1"/>
  <c r="T235" i="11"/>
  <c r="P235" i="11"/>
  <c r="BA234" i="11"/>
  <c r="AM234" i="11"/>
  <c r="AJ234" i="11"/>
  <c r="T234" i="11"/>
  <c r="P234" i="11"/>
  <c r="AY165" i="11"/>
  <c r="AV165" i="11"/>
  <c r="BB165" i="11" s="1"/>
  <c r="AS165" i="11"/>
  <c r="AP165" i="11"/>
  <c r="AM165" i="11"/>
  <c r="AJ165" i="11"/>
  <c r="AY164" i="11"/>
  <c r="AV164" i="11"/>
  <c r="AS164" i="11"/>
  <c r="AP164" i="11"/>
  <c r="AM164" i="11"/>
  <c r="AJ164" i="11"/>
  <c r="AY163" i="11"/>
  <c r="BB163" i="11" s="1"/>
  <c r="AV163" i="11"/>
  <c r="AS163" i="11"/>
  <c r="AP163" i="11"/>
  <c r="AM163" i="11"/>
  <c r="AJ163" i="11"/>
  <c r="AY162" i="11"/>
  <c r="AV162" i="11"/>
  <c r="AS162" i="11"/>
  <c r="AP162" i="11"/>
  <c r="AM162" i="11"/>
  <c r="AJ162" i="11"/>
  <c r="BB161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BB159" i="11" s="1"/>
  <c r="AY158" i="11"/>
  <c r="AV158" i="11"/>
  <c r="AS158" i="11"/>
  <c r="AP158" i="11"/>
  <c r="AM158" i="11"/>
  <c r="AJ158" i="11"/>
  <c r="AV157" i="11"/>
  <c r="AS157" i="11"/>
  <c r="AP157" i="11"/>
  <c r="AM157" i="11"/>
  <c r="AJ157" i="11"/>
  <c r="BB157" i="11" s="1"/>
  <c r="AB157" i="11"/>
  <c r="X157" i="11"/>
  <c r="T157" i="11"/>
  <c r="P157" i="11"/>
  <c r="AV156" i="11"/>
  <c r="BB156" i="11" s="1"/>
  <c r="AS156" i="11"/>
  <c r="AP156" i="11"/>
  <c r="AM156" i="11"/>
  <c r="AJ156" i="11"/>
  <c r="AB156" i="11"/>
  <c r="X156" i="11"/>
  <c r="T156" i="11"/>
  <c r="P156" i="11"/>
  <c r="BB155" i="11"/>
  <c r="AV155" i="11"/>
  <c r="AS155" i="11"/>
  <c r="AP155" i="11"/>
  <c r="AM155" i="11"/>
  <c r="AJ155" i="11"/>
  <c r="AB155" i="11"/>
  <c r="X155" i="11"/>
  <c r="T155" i="11"/>
  <c r="P155" i="11"/>
  <c r="BB154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BB153" i="11" s="1"/>
  <c r="AM153" i="11"/>
  <c r="AJ153" i="11"/>
  <c r="AB153" i="11"/>
  <c r="X153" i="11"/>
  <c r="T153" i="11"/>
  <c r="P153" i="11"/>
  <c r="AV152" i="11"/>
  <c r="AS152" i="11"/>
  <c r="AP152" i="11"/>
  <c r="AM152" i="11"/>
  <c r="AJ152" i="11"/>
  <c r="BB152" i="11" s="1"/>
  <c r="AB152" i="11"/>
  <c r="X152" i="11"/>
  <c r="T152" i="11"/>
  <c r="P152" i="11"/>
  <c r="AV151" i="11"/>
  <c r="AS151" i="11"/>
  <c r="AP151" i="11"/>
  <c r="AM151" i="11"/>
  <c r="AJ151" i="11"/>
  <c r="BB151" i="11" s="1"/>
  <c r="AB151" i="11"/>
  <c r="X151" i="11"/>
  <c r="T151" i="11"/>
  <c r="P151" i="11"/>
  <c r="AV150" i="11"/>
  <c r="BB150" i="11" s="1"/>
  <c r="AS150" i="11"/>
  <c r="AP150" i="11"/>
  <c r="AM150" i="11"/>
  <c r="AJ150" i="11"/>
  <c r="AB150" i="11"/>
  <c r="X150" i="11"/>
  <c r="T150" i="11"/>
  <c r="P150" i="11"/>
  <c r="BB149" i="11"/>
  <c r="AV149" i="11"/>
  <c r="AS149" i="11"/>
  <c r="AP149" i="11"/>
  <c r="AM149" i="11"/>
  <c r="AJ149" i="11"/>
  <c r="AB149" i="11"/>
  <c r="X149" i="11"/>
  <c r="T149" i="11"/>
  <c r="P149" i="11"/>
  <c r="BB148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BB147" i="11" s="1"/>
  <c r="AM147" i="11"/>
  <c r="AJ147" i="11"/>
  <c r="AB147" i="11"/>
  <c r="X147" i="11"/>
  <c r="T147" i="11"/>
  <c r="P147" i="11"/>
  <c r="AV146" i="11"/>
  <c r="AS146" i="11"/>
  <c r="AP146" i="11"/>
  <c r="AM146" i="11"/>
  <c r="AJ146" i="11"/>
  <c r="BB146" i="11" s="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BB144" i="11" s="1"/>
  <c r="AS144" i="11"/>
  <c r="AP144" i="11"/>
  <c r="AM144" i="11"/>
  <c r="AJ144" i="11"/>
  <c r="AB144" i="11"/>
  <c r="X144" i="11"/>
  <c r="T144" i="11"/>
  <c r="P144" i="11"/>
  <c r="BB143" i="11"/>
  <c r="AV143" i="11"/>
  <c r="AS143" i="11"/>
  <c r="AP143" i="11"/>
  <c r="AM143" i="11"/>
  <c r="AJ143" i="11"/>
  <c r="AB143" i="11"/>
  <c r="X143" i="11"/>
  <c r="T143" i="11"/>
  <c r="P143" i="11"/>
  <c r="AV142" i="11"/>
  <c r="BB142" i="11" s="1"/>
  <c r="AS142" i="11"/>
  <c r="AP142" i="11"/>
  <c r="AM142" i="11"/>
  <c r="AJ142" i="11"/>
  <c r="AB142" i="11"/>
  <c r="X142" i="11"/>
  <c r="T142" i="11"/>
  <c r="P142" i="11"/>
  <c r="BB141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BB138" i="11" s="1"/>
  <c r="AS138" i="11"/>
  <c r="AP138" i="11"/>
  <c r="AM138" i="11"/>
  <c r="AJ138" i="11"/>
  <c r="AB138" i="11"/>
  <c r="X138" i="11"/>
  <c r="T138" i="11"/>
  <c r="P138" i="11"/>
  <c r="BB137" i="11"/>
  <c r="AV137" i="11"/>
  <c r="AS137" i="11"/>
  <c r="AP137" i="11"/>
  <c r="AM137" i="11"/>
  <c r="AJ137" i="11"/>
  <c r="AB137" i="11"/>
  <c r="X137" i="11"/>
  <c r="T137" i="11"/>
  <c r="P137" i="11"/>
  <c r="AV136" i="11"/>
  <c r="BB136" i="11" s="1"/>
  <c r="AS136" i="11"/>
  <c r="AP136" i="11"/>
  <c r="AM136" i="11"/>
  <c r="AJ136" i="11"/>
  <c r="AB136" i="11"/>
  <c r="X136" i="11"/>
  <c r="T136" i="11"/>
  <c r="P136" i="11"/>
  <c r="BB135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BB132" i="11" s="1"/>
  <c r="BB131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BB130" i="11" s="1"/>
  <c r="AY129" i="11"/>
  <c r="AV129" i="11"/>
  <c r="BB129" i="11" s="1"/>
  <c r="AS129" i="11"/>
  <c r="AP129" i="11"/>
  <c r="AM129" i="11"/>
  <c r="AJ129" i="11"/>
  <c r="AY128" i="11"/>
  <c r="AV128" i="11"/>
  <c r="AS128" i="11"/>
  <c r="BB128" i="11" s="1"/>
  <c r="AP128" i="11"/>
  <c r="AM128" i="11"/>
  <c r="AJ128" i="11"/>
  <c r="AY127" i="11"/>
  <c r="AV127" i="11"/>
  <c r="AS127" i="11"/>
  <c r="AP127" i="11"/>
  <c r="AM127" i="11"/>
  <c r="AJ127" i="11"/>
  <c r="BB127" i="11" s="1"/>
  <c r="AY126" i="11"/>
  <c r="BB126" i="11" s="1"/>
  <c r="AV126" i="11"/>
  <c r="AS126" i="11"/>
  <c r="AP126" i="11"/>
  <c r="AM126" i="11"/>
  <c r="AJ126" i="11"/>
  <c r="AY125" i="11"/>
  <c r="AV125" i="11"/>
  <c r="AS125" i="11"/>
  <c r="AP125" i="11"/>
  <c r="AM125" i="11"/>
  <c r="AJ125" i="11"/>
  <c r="BB124" i="11"/>
  <c r="AV124" i="11"/>
  <c r="AS124" i="11"/>
  <c r="AP124" i="11"/>
  <c r="AM124" i="11"/>
  <c r="AJ124" i="11"/>
  <c r="AB124" i="11"/>
  <c r="X124" i="11"/>
  <c r="T124" i="11"/>
  <c r="P124" i="11"/>
  <c r="BB123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BB122" i="11" s="1"/>
  <c r="AM122" i="11"/>
  <c r="AJ122" i="11"/>
  <c r="AB122" i="11"/>
  <c r="X122" i="11"/>
  <c r="T122" i="11"/>
  <c r="P122" i="11"/>
  <c r="AV121" i="11"/>
  <c r="AS121" i="11"/>
  <c r="AP121" i="11"/>
  <c r="AM121" i="11"/>
  <c r="AJ121" i="11"/>
  <c r="BB121" i="11" s="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BB119" i="11" s="1"/>
  <c r="AS119" i="11"/>
  <c r="AP119" i="11"/>
  <c r="AM119" i="11"/>
  <c r="AJ119" i="11"/>
  <c r="AB119" i="11"/>
  <c r="X119" i="11"/>
  <c r="T119" i="11"/>
  <c r="P119" i="11"/>
  <c r="BB118" i="11"/>
  <c r="AV118" i="11"/>
  <c r="AS118" i="11"/>
  <c r="AP118" i="11"/>
  <c r="AM118" i="11"/>
  <c r="AJ118" i="11"/>
  <c r="AB118" i="11"/>
  <c r="X118" i="11"/>
  <c r="T118" i="11"/>
  <c r="P118" i="11"/>
  <c r="AV117" i="11"/>
  <c r="BB117" i="11" s="1"/>
  <c r="AS117" i="11"/>
  <c r="AP117" i="11"/>
  <c r="AM117" i="11"/>
  <c r="AJ117" i="11"/>
  <c r="AB117" i="11"/>
  <c r="X117" i="11"/>
  <c r="T117" i="11"/>
  <c r="P117" i="11"/>
  <c r="BB116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BB113" i="11" s="1"/>
  <c r="AS113" i="11"/>
  <c r="AP113" i="11"/>
  <c r="AM113" i="11"/>
  <c r="AJ113" i="11"/>
  <c r="AB113" i="11"/>
  <c r="X113" i="11"/>
  <c r="T113" i="11"/>
  <c r="P113" i="11"/>
  <c r="BB112" i="11"/>
  <c r="AV112" i="11"/>
  <c r="AS112" i="11"/>
  <c r="AP112" i="11"/>
  <c r="AM112" i="11"/>
  <c r="AJ112" i="11"/>
  <c r="AB112" i="11"/>
  <c r="X112" i="11"/>
  <c r="T112" i="11"/>
  <c r="P112" i="11"/>
  <c r="AV111" i="11"/>
  <c r="BB111" i="11" s="1"/>
  <c r="AS111" i="11"/>
  <c r="AP111" i="11"/>
  <c r="AM111" i="11"/>
  <c r="AJ111" i="11"/>
  <c r="AB111" i="11"/>
  <c r="X111" i="11"/>
  <c r="T111" i="11"/>
  <c r="P111" i="11"/>
  <c r="BB110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BB108" i="11" s="1"/>
  <c r="AB108" i="11"/>
  <c r="X108" i="11"/>
  <c r="T108" i="11"/>
  <c r="P108" i="11"/>
  <c r="AV107" i="11"/>
  <c r="BB107" i="11" s="1"/>
  <c r="AS107" i="11"/>
  <c r="AP107" i="11"/>
  <c r="AM107" i="11"/>
  <c r="AJ107" i="11"/>
  <c r="AB107" i="11"/>
  <c r="X107" i="11"/>
  <c r="T107" i="11"/>
  <c r="P107" i="11"/>
  <c r="BB106" i="11"/>
  <c r="AV106" i="11"/>
  <c r="AS106" i="11"/>
  <c r="AP106" i="11"/>
  <c r="AM106" i="11"/>
  <c r="AJ106" i="11"/>
  <c r="AB106" i="11"/>
  <c r="X106" i="11"/>
  <c r="T106" i="11"/>
  <c r="P106" i="11"/>
  <c r="BB105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BB104" i="11" s="1"/>
  <c r="AM104" i="11"/>
  <c r="AJ104" i="11"/>
  <c r="AB104" i="11"/>
  <c r="X104" i="11"/>
  <c r="T104" i="11"/>
  <c r="P104" i="11"/>
  <c r="AV103" i="11"/>
  <c r="AS103" i="11"/>
  <c r="AP103" i="11"/>
  <c r="AM103" i="11"/>
  <c r="AJ103" i="11"/>
  <c r="BB103" i="11" s="1"/>
  <c r="AB103" i="11"/>
  <c r="X103" i="11"/>
  <c r="T103" i="11"/>
  <c r="P103" i="11"/>
  <c r="AV102" i="11"/>
  <c r="AS102" i="11"/>
  <c r="AP102" i="11"/>
  <c r="AM102" i="11"/>
  <c r="AJ102" i="11"/>
  <c r="BB102" i="11" s="1"/>
  <c r="AB102" i="11"/>
  <c r="X102" i="11"/>
  <c r="T102" i="11"/>
  <c r="P102" i="11"/>
  <c r="AV101" i="11"/>
  <c r="BB101" i="11" s="1"/>
  <c r="AS101" i="11"/>
  <c r="AP101" i="11"/>
  <c r="AM101" i="11"/>
  <c r="AJ101" i="11"/>
  <c r="AB101" i="11"/>
  <c r="X101" i="11"/>
  <c r="T101" i="11"/>
  <c r="P101" i="11"/>
  <c r="BB99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BB97" i="11" s="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BB94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BB92" i="11" s="1"/>
  <c r="AS92" i="11"/>
  <c r="AP92" i="11"/>
  <c r="AM92" i="11"/>
  <c r="AJ92" i="11"/>
  <c r="BB91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BB89" i="11" s="1"/>
  <c r="AB89" i="11"/>
  <c r="X89" i="11"/>
  <c r="T89" i="11"/>
  <c r="P89" i="11"/>
  <c r="AV88" i="11"/>
  <c r="BB88" i="11" s="1"/>
  <c r="AS88" i="11"/>
  <c r="AP88" i="11"/>
  <c r="AM88" i="11"/>
  <c r="AJ88" i="11"/>
  <c r="AB88" i="11"/>
  <c r="X88" i="11"/>
  <c r="T88" i="11"/>
  <c r="P88" i="11"/>
  <c r="BB87" i="11"/>
  <c r="AV87" i="11"/>
  <c r="AS87" i="11"/>
  <c r="AP87" i="11"/>
  <c r="AM87" i="11"/>
  <c r="AJ87" i="11"/>
  <c r="AB87" i="11"/>
  <c r="X87" i="11"/>
  <c r="T87" i="11"/>
  <c r="P87" i="11"/>
  <c r="BB86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BB84" i="11" s="1"/>
  <c r="AB84" i="11"/>
  <c r="X84" i="11"/>
  <c r="T84" i="11"/>
  <c r="P84" i="11"/>
  <c r="AV83" i="11"/>
  <c r="AS83" i="11"/>
  <c r="AP83" i="11"/>
  <c r="AM83" i="11"/>
  <c r="AJ83" i="11"/>
  <c r="BB83" i="11" s="1"/>
  <c r="AB83" i="11"/>
  <c r="X83" i="11"/>
  <c r="T83" i="11"/>
  <c r="P83" i="11"/>
  <c r="AV82" i="11"/>
  <c r="BB82" i="11" s="1"/>
  <c r="AS82" i="11"/>
  <c r="AP82" i="11"/>
  <c r="AM82" i="11"/>
  <c r="AJ82" i="11"/>
  <c r="AB82" i="11"/>
  <c r="X82" i="11"/>
  <c r="T82" i="11"/>
  <c r="P82" i="11"/>
  <c r="BB81" i="11"/>
  <c r="AV81" i="11"/>
  <c r="AS81" i="11"/>
  <c r="AP81" i="11"/>
  <c r="AM81" i="11"/>
  <c r="AJ81" i="11"/>
  <c r="AB81" i="11"/>
  <c r="X81" i="11"/>
  <c r="T81" i="11"/>
  <c r="P81" i="11"/>
  <c r="BB80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BB79" i="11" s="1"/>
  <c r="AM79" i="11"/>
  <c r="AJ79" i="11"/>
  <c r="AB79" i="11"/>
  <c r="X79" i="11"/>
  <c r="T79" i="11"/>
  <c r="P79" i="11"/>
  <c r="AV78" i="11"/>
  <c r="AS78" i="11"/>
  <c r="AP78" i="11"/>
  <c r="AM78" i="11"/>
  <c r="AJ78" i="11"/>
  <c r="BB78" i="11" s="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BB76" i="11" s="1"/>
  <c r="AS76" i="11"/>
  <c r="AP76" i="11"/>
  <c r="AM76" i="11"/>
  <c r="AJ76" i="11"/>
  <c r="AB76" i="11"/>
  <c r="X76" i="11"/>
  <c r="T76" i="11"/>
  <c r="P76" i="11"/>
  <c r="BB75" i="11"/>
  <c r="AV75" i="11"/>
  <c r="AS75" i="11"/>
  <c r="AP75" i="11"/>
  <c r="AM75" i="11"/>
  <c r="AJ75" i="11"/>
  <c r="AB75" i="11"/>
  <c r="X75" i="11"/>
  <c r="T75" i="11"/>
  <c r="P75" i="11"/>
  <c r="BB74" i="11"/>
  <c r="AV74" i="11"/>
  <c r="AS74" i="11"/>
  <c r="AP74" i="11"/>
  <c r="AM74" i="11"/>
  <c r="AJ74" i="11"/>
  <c r="AB74" i="11"/>
  <c r="X74" i="11"/>
  <c r="T74" i="11"/>
  <c r="P74" i="11"/>
  <c r="BB73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BB70" i="11" s="1"/>
  <c r="AS70" i="11"/>
  <c r="AP70" i="11"/>
  <c r="AM70" i="11"/>
  <c r="AJ70" i="11"/>
  <c r="AB70" i="11"/>
  <c r="X70" i="11"/>
  <c r="T70" i="11"/>
  <c r="P70" i="11"/>
  <c r="BB69" i="11"/>
  <c r="AV69" i="11"/>
  <c r="AS69" i="11"/>
  <c r="AP69" i="11"/>
  <c r="AM69" i="11"/>
  <c r="AJ69" i="11"/>
  <c r="AB69" i="11"/>
  <c r="X69" i="11"/>
  <c r="T69" i="11"/>
  <c r="P69" i="11"/>
  <c r="AV68" i="11"/>
  <c r="BB68" i="11" s="1"/>
  <c r="AS68" i="11"/>
  <c r="AP68" i="11"/>
  <c r="AM68" i="11"/>
  <c r="AJ68" i="11"/>
  <c r="AB68" i="11"/>
  <c r="X68" i="11"/>
  <c r="T68" i="11"/>
  <c r="P68" i="11"/>
  <c r="BB66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BB64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BB63" i="11" s="1"/>
  <c r="BB62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BB60" i="11" s="1"/>
  <c r="AY59" i="11"/>
  <c r="AV59" i="11"/>
  <c r="AS59" i="11"/>
  <c r="BB59" i="11" s="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BB57" i="11" s="1"/>
  <c r="AS57" i="11"/>
  <c r="AP57" i="11"/>
  <c r="AM57" i="11"/>
  <c r="AJ57" i="11"/>
  <c r="AB57" i="11"/>
  <c r="X57" i="11"/>
  <c r="T57" i="11"/>
  <c r="P57" i="11"/>
  <c r="BB56" i="11"/>
  <c r="AV56" i="11"/>
  <c r="AS56" i="11"/>
  <c r="AP56" i="11"/>
  <c r="AM56" i="11"/>
  <c r="AJ56" i="11"/>
  <c r="AB56" i="11"/>
  <c r="X56" i="11"/>
  <c r="T56" i="11"/>
  <c r="P56" i="11"/>
  <c r="AV55" i="11"/>
  <c r="BB55" i="11" s="1"/>
  <c r="AS55" i="11"/>
  <c r="AP55" i="11"/>
  <c r="AM55" i="11"/>
  <c r="AJ55" i="11"/>
  <c r="AB55" i="11"/>
  <c r="X55" i="11"/>
  <c r="T55" i="11"/>
  <c r="P55" i="11"/>
  <c r="AV54" i="11"/>
  <c r="AS54" i="11"/>
  <c r="AP54" i="11"/>
  <c r="BB54" i="11" s="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BB51" i="11" s="1"/>
  <c r="AS51" i="11"/>
  <c r="AP51" i="11"/>
  <c r="AM51" i="11"/>
  <c r="AJ51" i="11"/>
  <c r="AB51" i="11"/>
  <c r="X51" i="11"/>
  <c r="T51" i="11"/>
  <c r="P51" i="11"/>
  <c r="BB50" i="11"/>
  <c r="AV50" i="11"/>
  <c r="AS50" i="11"/>
  <c r="AP50" i="11"/>
  <c r="AM50" i="11"/>
  <c r="AJ50" i="11"/>
  <c r="AB50" i="11"/>
  <c r="X50" i="11"/>
  <c r="T50" i="11"/>
  <c r="P50" i="11"/>
  <c r="BB49" i="11"/>
  <c r="AV49" i="11"/>
  <c r="AS49" i="11"/>
  <c r="AP49" i="11"/>
  <c r="AM49" i="11"/>
  <c r="AJ49" i="11"/>
  <c r="AB49" i="11"/>
  <c r="X49" i="11"/>
  <c r="T49" i="11"/>
  <c r="P49" i="11"/>
  <c r="BB48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BB46" i="11" s="1"/>
  <c r="AB46" i="11"/>
  <c r="X46" i="11"/>
  <c r="T46" i="11"/>
  <c r="P46" i="11"/>
  <c r="AV45" i="11"/>
  <c r="BB45" i="11" s="1"/>
  <c r="AS45" i="11"/>
  <c r="AP45" i="11"/>
  <c r="AM45" i="11"/>
  <c r="AJ45" i="11"/>
  <c r="AB45" i="11"/>
  <c r="X45" i="11"/>
  <c r="T45" i="11"/>
  <c r="P45" i="11"/>
  <c r="BB44" i="11"/>
  <c r="AV44" i="11"/>
  <c r="AS44" i="11"/>
  <c r="AP44" i="11"/>
  <c r="AM44" i="11"/>
  <c r="AJ44" i="11"/>
  <c r="AB44" i="11"/>
  <c r="X44" i="11"/>
  <c r="T44" i="11"/>
  <c r="P44" i="11"/>
  <c r="BB43" i="11"/>
  <c r="AV43" i="11"/>
  <c r="AS43" i="11"/>
  <c r="AP43" i="11"/>
  <c r="AM43" i="11"/>
  <c r="AJ43" i="11"/>
  <c r="AB43" i="11"/>
  <c r="X43" i="11"/>
  <c r="T43" i="11"/>
  <c r="P43" i="11"/>
  <c r="AV42" i="11"/>
  <c r="AS42" i="11"/>
  <c r="BB42" i="11" s="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BB41" i="11" s="1"/>
  <c r="AB41" i="11"/>
  <c r="X41" i="11"/>
  <c r="T41" i="11"/>
  <c r="P41" i="11"/>
  <c r="AV40" i="11"/>
  <c r="AS40" i="11"/>
  <c r="AP40" i="11"/>
  <c r="AM40" i="11"/>
  <c r="AJ40" i="11"/>
  <c r="BB40" i="11" s="1"/>
  <c r="AB40" i="11"/>
  <c r="X40" i="11"/>
  <c r="T40" i="11"/>
  <c r="P40" i="11"/>
  <c r="AV39" i="11"/>
  <c r="BB39" i="11" s="1"/>
  <c r="AS39" i="11"/>
  <c r="AP39" i="11"/>
  <c r="AM39" i="11"/>
  <c r="AJ39" i="11"/>
  <c r="AB39" i="11"/>
  <c r="X39" i="11"/>
  <c r="T39" i="11"/>
  <c r="P39" i="11"/>
  <c r="BB38" i="11"/>
  <c r="AV38" i="11"/>
  <c r="AS38" i="11"/>
  <c r="AP38" i="11"/>
  <c r="AM38" i="11"/>
  <c r="AJ38" i="11"/>
  <c r="AB38" i="11"/>
  <c r="X38" i="11"/>
  <c r="T38" i="11"/>
  <c r="P38" i="11"/>
  <c r="AV37" i="11"/>
  <c r="BB37" i="11" s="1"/>
  <c r="AS37" i="11"/>
  <c r="AP37" i="11"/>
  <c r="AM37" i="11"/>
  <c r="AJ37" i="11"/>
  <c r="AB37" i="11"/>
  <c r="X37" i="11"/>
  <c r="T37" i="11"/>
  <c r="P37" i="11"/>
  <c r="AV36" i="11"/>
  <c r="AS36" i="11"/>
  <c r="AP36" i="11"/>
  <c r="BB36" i="11" s="1"/>
  <c r="AM36" i="11"/>
  <c r="AJ36" i="11"/>
  <c r="AB36" i="11"/>
  <c r="X36" i="11"/>
  <c r="T36" i="11"/>
  <c r="P36" i="11"/>
  <c r="AV35" i="11"/>
  <c r="AS35" i="11"/>
  <c r="AP35" i="11"/>
  <c r="AM35" i="11"/>
  <c r="AJ35" i="11"/>
  <c r="BB35" i="11" s="1"/>
  <c r="AB35" i="11"/>
  <c r="X35" i="11"/>
  <c r="T35" i="11"/>
  <c r="P35" i="11"/>
  <c r="AY33" i="11"/>
  <c r="AV33" i="11"/>
  <c r="AS33" i="11"/>
  <c r="AP33" i="11"/>
  <c r="AM33" i="11"/>
  <c r="AJ33" i="11"/>
  <c r="BB33" i="11" s="1"/>
  <c r="BB32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BB30" i="11" s="1"/>
  <c r="AS30" i="11"/>
  <c r="AP30" i="11"/>
  <c r="AM30" i="11"/>
  <c r="AJ30" i="11"/>
  <c r="AY29" i="11"/>
  <c r="AV29" i="11"/>
  <c r="BB29" i="11" s="1"/>
  <c r="AS29" i="11"/>
  <c r="AP29" i="11"/>
  <c r="AM29" i="11"/>
  <c r="AJ29" i="11"/>
  <c r="AY28" i="11"/>
  <c r="AV28" i="11"/>
  <c r="AS28" i="11"/>
  <c r="AP28" i="11"/>
  <c r="AM28" i="11"/>
  <c r="AJ28" i="11"/>
  <c r="AY27" i="11"/>
  <c r="BB27" i="11" s="1"/>
  <c r="AV27" i="11"/>
  <c r="AS27" i="11"/>
  <c r="AP27" i="11"/>
  <c r="AM27" i="11"/>
  <c r="AJ27" i="11"/>
  <c r="AY26" i="11"/>
  <c r="AV26" i="11"/>
  <c r="AS26" i="11"/>
  <c r="AP26" i="11"/>
  <c r="AM26" i="11"/>
  <c r="AJ26" i="11"/>
  <c r="BB25" i="11"/>
  <c r="AV25" i="11"/>
  <c r="AS25" i="11"/>
  <c r="AP25" i="11"/>
  <c r="AM25" i="11"/>
  <c r="AJ25" i="11"/>
  <c r="AB25" i="11"/>
  <c r="X25" i="11"/>
  <c r="T25" i="11"/>
  <c r="P25" i="11"/>
  <c r="AV24" i="11"/>
  <c r="AS24" i="11"/>
  <c r="BB24" i="11" s="1"/>
  <c r="AP24" i="11"/>
  <c r="AM24" i="11"/>
  <c r="AJ24" i="11"/>
  <c r="AB24" i="11"/>
  <c r="X24" i="11"/>
  <c r="T24" i="11"/>
  <c r="P24" i="11"/>
  <c r="BB23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BB21" i="11" s="1"/>
  <c r="AB21" i="11"/>
  <c r="X21" i="11"/>
  <c r="T21" i="11"/>
  <c r="P21" i="11"/>
  <c r="AV20" i="11"/>
  <c r="BB20" i="11" s="1"/>
  <c r="AS20" i="11"/>
  <c r="AP20" i="11"/>
  <c r="AM20" i="11"/>
  <c r="AJ20" i="11"/>
  <c r="AB20" i="11"/>
  <c r="X20" i="11"/>
  <c r="T20" i="11"/>
  <c r="P20" i="11"/>
  <c r="BB19" i="11"/>
  <c r="AV19" i="11"/>
  <c r="AS19" i="11"/>
  <c r="AP19" i="11"/>
  <c r="AM19" i="11"/>
  <c r="AJ19" i="11"/>
  <c r="AB19" i="11"/>
  <c r="X19" i="11"/>
  <c r="T19" i="11"/>
  <c r="P19" i="11"/>
  <c r="BB18" i="11"/>
  <c r="AV18" i="11"/>
  <c r="AS18" i="11"/>
  <c r="AP18" i="11"/>
  <c r="AM18" i="11"/>
  <c r="AJ18" i="11"/>
  <c r="AB18" i="11"/>
  <c r="X18" i="11"/>
  <c r="T18" i="11"/>
  <c r="P18" i="11"/>
  <c r="AV17" i="11"/>
  <c r="AS17" i="11"/>
  <c r="BB17" i="11" s="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BB16" i="11" s="1"/>
  <c r="AB16" i="11"/>
  <c r="X16" i="11"/>
  <c r="T16" i="11"/>
  <c r="P16" i="11"/>
  <c r="AV15" i="11"/>
  <c r="AS15" i="11"/>
  <c r="AP15" i="11"/>
  <c r="AM15" i="11"/>
  <c r="AJ15" i="11"/>
  <c r="BB15" i="11" s="1"/>
  <c r="AB15" i="11"/>
  <c r="X15" i="11"/>
  <c r="T15" i="11"/>
  <c r="P15" i="11"/>
  <c r="AV14" i="11"/>
  <c r="BB14" i="11" s="1"/>
  <c r="AS14" i="11"/>
  <c r="AP14" i="11"/>
  <c r="AM14" i="11"/>
  <c r="AJ14" i="11"/>
  <c r="AB14" i="11"/>
  <c r="X14" i="11"/>
  <c r="T14" i="11"/>
  <c r="P14" i="11"/>
  <c r="BB13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BB11" i="11" s="1"/>
  <c r="AJ11" i="11"/>
  <c r="AB11" i="11"/>
  <c r="X11" i="11"/>
  <c r="T11" i="11"/>
  <c r="P11" i="11"/>
  <c r="AV10" i="11"/>
  <c r="AS10" i="11"/>
  <c r="AP10" i="11"/>
  <c r="AM10" i="11"/>
  <c r="AJ10" i="11"/>
  <c r="BB10" i="11" s="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BB8" i="11" s="1"/>
  <c r="AS8" i="11"/>
  <c r="AP8" i="11"/>
  <c r="AM8" i="11"/>
  <c r="AJ8" i="11"/>
  <c r="AB8" i="11"/>
  <c r="X8" i="11"/>
  <c r="T8" i="11"/>
  <c r="P8" i="11"/>
  <c r="BB7" i="11"/>
  <c r="AV7" i="11"/>
  <c r="AS7" i="11"/>
  <c r="AP7" i="11"/>
  <c r="AM7" i="11"/>
  <c r="AJ7" i="11"/>
  <c r="AB7" i="11"/>
  <c r="X7" i="11"/>
  <c r="T7" i="11"/>
  <c r="P7" i="11"/>
  <c r="AV6" i="11"/>
  <c r="AS6" i="11"/>
  <c r="BB6" i="11" s="1"/>
  <c r="AP6" i="11"/>
  <c r="AM6" i="11"/>
  <c r="AJ6" i="11"/>
  <c r="AB6" i="11"/>
  <c r="X6" i="11"/>
  <c r="T6" i="11"/>
  <c r="P6" i="11"/>
  <c r="AV5" i="11"/>
  <c r="AS5" i="11"/>
  <c r="AP5" i="11"/>
  <c r="BB5" i="11" s="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BB2" i="11" s="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F11" i="10"/>
  <c r="E11" i="10"/>
  <c r="B11" i="10"/>
  <c r="A11" i="10" s="1"/>
  <c r="I10" i="10"/>
  <c r="G10" i="10"/>
  <c r="E10" i="10"/>
  <c r="B10" i="10" s="1"/>
  <c r="A10" i="10" s="1"/>
  <c r="I9" i="10"/>
  <c r="G9" i="10"/>
  <c r="F9" i="10"/>
  <c r="E9" i="10"/>
  <c r="B9" i="10"/>
  <c r="A9" i="10"/>
  <c r="I8" i="10"/>
  <c r="G8" i="10"/>
  <c r="E8" i="10"/>
  <c r="B8" i="10" s="1"/>
  <c r="A8" i="10" s="1"/>
  <c r="I7" i="10"/>
  <c r="G7" i="10"/>
  <c r="F7" i="10"/>
  <c r="E7" i="10"/>
  <c r="B7" i="10"/>
  <c r="A7" i="10"/>
  <c r="I6" i="10"/>
  <c r="G6" i="10"/>
  <c r="E6" i="10"/>
  <c r="B6" i="10" s="1"/>
  <c r="A6" i="10" s="1"/>
  <c r="I5" i="10"/>
  <c r="G5" i="10"/>
  <c r="F5" i="10"/>
  <c r="E5" i="10"/>
  <c r="B5" i="10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S7" i="6" s="1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P7" i="6"/>
  <c r="O7" i="6"/>
  <c r="M7" i="6"/>
  <c r="J7" i="6"/>
  <c r="AJ6" i="6" s="1"/>
  <c r="I7" i="6"/>
  <c r="AI6" i="6" s="1"/>
  <c r="H7" i="6"/>
  <c r="G7" i="6"/>
  <c r="AZ6" i="6"/>
  <c r="AY6" i="6"/>
  <c r="AX6" i="6"/>
  <c r="AW6" i="6"/>
  <c r="AT6" i="6"/>
  <c r="AS6" i="6"/>
  <c r="AR6" i="6"/>
  <c r="AQ6" i="6"/>
  <c r="AN6" i="6"/>
  <c r="AM6" i="6"/>
  <c r="AL6" i="6"/>
  <c r="AK6" i="6"/>
  <c r="AH6" i="6"/>
  <c r="AG6" i="6"/>
  <c r="AF6" i="6"/>
  <c r="AE6" i="6"/>
  <c r="V6" i="6"/>
  <c r="U6" i="6"/>
  <c r="T6" i="6"/>
  <c r="S6" i="6"/>
  <c r="J6" i="6"/>
  <c r="I6" i="6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G4" i="6"/>
  <c r="J3" i="6"/>
  <c r="I3" i="6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S102" i="5"/>
  <c r="P102" i="5"/>
  <c r="S101" i="5"/>
  <c r="P101" i="5"/>
  <c r="S100" i="5"/>
  <c r="P100" i="5"/>
  <c r="P99" i="5"/>
  <c r="S99" i="5" s="1"/>
  <c r="P98" i="5"/>
  <c r="S98" i="5" s="1"/>
  <c r="P97" i="5"/>
  <c r="S97" i="5" s="1"/>
  <c r="S96" i="5"/>
  <c r="P96" i="5"/>
  <c r="P95" i="5"/>
  <c r="S95" i="5" s="1"/>
  <c r="S94" i="5"/>
  <c r="P94" i="5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S67" i="5"/>
  <c r="P67" i="5"/>
  <c r="P66" i="5"/>
  <c r="S66" i="5" s="1"/>
  <c r="P65" i="5"/>
  <c r="S65" i="5" s="1"/>
  <c r="P64" i="5"/>
  <c r="S64" i="5" s="1"/>
  <c r="S63" i="5"/>
  <c r="P63" i="5"/>
  <c r="S62" i="5"/>
  <c r="P62" i="5"/>
  <c r="S61" i="5"/>
  <c r="P61" i="5"/>
  <c r="P60" i="5"/>
  <c r="S60" i="5" s="1"/>
  <c r="P59" i="5"/>
  <c r="S59" i="5" s="1"/>
  <c r="P58" i="5"/>
  <c r="S58" i="5" s="1"/>
  <c r="S57" i="5"/>
  <c r="P57" i="5"/>
  <c r="S56" i="5"/>
  <c r="P56" i="5"/>
  <c r="S55" i="5"/>
  <c r="P55" i="5"/>
  <c r="P54" i="5"/>
  <c r="S54" i="5" s="1"/>
  <c r="P53" i="5"/>
  <c r="S53" i="5" s="1"/>
  <c r="S52" i="5"/>
  <c r="P52" i="5"/>
  <c r="S51" i="5"/>
  <c r="P51" i="5"/>
  <c r="S50" i="5"/>
  <c r="P50" i="5"/>
  <c r="S49" i="5"/>
  <c r="P49" i="5"/>
  <c r="P48" i="5"/>
  <c r="S48" i="5" s="1"/>
  <c r="P47" i="5"/>
  <c r="S47" i="5" s="1"/>
  <c r="S46" i="5"/>
  <c r="P46" i="5"/>
  <c r="S45" i="5"/>
  <c r="P45" i="5"/>
  <c r="S44" i="5"/>
  <c r="P44" i="5"/>
  <c r="S43" i="5"/>
  <c r="P43" i="5"/>
  <c r="P42" i="5"/>
  <c r="S42" i="5" s="1"/>
  <c r="P41" i="5"/>
  <c r="S41" i="5" s="1"/>
  <c r="P40" i="5"/>
  <c r="S40" i="5" s="1"/>
  <c r="S39" i="5"/>
  <c r="P39" i="5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S31" i="5"/>
  <c r="P31" i="5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S21" i="5"/>
  <c r="P21" i="5"/>
  <c r="P20" i="5"/>
  <c r="S20" i="5" s="1"/>
  <c r="S19" i="5"/>
  <c r="P19" i="5"/>
  <c r="P18" i="5"/>
  <c r="S18" i="5" s="1"/>
  <c r="P17" i="5"/>
  <c r="S17" i="5" s="1"/>
  <c r="P16" i="5"/>
  <c r="S16" i="5" s="1"/>
  <c r="S15" i="5"/>
  <c r="P15" i="5"/>
  <c r="P14" i="5"/>
  <c r="S14" i="5" s="1"/>
  <c r="S13" i="5"/>
  <c r="P13" i="5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S3" i="5"/>
  <c r="P3" i="5"/>
  <c r="P2" i="5"/>
  <c r="S2" i="5" s="1"/>
  <c r="BA292" i="4"/>
  <c r="AY292" i="4"/>
  <c r="AW292" i="4"/>
  <c r="AT292" i="4"/>
  <c r="BA291" i="4"/>
  <c r="AY291" i="4"/>
  <c r="AW291" i="4"/>
  <c r="AY290" i="4"/>
  <c r="AW290" i="4"/>
  <c r="BA290" i="4" s="1"/>
  <c r="BA289" i="4"/>
  <c r="AY289" i="4"/>
  <c r="AW289" i="4"/>
  <c r="AY288" i="4"/>
  <c r="AW288" i="4"/>
  <c r="BA288" i="4" s="1"/>
  <c r="BA287" i="4"/>
  <c r="AY287" i="4"/>
  <c r="AW287" i="4"/>
  <c r="BA286" i="4"/>
  <c r="AY286" i="4"/>
  <c r="AW286" i="4"/>
  <c r="AY285" i="4"/>
  <c r="BA285" i="4" s="1"/>
  <c r="AW285" i="4"/>
  <c r="BA284" i="4"/>
  <c r="AY284" i="4"/>
  <c r="AW284" i="4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AT278" i="4"/>
  <c r="AS278" i="4"/>
  <c r="AY277" i="4"/>
  <c r="BA277" i="4" s="1"/>
  <c r="AW277" i="4"/>
  <c r="AY276" i="4"/>
  <c r="AW276" i="4"/>
  <c r="BA276" i="4" s="1"/>
  <c r="BA275" i="4"/>
  <c r="AY275" i="4"/>
  <c r="AW275" i="4"/>
  <c r="BA274" i="4"/>
  <c r="AY274" i="4"/>
  <c r="AW274" i="4"/>
  <c r="AS274" i="4"/>
  <c r="AY273" i="4"/>
  <c r="BA273" i="4" s="1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BA268" i="4"/>
  <c r="AY268" i="4"/>
  <c r="AW268" i="4"/>
  <c r="AY267" i="4"/>
  <c r="BA267" i="4" s="1"/>
  <c r="AW267" i="4"/>
  <c r="BA266" i="4"/>
  <c r="AY266" i="4"/>
  <c r="AW266" i="4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BA261" i="4"/>
  <c r="AY261" i="4"/>
  <c r="AW261" i="4"/>
  <c r="BA260" i="4"/>
  <c r="AY260" i="4"/>
  <c r="AW260" i="4"/>
  <c r="AY259" i="4"/>
  <c r="BA259" i="4" s="1"/>
  <c r="AW259" i="4"/>
  <c r="AY258" i="4"/>
  <c r="AW258" i="4"/>
  <c r="BA258" i="4" s="1"/>
  <c r="AT258" i="4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AT254" i="4"/>
  <c r="AS254" i="4"/>
  <c r="AY253" i="4"/>
  <c r="BA253" i="4" s="1"/>
  <c r="AW253" i="4"/>
  <c r="AY252" i="4"/>
  <c r="AW252" i="4"/>
  <c r="BA252" i="4" s="1"/>
  <c r="BA251" i="4"/>
  <c r="AY251" i="4"/>
  <c r="AW251" i="4"/>
  <c r="BA250" i="4"/>
  <c r="AY250" i="4"/>
  <c r="AW250" i="4"/>
  <c r="AY249" i="4"/>
  <c r="BA249" i="4" s="1"/>
  <c r="AW249" i="4"/>
  <c r="AY248" i="4"/>
  <c r="AW248" i="4"/>
  <c r="BA248" i="4" s="1"/>
  <c r="BA247" i="4"/>
  <c r="AY247" i="4"/>
  <c r="AW247" i="4"/>
  <c r="AY246" i="4"/>
  <c r="AW246" i="4"/>
  <c r="BA246" i="4" s="1"/>
  <c r="AY245" i="4"/>
  <c r="BA245" i="4" s="1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S237" i="4"/>
  <c r="AY236" i="4"/>
  <c r="AW236" i="4"/>
  <c r="BA236" i="4" s="1"/>
  <c r="AY235" i="4"/>
  <c r="AW235" i="4"/>
  <c r="AY234" i="4"/>
  <c r="AW234" i="4"/>
  <c r="AY233" i="4"/>
  <c r="AW233" i="4"/>
  <c r="BA233" i="4" s="1"/>
  <c r="AT233" i="4"/>
  <c r="AS233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7" i="4"/>
  <c r="AY227" i="4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Y222" i="4"/>
  <c r="AW222" i="4"/>
  <c r="BA222" i="4" s="1"/>
  <c r="BA221" i="4"/>
  <c r="AY221" i="4"/>
  <c r="AW221" i="4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T217" i="4"/>
  <c r="AY216" i="4"/>
  <c r="AW216" i="4"/>
  <c r="AY215" i="4"/>
  <c r="AW215" i="4"/>
  <c r="BA215" i="4" s="1"/>
  <c r="AY214" i="4"/>
  <c r="AW214" i="4"/>
  <c r="AY213" i="4"/>
  <c r="AW213" i="4"/>
  <c r="AT213" i="4"/>
  <c r="AS213" i="4"/>
  <c r="AY212" i="4"/>
  <c r="AW212" i="4"/>
  <c r="BA212" i="4" s="1"/>
  <c r="AY211" i="4"/>
  <c r="AW211" i="4"/>
  <c r="BA211" i="4" s="1"/>
  <c r="AY210" i="4"/>
  <c r="AW210" i="4"/>
  <c r="BA209" i="4"/>
  <c r="AY209" i="4"/>
  <c r="AW209" i="4"/>
  <c r="AY208" i="4"/>
  <c r="AW208" i="4"/>
  <c r="BA208" i="4" s="1"/>
  <c r="AY207" i="4"/>
  <c r="AW207" i="4"/>
  <c r="BA207" i="4" s="1"/>
  <c r="AS207" i="4"/>
  <c r="AY206" i="4"/>
  <c r="AW206" i="4"/>
  <c r="BA206" i="4" s="1"/>
  <c r="AY205" i="4"/>
  <c r="AW205" i="4"/>
  <c r="BA205" i="4" s="1"/>
  <c r="AY204" i="4"/>
  <c r="AW204" i="4"/>
  <c r="BA204" i="4" s="1"/>
  <c r="BA203" i="4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BA198" i="4" s="1"/>
  <c r="AY197" i="4"/>
  <c r="BA197" i="4" s="1"/>
  <c r="AW197" i="4"/>
  <c r="AY196" i="4"/>
  <c r="AW196" i="4"/>
  <c r="AT195" i="4"/>
  <c r="AS195" i="4"/>
  <c r="BA194" i="4"/>
  <c r="AY194" i="4"/>
  <c r="AW194" i="4"/>
  <c r="AY193" i="4"/>
  <c r="AW193" i="4"/>
  <c r="AT193" i="4"/>
  <c r="AY192" i="4"/>
  <c r="BA192" i="4" s="1"/>
  <c r="AW192" i="4"/>
  <c r="AY191" i="4"/>
  <c r="AW191" i="4"/>
  <c r="AY190" i="4"/>
  <c r="AW190" i="4"/>
  <c r="AT190" i="4"/>
  <c r="AY189" i="4"/>
  <c r="AW189" i="4"/>
  <c r="BA189" i="4" s="1"/>
  <c r="AY188" i="4"/>
  <c r="AW188" i="4"/>
  <c r="AY187" i="4"/>
  <c r="AW187" i="4"/>
  <c r="BA187" i="4" s="1"/>
  <c r="AY186" i="4"/>
  <c r="AW186" i="4"/>
  <c r="BA186" i="4" s="1"/>
  <c r="AT186" i="4"/>
  <c r="AY185" i="4"/>
  <c r="AW185" i="4"/>
  <c r="BA185" i="4" s="1"/>
  <c r="BA184" i="4"/>
  <c r="AY184" i="4"/>
  <c r="AW184" i="4"/>
  <c r="AT184" i="4"/>
  <c r="AY183" i="4"/>
  <c r="AW183" i="4"/>
  <c r="BA183" i="4" s="1"/>
  <c r="BA182" i="4"/>
  <c r="AY182" i="4"/>
  <c r="AW182" i="4"/>
  <c r="AY181" i="4"/>
  <c r="AW181" i="4"/>
  <c r="AY180" i="4"/>
  <c r="BA180" i="4" s="1"/>
  <c r="AW180" i="4"/>
  <c r="AY179" i="4"/>
  <c r="AW179" i="4"/>
  <c r="BA178" i="4"/>
  <c r="AY178" i="4"/>
  <c r="AW178" i="4"/>
  <c r="AT178" i="4"/>
  <c r="AY177" i="4"/>
  <c r="AW177" i="4"/>
  <c r="BA177" i="4" s="1"/>
  <c r="AY176" i="4"/>
  <c r="AW176" i="4"/>
  <c r="BA176" i="4" s="1"/>
  <c r="AY175" i="4"/>
  <c r="AW175" i="4"/>
  <c r="AS175" i="4"/>
  <c r="AY174" i="4"/>
  <c r="AW174" i="4"/>
  <c r="AY173" i="4"/>
  <c r="AW173" i="4"/>
  <c r="BA173" i="4" s="1"/>
  <c r="BA172" i="4"/>
  <c r="AY172" i="4"/>
  <c r="AW172" i="4"/>
  <c r="AT172" i="4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BA166" i="4"/>
  <c r="AY166" i="4"/>
  <c r="AW166" i="4"/>
  <c r="AY165" i="4"/>
  <c r="AW165" i="4"/>
  <c r="BA165" i="4" s="1"/>
  <c r="AY164" i="4"/>
  <c r="AW164" i="4"/>
  <c r="BA164" i="4" s="1"/>
  <c r="AT164" i="4"/>
  <c r="AY163" i="4"/>
  <c r="AW163" i="4"/>
  <c r="AY162" i="4"/>
  <c r="AW162" i="4"/>
  <c r="AY161" i="4"/>
  <c r="AW161" i="4"/>
  <c r="BA161" i="4" s="1"/>
  <c r="AT161" i="4"/>
  <c r="BA160" i="4"/>
  <c r="AY160" i="4"/>
  <c r="AW160" i="4"/>
  <c r="AY159" i="4"/>
  <c r="AW159" i="4"/>
  <c r="BA159" i="4" s="1"/>
  <c r="BA158" i="4"/>
  <c r="AY158" i="4"/>
  <c r="AW158" i="4"/>
  <c r="AY157" i="4"/>
  <c r="AW157" i="4"/>
  <c r="AY156" i="4"/>
  <c r="AW156" i="4"/>
  <c r="BA156" i="4" s="1"/>
  <c r="AT156" i="4"/>
  <c r="AY155" i="4"/>
  <c r="AW155" i="4"/>
  <c r="AY154" i="4"/>
  <c r="BA154" i="4" s="1"/>
  <c r="AW154" i="4"/>
  <c r="AY153" i="4"/>
  <c r="AW153" i="4"/>
  <c r="BA153" i="4" s="1"/>
  <c r="AY152" i="4"/>
  <c r="AW152" i="4"/>
  <c r="BA152" i="4" s="1"/>
  <c r="AT152" i="4"/>
  <c r="AY151" i="4"/>
  <c r="AW151" i="4"/>
  <c r="BA151" i="4" s="1"/>
  <c r="AY150" i="4"/>
  <c r="AW150" i="4"/>
  <c r="BA150" i="4" s="1"/>
  <c r="AT150" i="4"/>
  <c r="AY149" i="4"/>
  <c r="AW149" i="4"/>
  <c r="BA149" i="4" s="1"/>
  <c r="BA148" i="4"/>
  <c r="AY148" i="4"/>
  <c r="AW148" i="4"/>
  <c r="AY147" i="4"/>
  <c r="AW147" i="4"/>
  <c r="BA147" i="4" s="1"/>
  <c r="AT146" i="4"/>
  <c r="AS146" i="4"/>
  <c r="BA145" i="4"/>
  <c r="AY145" i="4"/>
  <c r="AW145" i="4"/>
  <c r="AY144" i="4"/>
  <c r="AW144" i="4"/>
  <c r="BA144" i="4" s="1"/>
  <c r="BA143" i="4"/>
  <c r="AY143" i="4"/>
  <c r="AW143" i="4"/>
  <c r="AY142" i="4"/>
  <c r="AW142" i="4"/>
  <c r="BA142" i="4" s="1"/>
  <c r="AY141" i="4"/>
  <c r="BA141" i="4" s="1"/>
  <c r="AW141" i="4"/>
  <c r="BA140" i="4"/>
  <c r="AY140" i="4"/>
  <c r="AW140" i="4"/>
  <c r="AY139" i="4"/>
  <c r="BA139" i="4" s="1"/>
  <c r="AW139" i="4"/>
  <c r="AT139" i="4"/>
  <c r="AY138" i="4"/>
  <c r="AW138" i="4"/>
  <c r="BA138" i="4" s="1"/>
  <c r="AT138" i="4"/>
  <c r="BA137" i="4"/>
  <c r="AY137" i="4"/>
  <c r="AW137" i="4"/>
  <c r="AY136" i="4"/>
  <c r="AW136" i="4"/>
  <c r="BA136" i="4" s="1"/>
  <c r="BA135" i="4"/>
  <c r="AY135" i="4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BA131" i="4" s="1"/>
  <c r="AW131" i="4"/>
  <c r="AT131" i="4"/>
  <c r="AS131" i="4"/>
  <c r="AY130" i="4"/>
  <c r="AW130" i="4"/>
  <c r="BA130" i="4" s="1"/>
  <c r="AY129" i="4"/>
  <c r="BA129" i="4" s="1"/>
  <c r="AW129" i="4"/>
  <c r="AT129" i="4"/>
  <c r="AS129" i="4"/>
  <c r="BA128" i="4"/>
  <c r="AY128" i="4"/>
  <c r="AW128" i="4"/>
  <c r="BA127" i="4"/>
  <c r="AY127" i="4"/>
  <c r="AW127" i="4"/>
  <c r="AY126" i="4"/>
  <c r="AW126" i="4"/>
  <c r="BA126" i="4" s="1"/>
  <c r="AY125" i="4"/>
  <c r="BA125" i="4" s="1"/>
  <c r="AW125" i="4"/>
  <c r="AY124" i="4"/>
  <c r="AW124" i="4"/>
  <c r="AY123" i="4"/>
  <c r="BA123" i="4" s="1"/>
  <c r="AW123" i="4"/>
  <c r="AY122" i="4"/>
  <c r="AW122" i="4"/>
  <c r="BA121" i="4"/>
  <c r="AY121" i="4"/>
  <c r="AW121" i="4"/>
  <c r="AT121" i="4"/>
  <c r="AY120" i="4"/>
  <c r="AW120" i="4"/>
  <c r="BA120" i="4" s="1"/>
  <c r="BA119" i="4"/>
  <c r="AY119" i="4"/>
  <c r="AW119" i="4"/>
  <c r="AY118" i="4"/>
  <c r="AW118" i="4"/>
  <c r="BA118" i="4" s="1"/>
  <c r="BA117" i="4"/>
  <c r="AY117" i="4"/>
  <c r="AW117" i="4"/>
  <c r="AY116" i="4"/>
  <c r="AW116" i="4"/>
  <c r="BA116" i="4" s="1"/>
  <c r="AY115" i="4"/>
  <c r="BA115" i="4" s="1"/>
  <c r="AW115" i="4"/>
  <c r="AT115" i="4"/>
  <c r="BA114" i="4"/>
  <c r="AY114" i="4"/>
  <c r="AW114" i="4"/>
  <c r="AY113" i="4"/>
  <c r="BA113" i="4" s="1"/>
  <c r="AW113" i="4"/>
  <c r="AT113" i="4"/>
  <c r="AS113" i="4"/>
  <c r="BA112" i="4"/>
  <c r="AY112" i="4"/>
  <c r="AW112" i="4"/>
  <c r="AY111" i="4"/>
  <c r="BA111" i="4" s="1"/>
  <c r="AW111" i="4"/>
  <c r="AY110" i="4"/>
  <c r="AW110" i="4"/>
  <c r="BA110" i="4" s="1"/>
  <c r="AY109" i="4"/>
  <c r="AW109" i="4"/>
  <c r="BA109" i="4" s="1"/>
  <c r="AY108" i="4"/>
  <c r="AW108" i="4"/>
  <c r="BA108" i="4" s="1"/>
  <c r="AY107" i="4"/>
  <c r="BA107" i="4" s="1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2" i="4" s="1"/>
  <c r="BA101" i="4"/>
  <c r="AY101" i="4"/>
  <c r="AW101" i="4"/>
  <c r="AY100" i="4"/>
  <c r="AW100" i="4"/>
  <c r="BA100" i="4" s="1"/>
  <c r="BA99" i="4"/>
  <c r="AY99" i="4"/>
  <c r="AW99" i="4"/>
  <c r="AS99" i="4"/>
  <c r="AY98" i="4"/>
  <c r="AW98" i="4"/>
  <c r="BA98" i="4" s="1"/>
  <c r="AT97" i="4"/>
  <c r="AS97" i="4"/>
  <c r="AY96" i="4"/>
  <c r="AW96" i="4"/>
  <c r="BA96" i="4" s="1"/>
  <c r="AY95" i="4"/>
  <c r="AW95" i="4"/>
  <c r="BA95" i="4" s="1"/>
  <c r="AY94" i="4"/>
  <c r="AW94" i="4"/>
  <c r="BA94" i="4" s="1"/>
  <c r="AY93" i="4"/>
  <c r="AW93" i="4"/>
  <c r="AT93" i="4"/>
  <c r="AS93" i="4"/>
  <c r="AQ93" i="4"/>
  <c r="AY92" i="4"/>
  <c r="AW92" i="4"/>
  <c r="BA92" i="4" s="1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BA87" i="4" s="1"/>
  <c r="BA86" i="4"/>
  <c r="AY86" i="4"/>
  <c r="AW86" i="4"/>
  <c r="AS86" i="4"/>
  <c r="AY85" i="4"/>
  <c r="AW85" i="4"/>
  <c r="BA85" i="4" s="1"/>
  <c r="AQ85" i="4"/>
  <c r="BA84" i="4"/>
  <c r="AY84" i="4"/>
  <c r="AW84" i="4"/>
  <c r="AY83" i="4"/>
  <c r="AW83" i="4"/>
  <c r="BA83" i="4" s="1"/>
  <c r="BA82" i="4"/>
  <c r="AY82" i="4"/>
  <c r="AW82" i="4"/>
  <c r="AS82" i="4"/>
  <c r="AY81" i="4"/>
  <c r="AW81" i="4"/>
  <c r="BA81" i="4" s="1"/>
  <c r="AQ81" i="4"/>
  <c r="BA80" i="4"/>
  <c r="AY80" i="4"/>
  <c r="AW80" i="4"/>
  <c r="AY79" i="4"/>
  <c r="AW79" i="4"/>
  <c r="BA79" i="4" s="1"/>
  <c r="BA78" i="4"/>
  <c r="AY78" i="4"/>
  <c r="AW78" i="4"/>
  <c r="AS78" i="4"/>
  <c r="AY77" i="4"/>
  <c r="AW77" i="4"/>
  <c r="BA77" i="4" s="1"/>
  <c r="AQ77" i="4"/>
  <c r="BA76" i="4"/>
  <c r="AY76" i="4"/>
  <c r="AW76" i="4"/>
  <c r="AY75" i="4"/>
  <c r="AW75" i="4"/>
  <c r="BA75" i="4" s="1"/>
  <c r="AY74" i="4"/>
  <c r="AW74" i="4"/>
  <c r="BA74" i="4" s="1"/>
  <c r="AQ74" i="4"/>
  <c r="BA73" i="4"/>
  <c r="AY73" i="4"/>
  <c r="AW73" i="4"/>
  <c r="AS73" i="4"/>
  <c r="AY72" i="4"/>
  <c r="AW72" i="4"/>
  <c r="BA72" i="4" s="1"/>
  <c r="BA71" i="4"/>
  <c r="AY71" i="4"/>
  <c r="AW71" i="4"/>
  <c r="AY70" i="4"/>
  <c r="AW70" i="4"/>
  <c r="BA70" i="4" s="1"/>
  <c r="AS70" i="4"/>
  <c r="AY69" i="4"/>
  <c r="AW69" i="4"/>
  <c r="AY68" i="4"/>
  <c r="AW68" i="4"/>
  <c r="BA68" i="4" s="1"/>
  <c r="AS68" i="4"/>
  <c r="AY67" i="4"/>
  <c r="AW67" i="4"/>
  <c r="BA67" i="4" s="1"/>
  <c r="AS67" i="4"/>
  <c r="AQ67" i="4"/>
  <c r="AY66" i="4"/>
  <c r="AW66" i="4"/>
  <c r="BA66" i="4" s="1"/>
  <c r="AS66" i="4"/>
  <c r="AY65" i="4"/>
  <c r="AW65" i="4"/>
  <c r="BA65" i="4" s="1"/>
  <c r="AY64" i="4"/>
  <c r="AW64" i="4"/>
  <c r="BA64" i="4" s="1"/>
  <c r="AS64" i="4"/>
  <c r="BA63" i="4"/>
  <c r="AY63" i="4"/>
  <c r="AW63" i="4"/>
  <c r="AS63" i="4"/>
  <c r="AQ63" i="4"/>
  <c r="BA62" i="4"/>
  <c r="AY62" i="4"/>
  <c r="AW62" i="4"/>
  <c r="AY61" i="4"/>
  <c r="AW61" i="4"/>
  <c r="BA60" i="4"/>
  <c r="AY60" i="4"/>
  <c r="AW60" i="4"/>
  <c r="AT60" i="4"/>
  <c r="BA59" i="4"/>
  <c r="AY59" i="4"/>
  <c r="AW59" i="4"/>
  <c r="AT59" i="4"/>
  <c r="AS59" i="4"/>
  <c r="AQ59" i="4"/>
  <c r="AY58" i="4"/>
  <c r="BA58" i="4" s="1"/>
  <c r="AW58" i="4"/>
  <c r="AS58" i="4"/>
  <c r="M58" i="4"/>
  <c r="AY57" i="4"/>
  <c r="AW57" i="4"/>
  <c r="BA57" i="4" s="1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AS54" i="4"/>
  <c r="M54" i="4"/>
  <c r="AY53" i="4"/>
  <c r="BA53" i="4" s="1"/>
  <c r="AW53" i="4"/>
  <c r="AY52" i="4"/>
  <c r="AW52" i="4"/>
  <c r="AS52" i="4"/>
  <c r="AY51" i="4"/>
  <c r="AW51" i="4"/>
  <c r="AT51" i="4"/>
  <c r="AQ51" i="4"/>
  <c r="AY50" i="4"/>
  <c r="AW50" i="4"/>
  <c r="BA50" i="4" s="1"/>
  <c r="AS50" i="4"/>
  <c r="M50" i="4"/>
  <c r="AY49" i="4"/>
  <c r="AW49" i="4"/>
  <c r="BA49" i="4" s="1"/>
  <c r="AY48" i="4"/>
  <c r="AW48" i="4"/>
  <c r="AT48" i="4"/>
  <c r="AS48" i="4"/>
  <c r="M48" i="4"/>
  <c r="AY47" i="4"/>
  <c r="AW47" i="4"/>
  <c r="AS47" i="4"/>
  <c r="AQ47" i="4"/>
  <c r="M47" i="4"/>
  <c r="AY46" i="4"/>
  <c r="AW46" i="4"/>
  <c r="BA46" i="4" s="1"/>
  <c r="AS46" i="4"/>
  <c r="AE46" i="4"/>
  <c r="AD46" i="4"/>
  <c r="AC46" i="4"/>
  <c r="AT188" i="4" s="1"/>
  <c r="AB46" i="4"/>
  <c r="M46" i="4"/>
  <c r="AY45" i="4"/>
  <c r="AW45" i="4"/>
  <c r="BA45" i="4" s="1"/>
  <c r="AE45" i="4"/>
  <c r="AD45" i="4"/>
  <c r="AC45" i="4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S43" i="4"/>
  <c r="AQ43" i="4"/>
  <c r="AY42" i="4"/>
  <c r="BA42" i="4" s="1"/>
  <c r="AW42" i="4"/>
  <c r="AS42" i="4"/>
  <c r="M42" i="4"/>
  <c r="AY41" i="4"/>
  <c r="AW41" i="4"/>
  <c r="BA41" i="4" s="1"/>
  <c r="AE41" i="4"/>
  <c r="AD41" i="4"/>
  <c r="AC41" i="4"/>
  <c r="AT58" i="4" s="1"/>
  <c r="AB41" i="4"/>
  <c r="AY40" i="4"/>
  <c r="AW40" i="4"/>
  <c r="BA40" i="4" s="1"/>
  <c r="AS40" i="4"/>
  <c r="AE40" i="4"/>
  <c r="AD40" i="4"/>
  <c r="AC40" i="4"/>
  <c r="AB40" i="4"/>
  <c r="M40" i="4"/>
  <c r="AY39" i="4"/>
  <c r="AW39" i="4"/>
  <c r="BA39" i="4" s="1"/>
  <c r="AS39" i="4"/>
  <c r="AQ39" i="4"/>
  <c r="AE39" i="4"/>
  <c r="AD39" i="4"/>
  <c r="AC39" i="4"/>
  <c r="AT47" i="4" s="1"/>
  <c r="AB39" i="4"/>
  <c r="AS134" i="4" s="1"/>
  <c r="M39" i="4"/>
  <c r="BA38" i="4"/>
  <c r="AY38" i="4"/>
  <c r="AW38" i="4"/>
  <c r="AT38" i="4"/>
  <c r="AS38" i="4"/>
  <c r="M38" i="4"/>
  <c r="AY37" i="4"/>
  <c r="AW37" i="4"/>
  <c r="BA37" i="4" s="1"/>
  <c r="AY36" i="4"/>
  <c r="AW36" i="4"/>
  <c r="BA36" i="4" s="1"/>
  <c r="AT36" i="4"/>
  <c r="AS36" i="4"/>
  <c r="BA35" i="4"/>
  <c r="AY35" i="4"/>
  <c r="AW35" i="4"/>
  <c r="AT35" i="4"/>
  <c r="AS35" i="4"/>
  <c r="AQ35" i="4"/>
  <c r="BA34" i="4"/>
  <c r="AY34" i="4"/>
  <c r="AW34" i="4"/>
  <c r="AT34" i="4"/>
  <c r="AS34" i="4"/>
  <c r="M34" i="4"/>
  <c r="BA33" i="4"/>
  <c r="AY33" i="4"/>
  <c r="AW33" i="4"/>
  <c r="AT33" i="4"/>
  <c r="AY32" i="4"/>
  <c r="BA32" i="4" s="1"/>
  <c r="AW32" i="4"/>
  <c r="AT32" i="4"/>
  <c r="AS32" i="4"/>
  <c r="M32" i="4"/>
  <c r="BA31" i="4"/>
  <c r="AY31" i="4"/>
  <c r="AW31" i="4"/>
  <c r="AS31" i="4"/>
  <c r="AQ31" i="4"/>
  <c r="M31" i="4"/>
  <c r="BA30" i="4"/>
  <c r="AY30" i="4"/>
  <c r="AW30" i="4"/>
  <c r="AT30" i="4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T26" i="4"/>
  <c r="AS26" i="4"/>
  <c r="AY25" i="4"/>
  <c r="AW25" i="4"/>
  <c r="BA25" i="4" s="1"/>
  <c r="BA24" i="4"/>
  <c r="AY24" i="4"/>
  <c r="AW24" i="4"/>
  <c r="AT24" i="4"/>
  <c r="AS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AS22" i="4"/>
  <c r="M22" i="4"/>
  <c r="M26" i="4" s="1"/>
  <c r="BA21" i="4"/>
  <c r="AY21" i="4"/>
  <c r="AW21" i="4"/>
  <c r="AY20" i="4"/>
  <c r="BA20" i="4" s="1"/>
  <c r="AW20" i="4"/>
  <c r="AT20" i="4"/>
  <c r="AS20" i="4"/>
  <c r="BA19" i="4"/>
  <c r="AY19" i="4"/>
  <c r="AW19" i="4"/>
  <c r="AS19" i="4"/>
  <c r="AQ19" i="4"/>
  <c r="AY18" i="4"/>
  <c r="BA18" i="4" s="1"/>
  <c r="AW18" i="4"/>
  <c r="AT18" i="4"/>
  <c r="AS18" i="4"/>
  <c r="AY17" i="4"/>
  <c r="AW17" i="4"/>
  <c r="AY16" i="4"/>
  <c r="AW16" i="4"/>
  <c r="BA16" i="4" s="1"/>
  <c r="AT16" i="4"/>
  <c r="AS16" i="4"/>
  <c r="BA15" i="4"/>
  <c r="AY15" i="4"/>
  <c r="AW15" i="4"/>
  <c r="AT15" i="4"/>
  <c r="AS15" i="4"/>
  <c r="AQ15" i="4"/>
  <c r="BA14" i="4"/>
  <c r="AY14" i="4"/>
  <c r="AW14" i="4"/>
  <c r="AS14" i="4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BA10" i="4"/>
  <c r="AY10" i="4"/>
  <c r="AW10" i="4"/>
  <c r="AT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BA6" i="4" s="1"/>
  <c r="AT6" i="4"/>
  <c r="AS6" i="4"/>
  <c r="U6" i="4"/>
  <c r="AY5" i="4"/>
  <c r="AW5" i="4"/>
  <c r="BA5" i="4" s="1"/>
  <c r="AB5" i="4"/>
  <c r="U5" i="4"/>
  <c r="F5" i="4"/>
  <c r="B5" i="4"/>
  <c r="BA4" i="4"/>
  <c r="AY4" i="4"/>
  <c r="AW4" i="4"/>
  <c r="AS4" i="4"/>
  <c r="X4" i="4"/>
  <c r="U4" i="4"/>
  <c r="C4" i="4"/>
  <c r="B4" i="4"/>
  <c r="AQ71" i="4" s="1"/>
  <c r="BA3" i="4"/>
  <c r="AY3" i="4"/>
  <c r="AW3" i="4"/>
  <c r="AT3" i="4"/>
  <c r="AS3" i="4"/>
  <c r="AQ3" i="4"/>
  <c r="AB3" i="4"/>
  <c r="U3" i="4"/>
  <c r="F3" i="4"/>
  <c r="C3" i="4"/>
  <c r="E3" i="4" s="1"/>
  <c r="B3" i="4"/>
  <c r="AB2" i="4"/>
  <c r="F2" i="4"/>
  <c r="C2" i="4"/>
  <c r="E2" i="4" s="1"/>
  <c r="H2" i="4" s="1"/>
  <c r="V27" i="3"/>
  <c r="U27" i="3"/>
  <c r="V26" i="3"/>
  <c r="U26" i="3"/>
  <c r="U25" i="3"/>
  <c r="V25" i="3" s="1"/>
  <c r="U24" i="3"/>
  <c r="V24" i="3" s="1"/>
  <c r="U23" i="3"/>
  <c r="V23" i="3" s="1"/>
  <c r="U22" i="3"/>
  <c r="V22" i="3" s="1"/>
  <c r="T21" i="3"/>
  <c r="T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M8" i="3"/>
  <c r="L8" i="3"/>
  <c r="F8" i="3"/>
  <c r="G8" i="3" s="1"/>
  <c r="G7" i="3"/>
  <c r="F7" i="3"/>
  <c r="F6" i="3"/>
  <c r="G6" i="3" s="1"/>
  <c r="P5" i="3"/>
  <c r="N5" i="3"/>
  <c r="N6" i="3" s="1"/>
  <c r="K5" i="3"/>
  <c r="L5" i="3" s="1"/>
  <c r="M5" i="3" s="1"/>
  <c r="F5" i="3"/>
  <c r="G5" i="3" s="1"/>
  <c r="N4" i="3"/>
  <c r="P4" i="3" s="1"/>
  <c r="K4" i="3"/>
  <c r="L4" i="3" s="1"/>
  <c r="M4" i="3" s="1"/>
  <c r="G4" i="3"/>
  <c r="F4" i="3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J2" i="1"/>
  <c r="H2" i="1"/>
  <c r="G2" i="1"/>
  <c r="B2" i="1"/>
  <c r="BA337" i="11" l="1"/>
  <c r="BA330" i="11"/>
  <c r="BA328" i="11"/>
  <c r="BA346" i="11"/>
  <c r="BA344" i="11"/>
  <c r="BA342" i="11"/>
  <c r="BA340" i="11"/>
  <c r="BA335" i="11"/>
  <c r="BA333" i="11"/>
  <c r="BA339" i="11"/>
  <c r="BA326" i="11"/>
  <c r="BA321" i="11"/>
  <c r="BA327" i="11"/>
  <c r="BA318" i="11"/>
  <c r="BA407" i="11"/>
  <c r="BA405" i="11"/>
  <c r="BA386" i="11"/>
  <c r="BA398" i="11"/>
  <c r="BA394" i="11"/>
  <c r="BA382" i="11"/>
  <c r="BA391" i="11"/>
  <c r="BA397" i="11"/>
  <c r="BA389" i="11"/>
  <c r="BA373" i="11"/>
  <c r="BA378" i="11"/>
  <c r="BA361" i="11"/>
  <c r="BA362" i="11"/>
  <c r="BA359" i="11"/>
  <c r="BA357" i="11"/>
  <c r="BA355" i="11"/>
  <c r="BA351" i="11"/>
  <c r="BA352" i="11"/>
  <c r="BA348" i="11"/>
  <c r="BA406" i="11"/>
  <c r="BA401" i="11"/>
  <c r="BA404" i="11"/>
  <c r="BA402" i="11"/>
  <c r="BA399" i="11"/>
  <c r="BA396" i="11"/>
  <c r="BA393" i="11"/>
  <c r="BA388" i="11"/>
  <c r="BA384" i="11"/>
  <c r="BA383" i="11"/>
  <c r="BA381" i="11"/>
  <c r="BA379" i="11"/>
  <c r="BA377" i="11"/>
  <c r="BA375" i="11"/>
  <c r="BA376" i="11"/>
  <c r="BA372" i="11"/>
  <c r="BA370" i="11"/>
  <c r="BA368" i="11"/>
  <c r="BA365" i="11"/>
  <c r="BA366" i="11"/>
  <c r="BA363" i="11"/>
  <c r="BA360" i="11"/>
  <c r="BA358" i="11"/>
  <c r="BA356" i="11"/>
  <c r="BA354" i="11"/>
  <c r="BA353" i="11"/>
  <c r="BA350" i="11"/>
  <c r="BA347" i="11"/>
  <c r="BA345" i="11"/>
  <c r="BA343" i="11"/>
  <c r="BA338" i="11"/>
  <c r="BA336" i="11"/>
  <c r="BA334" i="11"/>
  <c r="BA332" i="11"/>
  <c r="BA324" i="11"/>
  <c r="BA325" i="11"/>
  <c r="BA322" i="11"/>
  <c r="BA320" i="11"/>
  <c r="BA319" i="11"/>
  <c r="C3" i="2"/>
  <c r="J3" i="1" s="1"/>
  <c r="L3" i="1"/>
  <c r="G3" i="1"/>
  <c r="H3" i="1" s="1"/>
  <c r="F4" i="1"/>
  <c r="N3" i="1"/>
  <c r="O3" i="1" s="1"/>
  <c r="E2" i="1"/>
  <c r="C2" i="1" s="1"/>
  <c r="P6" i="3"/>
  <c r="P14" i="3" s="1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278" i="11"/>
  <c r="BA349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76" i="11"/>
  <c r="BA280" i="11"/>
  <c r="BA299" i="11"/>
  <c r="BA329" i="11"/>
  <c r="BA367" i="11"/>
  <c r="BA403" i="11"/>
  <c r="BB65" i="11"/>
  <c r="BA244" i="11"/>
  <c r="BA303" i="11"/>
  <c r="F3" i="10"/>
  <c r="B3" i="10"/>
  <c r="A3" i="10" s="1"/>
  <c r="BB98" i="11"/>
  <c r="L4" i="20"/>
  <c r="K5" i="20"/>
  <c r="BB31" i="11"/>
  <c r="BB125" i="11"/>
  <c r="BA238" i="11"/>
  <c r="BA262" i="11"/>
  <c r="BA313" i="11"/>
  <c r="BA341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09" i="11"/>
  <c r="U3" i="20"/>
  <c r="BB160" i="11"/>
  <c r="BA256" i="11"/>
  <c r="BA392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289" i="11"/>
  <c r="BA306" i="11"/>
  <c r="BA331" i="11"/>
  <c r="BA374" i="11"/>
  <c r="T10" i="20"/>
  <c r="M10" i="20"/>
  <c r="BA214" i="4"/>
  <c r="BA234" i="4"/>
  <c r="BB3" i="11"/>
  <c r="BB22" i="11"/>
  <c r="BB28" i="11"/>
  <c r="BB47" i="11"/>
  <c r="BB52" i="11"/>
  <c r="BB95" i="11"/>
  <c r="BB164" i="11"/>
  <c r="BA291" i="11"/>
  <c r="BA308" i="11"/>
  <c r="BA369" i="11"/>
  <c r="BA387" i="11"/>
  <c r="BA390" i="11"/>
  <c r="F4" i="10"/>
  <c r="F6" i="10"/>
  <c r="F8" i="10"/>
  <c r="F10" i="10"/>
  <c r="F12" i="10"/>
  <c r="AK3" i="20" l="1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3" i="1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L5" i="20"/>
  <c r="K6" i="20"/>
  <c r="E5" i="4"/>
  <c r="H5" i="4"/>
  <c r="T4" i="20"/>
  <c r="M4" i="20"/>
  <c r="AJ11" i="20"/>
  <c r="AC11" i="20"/>
  <c r="AJ2" i="20"/>
  <c r="AC2" i="20"/>
  <c r="AB10" i="20"/>
  <c r="U10" i="20"/>
  <c r="AR11" i="20" l="1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/>
  <c r="AR2" i="20"/>
  <c r="AS2" i="20" s="1"/>
  <c r="AK2" i="20"/>
  <c r="E4" i="1"/>
  <c r="C4" i="1" s="1"/>
  <c r="AB5" i="20" l="1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D6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10" i="1" s="1"/>
  <c r="C10" i="1" s="1"/>
  <c r="E9" i="1"/>
  <c r="C9" i="1" s="1"/>
  <c r="AR7" i="20"/>
  <c r="AS7" i="20" s="1"/>
  <c r="AK7" i="20"/>
  <c r="AK8" i="20"/>
  <c r="AR8" i="20"/>
  <c r="AS8" i="20" s="1"/>
  <c r="D9" i="1" l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H12" i="4"/>
  <c r="E12" i="4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H24" i="4"/>
  <c r="E24" i="4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D30" i="1" s="1"/>
  <c r="E29" i="1"/>
  <c r="C29" i="1" s="1"/>
  <c r="D29" i="1" s="1"/>
  <c r="B34" i="4" l="1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1" s="1"/>
  <c r="C32" i="2"/>
  <c r="J32" i="1" s="1"/>
  <c r="F33" i="1"/>
  <c r="E31" i="1"/>
  <c r="C31" i="1" s="1"/>
  <c r="D31" i="1" s="1"/>
  <c r="E33" i="4"/>
  <c r="H33" i="4"/>
  <c r="B35" i="4"/>
  <c r="F34" i="4"/>
  <c r="C34" i="4"/>
  <c r="E34" i="4" l="1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E33" i="1" s="1"/>
  <c r="C33" i="1" s="1"/>
  <c r="D33" i="1" s="1"/>
  <c r="D32" i="1"/>
  <c r="F35" i="1" l="1"/>
  <c r="L34" i="1"/>
  <c r="N34" i="1"/>
  <c r="O34" i="1" s="1"/>
  <c r="G34" i="1"/>
  <c r="H34" i="1" s="1"/>
  <c r="E34" i="1" s="1"/>
  <c r="C34" i="1" s="1"/>
  <c r="D34" i="1" s="1"/>
  <c r="C34" i="2"/>
  <c r="J34" i="1" s="1"/>
  <c r="F36" i="4"/>
  <c r="C36" i="4"/>
  <c r="B37" i="4"/>
  <c r="E35" i="4"/>
  <c r="H35" i="4" s="1"/>
  <c r="C37" i="4" l="1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D37" i="1" s="1"/>
  <c r="E36" i="1"/>
  <c r="C36" i="1" s="1"/>
  <c r="D36" i="1" s="1"/>
  <c r="F39" i="1" l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C39" i="1" s="1"/>
  <c r="D39" i="1" s="1"/>
  <c r="F40" i="1"/>
  <c r="E41" i="4" l="1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E41" i="1" s="1"/>
  <c r="C41" i="1" s="1"/>
  <c r="F42" i="1"/>
  <c r="F43" i="4"/>
  <c r="B44" i="4"/>
  <c r="C43" i="4"/>
  <c r="E40" i="1"/>
  <c r="C40" i="1" s="1"/>
  <c r="D40" i="1" s="1"/>
  <c r="E42" i="4"/>
  <c r="H42" i="4" s="1"/>
  <c r="E43" i="4" l="1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E45" i="4" l="1"/>
  <c r="H45" i="4"/>
  <c r="F45" i="1"/>
  <c r="N44" i="1"/>
  <c r="O44" i="1" s="1"/>
  <c r="G44" i="1"/>
  <c r="H44" i="1" s="1"/>
  <c r="E44" i="1" s="1"/>
  <c r="C44" i="1" s="1"/>
  <c r="D44" i="1" s="1"/>
  <c r="C44" i="2"/>
  <c r="J44" i="1" s="1"/>
  <c r="L44" i="1"/>
  <c r="B47" i="4"/>
  <c r="C46" i="4"/>
  <c r="F46" i="4"/>
  <c r="E46" i="4" l="1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E52" i="1" s="1"/>
  <c r="C52" i="1" s="1"/>
  <c r="D52" i="1" s="1"/>
  <c r="N52" i="1"/>
  <c r="O52" i="1" s="1"/>
  <c r="L52" i="1"/>
  <c r="F54" i="4"/>
  <c r="C54" i="4"/>
  <c r="B55" i="4"/>
  <c r="E54" i="4" l="1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E57" i="1" s="1"/>
  <c r="C57" i="1" s="1"/>
  <c r="D57" i="1" s="1"/>
  <c r="N57" i="1"/>
  <c r="O57" i="1" s="1"/>
  <c r="F59" i="4"/>
  <c r="C59" i="4"/>
  <c r="B60" i="4"/>
  <c r="F60" i="4" l="1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<sst xmlns="http://schemas.openxmlformats.org/spreadsheetml/2006/main" count="5490" uniqueCount="1387">
  <si>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</si>
  <si>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</si>
  <si>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</si>
  <si>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</si>
  <si>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</si>
  <si>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</si>
  <si>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</si>
  <si>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</si>
  <si>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</si>
  <si>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</si>
  <si>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</si>
  <si>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</si>
  <si>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</si>
  <si>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</si>
  <si>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</si>
  <si>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</si>
  <si>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</si>
  <si>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</si>
  <si>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</si>
  <si>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</si>
  <si>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</si>
  <si>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</si>
  <si>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</si>
  <si>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</si>
  <si>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</si>
  <si>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</si>
  <si>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</si>
  <si>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</si>
  <si>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</si>
  <si>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</si>
  <si>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</si>
  <si>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</si>
  <si>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</si>
  <si>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</si>
  <si>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</si>
  <si>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</si>
  <si>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</si>
  <si>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</si>
  <si>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</si>
  <si>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</si>
  <si>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</si>
  <si>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</si>
  <si>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</si>
  <si>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</si>
  <si>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</si>
  <si>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</si>
  <si>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</si>
  <si>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</si>
  <si>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</si>
  <si>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</si>
  <si>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</si>
  <si>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</si>
  <si>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</si>
  <si>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</si>
  <si>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</si>
  <si>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</si>
  <si>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</si>
  <si>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</si>
  <si>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</si>
  <si>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</si>
  <si>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</si>
  <si>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</si>
  <si>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</si>
  <si>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</si>
  <si>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</si>
  <si>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</si>
  <si>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</si>
  <si>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</si>
  <si>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</si>
  <si>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</si>
  <si>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</si>
  <si>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</si>
  <si>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</si>
  <si>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</si>
  <si>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</si>
  <si>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</si>
  <si>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</si>
  <si>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</si>
  <si>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</si>
  <si>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</si>
  <si>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</si>
  <si>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</si>
  <si>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</si>
  <si>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</si>
  <si>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</si>
  <si>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</si>
  <si>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</si>
  <si>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</si>
  <si>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</si>
  <si>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</si>
  <si>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</si>
  <si>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</si>
  <si>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</si>
  <si>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</si>
  <si>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</si>
  <si>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</si>
  <si>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</si>
  <si>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</si>
  <si>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</si>
  <si>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</si>
  <si>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</si>
  <si>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</si>
  <si>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</si>
  <si>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</si>
  <si>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</si>
  <si>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</si>
  <si>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</si>
  <si>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</si>
  <si>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</si>
  <si>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</si>
  <si>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</si>
  <si>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</si>
  <si>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</si>
  <si>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</si>
  <si>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</si>
  <si>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</si>
  <si>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</si>
  <si>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</si>
  <si>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</si>
  <si>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</si>
  <si>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</si>
  <si>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</si>
  <si>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</si>
  <si>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</si>
  <si>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</si>
  <si>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</si>
  <si>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</si>
  <si>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</si>
  <si>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</si>
  <si>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</si>
  <si>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</si>
  <si>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</si>
  <si>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</si>
  <si>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</si>
  <si>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</si>
  <si>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</si>
  <si>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</si>
  <si>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</si>
  <si>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</si>
  <si>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</si>
  <si>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</si>
  <si>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</si>
  <si>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</si>
  <si>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</si>
  <si>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</si>
  <si>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</si>
  <si>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</si>
  <si>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</si>
  <si>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</si>
  <si>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</si>
  <si>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</si>
  <si>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</si>
  <si>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</si>
  <si>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</si>
  <si>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</si>
  <si>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</si>
  <si>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</si>
  <si>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</si>
  <si>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</si>
  <si>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</si>
  <si>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</si>
  <si>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</si>
  <si>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</si>
  <si>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</si>
  <si>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</si>
  <si>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</si>
  <si>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</si>
  <si>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</si>
  <si>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</si>
  <si>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</si>
  <si>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</si>
  <si>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</si>
  <si>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</si>
  <si>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</si>
  <si>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</si>
  <si>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</si>
  <si>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</si>
  <si>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</si>
  <si>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</si>
  <si>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</si>
  <si>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</si>
  <si>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</si>
  <si>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</si>
  <si>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</si>
  <si>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</si>
  <si>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</si>
  <si>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</si>
  <si>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</si>
  <si>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</si>
  <si>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</si>
  <si>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</si>
  <si>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</si>
  <si>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</si>
  <si>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</si>
  <si>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</si>
  <si>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</si>
  <si>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</si>
  <si>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</si>
  <si>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</si>
  <si>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</si>
  <si>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</si>
  <si>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</si>
  <si>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</si>
  <si>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</si>
  <si>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</si>
  <si>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</si>
  <si>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</si>
  <si>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</si>
  <si>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</si>
  <si>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</si>
  <si>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</si>
  <si>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</si>
  <si>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</si>
  <si>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</si>
  <si>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</si>
  <si>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</si>
  <si>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</si>
  <si>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</si>
  <si>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</si>
  <si>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</si>
  <si>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</si>
  <si>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</si>
  <si>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</si>
  <si>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</si>
  <si>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</si>
  <si>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</si>
  <si>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</si>
  <si>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</si>
  <si>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</si>
  <si>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</si>
  <si>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</si>
  <si>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</si>
  <si>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</si>
  <si>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</si>
  <si>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</si>
  <si>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</si>
  <si>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</si>
  <si>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</si>
  <si>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</si>
  <si>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</si>
  <si>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</si>
  <si>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</si>
  <si>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</si>
  <si>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</si>
  <si>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</si>
  <si>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</si>
  <si>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</si>
  <si>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</si>
  <si>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</si>
  <si>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</si>
  <si>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</si>
  <si>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</si>
  <si>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</si>
  <si>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</si>
  <si>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</si>
  <si>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</si>
  <si>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</si>
  <si>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</si>
  <si>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</si>
  <si>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</si>
  <si>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</si>
  <si>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</si>
  <si>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</si>
  <si>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</si>
  <si>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</si>
  <si>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</si>
  <si>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</si>
  <si>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</si>
  <si>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</si>
  <si>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</si>
  <si>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</si>
  <si>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</si>
  <si>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</si>
  <si>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</si>
  <si>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</si>
  <si>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</si>
  <si>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</si>
  <si>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</si>
  <si>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</si>
  <si>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</si>
  <si>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</si>
  <si>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</si>
  <si>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</si>
  <si>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</si>
  <si>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</si>
  <si>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</si>
  <si>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</si>
  <si>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</si>
  <si>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</si>
  <si>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</si>
  <si>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</si>
  <si>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</si>
  <si>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</si>
  <si>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</si>
  <si>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</si>
  <si>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</si>
  <si>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</si>
  <si>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</si>
  <si>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</si>
  <si>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</si>
  <si>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</si>
  <si>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</si>
  <si>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</si>
  <si>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</si>
  <si>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</si>
  <si>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</si>
  <si>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</si>
  <si>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</si>
  <si>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</si>
  <si>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</si>
  <si>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</si>
  <si>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</si>
  <si>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</si>
  <si>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</si>
  <si>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</si>
  <si>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</si>
  <si>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</si>
  <si>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</si>
  <si>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</si>
  <si>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</si>
  <si>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</si>
  <si>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</si>
  <si>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</si>
  <si>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</si>
  <si>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</si>
  <si>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</si>
  <si>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</si>
  <si>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</si>
  <si>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</si>
  <si>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</si>
  <si>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</si>
  <si>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</si>
  <si>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</si>
  <si>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</si>
  <si>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</si>
  <si>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</si>
  <si>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</si>
  <si>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</si>
  <si>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</si>
  <si>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</si>
  <si>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</si>
  <si>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</si>
  <si>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</si>
  <si>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</si>
  <si>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</si>
  <si>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</si>
  <si>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</si>
  <si>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</si>
  <si>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</si>
  <si>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</si>
  <si>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</si>
  <si>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</si>
  <si>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</si>
  <si>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</si>
  <si>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</si>
  <si>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</si>
  <si>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</si>
  <si>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</si>
  <si>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</si>
  <si>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</si>
  <si>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</si>
  <si>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</si>
  <si>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</si>
  <si>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</si>
  <si>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</si>
  <si>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</si>
  <si>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</si>
  <si>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</si>
  <si>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</si>
  <si>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</si>
  <si>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</si>
  <si>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</si>
  <si>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</si>
  <si>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</si>
  <si>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</si>
  <si>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</si>
  <si>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</si>
  <si>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</si>
  <si>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</si>
  <si>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</si>
  <si>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</si>
  <si>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</si>
  <si>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</si>
  <si>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</si>
  <si>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</si>
  <si>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</si>
  <si>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</si>
  <si>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</si>
  <si>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</si>
  <si>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</si>
  <si>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</si>
  <si>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</si>
  <si>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</si>
  <si>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</si>
  <si>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</si>
  <si>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</si>
  <si>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</si>
  <si>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</si>
  <si>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</si>
  <si>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</si>
  <si>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</si>
  <si>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</si>
  <si>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</si>
  <si>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</si>
  <si>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</si>
  <si>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</si>
  <si>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</si>
  <si>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</si>
  <si>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</si>
  <si>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</si>
  <si>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</si>
  <si>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</si>
  <si>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</si>
  <si>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</si>
  <si>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</si>
  <si>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</si>
  <si>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</si>
  <si>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</si>
  <si>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</si>
  <si>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</si>
  <si>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</si>
  <si>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</si>
  <si>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</si>
  <si>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</si>
  <si>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</si>
  <si>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</si>
  <si>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</si>
  <si>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</si>
  <si>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</si>
  <si>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</si>
  <si>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</si>
  <si>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</si>
  <si>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</si>
  <si>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</si>
  <si>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</si>
  <si>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</si>
  <si>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</si>
  <si>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</si>
  <si>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</si>
  <si>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</si>
  <si>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</si>
  <si>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</si>
  <si>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</si>
  <si>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</si>
  <si>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</si>
  <si>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</si>
  <si>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</si>
  <si>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</si>
  <si>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</si>
  <si>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</si>
  <si>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</si>
  <si>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</si>
  <si>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</si>
  <si>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</si>
  <si>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</si>
  <si>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</si>
  <si>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</si>
  <si>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</si>
  <si>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</si>
  <si>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</si>
  <si>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</si>
  <si>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</si>
  <si>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</si>
  <si>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</si>
  <si>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</si>
  <si>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</si>
  <si>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</si>
  <si>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</si>
  <si>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</si>
  <si>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</si>
  <si>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</si>
  <si>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</si>
  <si>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</si>
  <si>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</si>
  <si>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</si>
  <si>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</si>
  <si>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</si>
  <si>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</si>
  <si>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</si>
  <si>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</si>
  <si>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</si>
  <si>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</si>
  <si>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</si>
  <si>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</si>
  <si>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</si>
  <si>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</si>
  <si>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</si>
  <si>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</si>
  <si>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</si>
  <si>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</si>
  <si>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</si>
  <si>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</si>
  <si>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</si>
  <si>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</si>
  <si>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</si>
  <si>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</si>
  <si>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</si>
  <si>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</si>
  <si>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</si>
  <si>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</si>
  <si>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</si>
  <si>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</si>
  <si>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</si>
  <si>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</si>
  <si>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</si>
  <si>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</si>
  <si>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</si>
  <si>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</si>
  <si>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</si>
  <si>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</si>
  <si>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</si>
  <si>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</si>
  <si>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</si>
  <si>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</si>
  <si>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</si>
  <si>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</si>
  <si>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</si>
  <si>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</si>
  <si>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</si>
  <si>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</si>
  <si>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</si>
  <si>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</si>
  <si>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</si>
  <si>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</si>
  <si>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</si>
  <si>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</si>
  <si>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</si>
  <si>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</si>
  <si>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</si>
  <si>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</si>
  <si>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</si>
  <si>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</si>
  <si>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</si>
  <si>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</si>
  <si>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</si>
  <si>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</si>
  <si>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</si>
  <si>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</si>
  <si>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</si>
  <si>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</si>
  <si>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</si>
  <si>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</si>
  <si>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</si>
  <si>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</si>
  <si>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</si>
  <si>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</si>
  <si>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</si>
  <si>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</si>
  <si>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</si>
  <si>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</si>
  <si>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</si>
  <si>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</si>
  <si>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</si>
  <si>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</si>
  <si>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</si>
  <si>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</si>
  <si>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</si>
  <si>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</si>
  <si>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</si>
  <si>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</si>
  <si>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</si>
  <si>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</si>
  <si>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</si>
  <si>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</si>
  <si>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</si>
  <si>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</si>
  <si>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</si>
  <si>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</si>
  <si>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</si>
  <si>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</si>
  <si>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</si>
  <si>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</si>
  <si>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</si>
  <si>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</si>
  <si>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</si>
  <si>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</si>
  <si>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</si>
  <si>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</si>
  <si>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</si>
  <si>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</si>
  <si>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</si>
  <si>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</si>
  <si>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</si>
  <si>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</si>
  <si>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</si>
  <si>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</si>
  <si>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</si>
  <si>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</si>
  <si>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</si>
  <si>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</si>
  <si>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</si>
  <si>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</si>
  <si>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</si>
  <si>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</si>
  <si>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</si>
  <si>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</si>
  <si>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</si>
  <si>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</si>
  <si>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</si>
  <si>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</si>
  <si>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</si>
  <si>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</si>
  <si>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</si>
  <si>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</si>
  <si>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</si>
  <si>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</si>
  <si>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</si>
  <si>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</si>
  <si>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</si>
  <si>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</si>
  <si>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</si>
  <si>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</si>
  <si>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</si>
  <si>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</si>
  <si>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</si>
  <si>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</si>
  <si>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</si>
  <si>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</si>
  <si>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</si>
  <si>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</si>
  <si>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</si>
  <si>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</si>
  <si>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</si>
  <si>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</si>
  <si>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</si>
  <si>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</si>
  <si>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</si>
  <si>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</si>
  <si>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</si>
  <si>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</si>
  <si>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</si>
  <si>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</si>
  <si>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</si>
  <si>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</si>
  <si>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</si>
  <si>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</si>
  <si>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</si>
  <si>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</si>
  <si>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</si>
  <si>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</si>
  <si>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</si>
  <si>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</si>
  <si>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</si>
  <si>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</si>
  <si>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</si>
  <si>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</si>
  <si>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</si>
  <si>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</si>
  <si>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</si>
  <si>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</si>
  <si>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</si>
  <si>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</si>
  <si>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</si>
  <si>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</si>
  <si>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</si>
  <si>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</si>
  <si>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</si>
  <si>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</si>
  <si>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</si>
  <si>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</si>
  <si>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</si>
  <si>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</si>
  <si>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</si>
  <si>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</si>
  <si>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</si>
  <si>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</si>
  <si>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</si>
  <si>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</si>
  <si>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</si>
  <si>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</si>
  <si>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</si>
  <si>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</si>
  <si>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</si>
  <si>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</si>
  <si>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</si>
  <si>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</si>
  <si>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</si>
  <si>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</si>
  <si>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</si>
  <si>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</si>
  <si>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</si>
  <si>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</si>
  <si>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</si>
  <si>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</si>
  <si>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</si>
  <si>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</si>
  <si>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</si>
  <si>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</si>
  <si>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</si>
  <si>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</si>
  <si>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</si>
  <si>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</si>
  <si>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</si>
  <si>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</si>
  <si>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</si>
  <si>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</si>
  <si>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</si>
  <si>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</si>
  <si>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</si>
  <si>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</si>
  <si>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</si>
  <si>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</si>
  <si>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</si>
  <si>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</si>
  <si>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</si>
  <si>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</si>
  <si>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</si>
  <si>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</si>
  <si>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</si>
  <si>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</si>
  <si>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</si>
  <si>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</si>
  <si>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</si>
  <si>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</si>
  <si>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</si>
  <si>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</si>
  <si>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</si>
  <si>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</si>
  <si>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</si>
  <si>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</si>
  <si>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</si>
  <si>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</si>
  <si>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</si>
  <si>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</si>
  <si>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</si>
  <si>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</si>
  <si>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</si>
  <si>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</si>
  <si>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</si>
  <si>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</si>
  <si>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</si>
  <si>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</si>
  <si>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</si>
  <si>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</si>
  <si>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</si>
  <si>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</si>
  <si>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</si>
  <si>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</si>
  <si>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</si>
  <si>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</si>
  <si>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</si>
  <si>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</si>
  <si>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</si>
  <si>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</si>
  <si>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</si>
  <si>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</si>
  <si>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</si>
  <si>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</si>
  <si>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</si>
  <si>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</si>
  <si>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</si>
  <si>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</si>
  <si>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</si>
  <si>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</si>
  <si>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</si>
  <si>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</si>
  <si>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</si>
  <si>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</si>
  <si>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</si>
  <si>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</si>
  <si>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</si>
  <si>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</si>
  <si>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</si>
  <si>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</si>
  <si>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</si>
  <si>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</si>
  <si>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</si>
  <si>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</si>
  <si>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</si>
  <si>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</si>
  <si>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</si>
  <si>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</si>
  <si>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</si>
  <si>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</si>
  <si>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</si>
  <si>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</si>
  <si>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</si>
  <si>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</si>
  <si>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</si>
  <si>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</si>
  <si>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</si>
  <si>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</si>
  <si>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</si>
  <si>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</si>
  <si>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</si>
  <si>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</si>
  <si>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</si>
  <si>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</si>
  <si>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</si>
  <si>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</si>
  <si>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</si>
  <si>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</si>
  <si>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</si>
  <si>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</si>
  <si>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</si>
  <si>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</si>
  <si>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</si>
  <si>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</si>
  <si>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</si>
  <si>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</si>
  <si>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</si>
  <si>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</si>
  <si>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</si>
  <si>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</si>
  <si>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</si>
  <si>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</si>
  <si>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</si>
  <si>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</si>
  <si>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</si>
  <si>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</si>
  <si>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</si>
  <si>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</si>
  <si>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</si>
  <si>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</si>
  <si>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</si>
  <si>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</si>
  <si>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</si>
  <si>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</si>
  <si>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</si>
  <si>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</si>
  <si>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</si>
  <si>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</si>
  <si>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</si>
  <si>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</si>
  <si>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</si>
  <si>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</si>
  <si>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</si>
  <si>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</si>
  <si>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</si>
  <si>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</si>
  <si>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</si>
  <si>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</si>
  <si>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</si>
  <si>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</si>
  <si>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</si>
  <si>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</si>
  <si>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</si>
  <si>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</si>
  <si>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</si>
  <si>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</si>
  <si>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</si>
  <si>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</si>
  <si>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</si>
  <si>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</si>
  <si>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</si>
  <si>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</si>
  <si>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</si>
  <si>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</si>
  <si>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</si>
  <si>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</si>
  <si>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</si>
  <si>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</si>
  <si>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</si>
  <si>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</si>
  <si>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</si>
  <si>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</si>
  <si>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</si>
  <si>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</si>
  <si>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</si>
  <si>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</si>
  <si>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</si>
  <si>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</si>
  <si>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</si>
  <si>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</si>
  <si>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</si>
  <si>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</si>
  <si>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</si>
  <si>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</si>
  <si>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</si>
  <si>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</si>
  <si>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</si>
  <si>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</si>
  <si>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</si>
  <si>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</si>
  <si>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</si>
  <si>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</si>
  <si>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</si>
  <si>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</si>
  <si>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</si>
  <si>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</si>
  <si>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</si>
  <si>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</si>
  <si>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</si>
  <si>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</si>
  <si>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</si>
  <si>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</si>
  <si>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</si>
  <si>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</si>
  <si>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</si>
  <si>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</si>
  <si>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</si>
  <si>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</si>
  <si>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</si>
  <si>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</si>
  <si>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</si>
  <si>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</si>
  <si>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</si>
  <si>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</si>
  <si>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</si>
  <si>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</si>
  <si>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</si>
  <si>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</si>
  <si>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</si>
  <si>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</si>
  <si>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</si>
  <si>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</si>
  <si>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</si>
  <si>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</si>
  <si>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</si>
  <si>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</si>
  <si>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</si>
  <si>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</si>
  <si>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</si>
  <si>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</si>
  <si>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</si>
  <si>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</si>
  <si>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</si>
  <si>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</si>
  <si>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</si>
  <si>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</si>
  <si>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</si>
  <si>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</si>
  <si>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</si>
  <si>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</si>
  <si>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</si>
  <si>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</si>
  <si>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</si>
  <si>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</si>
  <si>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</si>
  <si>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</si>
  <si>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</si>
  <si>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</si>
  <si>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</si>
  <si>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</si>
  <si>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</si>
  <si>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</si>
  <si>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</si>
  <si>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</si>
  <si>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</si>
  <si>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</si>
  <si>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</si>
  <si>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</si>
  <si>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</si>
  <si>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</si>
  <si>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</si>
  <si>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</si>
  <si>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</si>
  <si>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</si>
  <si>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</si>
  <si>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</si>
  <si>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</si>
  <si>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</si>
  <si>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</si>
  <si>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</si>
  <si>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</si>
  <si>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</si>
  <si>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</si>
  <si>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</si>
  <si>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</si>
  <si>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</si>
  <si>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</si>
  <si>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</si>
  <si>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</si>
  <si>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</si>
  <si>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</si>
  <si>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</si>
  <si>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</si>
  <si>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</si>
  <si>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</si>
  <si>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</si>
  <si>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</si>
  <si>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</si>
  <si>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</si>
  <si>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</si>
  <si>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</si>
  <si>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</si>
  <si>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</si>
  <si>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</si>
  <si>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</si>
  <si>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</si>
  <si>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</si>
  <si>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</si>
  <si>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</si>
  <si>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</si>
  <si>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</si>
  <si>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</si>
  <si>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</si>
  <si>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</si>
  <si>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</si>
  <si>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</si>
  <si>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</si>
  <si>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</si>
  <si>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</si>
  <si>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</si>
  <si>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</si>
  <si>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</si>
  <si>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</si>
  <si>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</si>
  <si>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</si>
  <si>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</si>
  <si>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</si>
  <si>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</si>
  <si>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</si>
  <si>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</si>
  <si>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</si>
  <si>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</si>
  <si>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</si>
  <si>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</si>
  <si>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</si>
  <si>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</si>
  <si>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</si>
  <si>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</si>
  <si>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</si>
  <si>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</si>
  <si>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</si>
  <si>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</si>
  <si>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</si>
  <si>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</si>
  <si>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</si>
  <si>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</si>
  <si>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</si>
  <si>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</si>
  <si>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</si>
  <si>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</si>
  <si>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</si>
  <si>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</si>
  <si>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</si>
  <si>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</si>
  <si>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</si>
  <si>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</si>
  <si>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</si>
  <si>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</si>
  <si>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</si>
  <si>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</si>
  <si>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</si>
  <si>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</si>
  <si>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</si>
  <si>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</si>
  <si>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</si>
  <si>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</si>
  <si>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</si>
  <si>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</si>
  <si>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</si>
  <si>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</si>
  <si>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</si>
  <si>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</si>
  <si>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</si>
  <si>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</si>
  <si>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</si>
  <si>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</si>
  <si>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</si>
  <si>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</si>
  <si>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</si>
  <si>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</si>
  <si>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</si>
  <si>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</si>
  <si>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</si>
  <si>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</si>
  <si>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</si>
  <si>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</si>
  <si>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</si>
  <si>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</si>
  <si>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</si>
  <si>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</si>
  <si>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</si>
  <si>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</si>
  <si>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</si>
  <si>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</si>
  <si>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</si>
  <si>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</si>
  <si>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</si>
  <si>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</si>
  <si>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</si>
  <si>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</si>
  <si>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</si>
  <si>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</si>
  <si>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</si>
  <si>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</si>
  <si>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</si>
  <si>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</si>
  <si>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</si>
  <si>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</si>
  <si>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</si>
  <si>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</si>
  <si>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</si>
  <si>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</si>
  <si>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</si>
  <si>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</si>
  <si>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</si>
  <si>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</si>
  <si>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</si>
  <si>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</si>
  <si>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</si>
  <si>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</si>
  <si>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</si>
  <si>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</si>
  <si>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</si>
  <si>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</si>
  <si>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</si>
  <si>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</si>
  <si>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</si>
  <si>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</si>
  <si>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</si>
  <si>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</si>
  <si>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</si>
  <si>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</si>
  <si>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</si>
  <si>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</si>
  <si>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</si>
  <si>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</si>
  <si>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</si>
  <si>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</si>
  <si>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</si>
  <si>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</si>
  <si>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</si>
  <si>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</si>
  <si>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</si>
  <si>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</si>
  <si>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</si>
  <si>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</si>
  <si>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</si>
  <si>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</si>
  <si>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</si>
  <si>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</si>
  <si>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</si>
  <si>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</si>
  <si>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</si>
  <si>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</si>
  <si>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</si>
  <si>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</si>
  <si>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</si>
  <si>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</si>
  <si>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</si>
  <si>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</si>
  <si>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</si>
  <si>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</si>
  <si>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</si>
  <si>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</si>
  <si>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</si>
  <si>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</si>
  <si>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</si>
  <si>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</si>
  <si>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</si>
  <si>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</si>
  <si>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</si>
  <si>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</si>
  <si>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</si>
  <si>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</si>
  <si>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</si>
  <si>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</si>
  <si>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</si>
  <si>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</si>
  <si>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</si>
  <si>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</si>
  <si>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</si>
  <si>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</si>
  <si>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</si>
  <si>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</si>
  <si>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</si>
  <si>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</si>
  <si>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</si>
  <si>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</si>
  <si>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</si>
  <si>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</si>
  <si>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</si>
  <si>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</si>
  <si>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</si>
  <si>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</si>
  <si>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</si>
  <si>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</si>
  <si>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</si>
  <si>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</si>
  <si>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</si>
  <si>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</si>
  <si>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</si>
  <si>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</si>
  <si>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</si>
  <si>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</si>
  <si>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</si>
  <si>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</si>
  <si>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</si>
  <si>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</si>
  <si>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</si>
  <si>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</si>
  <si>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</si>
  <si>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</si>
  <si>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</si>
  <si>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</si>
  <si>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</si>
  <si>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</si>
  <si>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</si>
  <si>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</si>
  <si>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</si>
  <si>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</si>
  <si>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</si>
  <si>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</si>
  <si>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</si>
  <si>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</si>
  <si>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</si>
  <si>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</si>
  <si>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</si>
  <si>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</si>
  <si>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</si>
  <si>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</si>
  <si>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</si>
  <si>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</si>
  <si>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</si>
  <si>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</si>
  <si>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</si>
  <si>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</si>
  <si>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</si>
  <si>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</si>
  <si>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</si>
  <si>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</si>
  <si>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</si>
  <si>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</si>
  <si>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</si>
  <si>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</si>
  <si>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</si>
  <si>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</si>
  <si>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</si>
  <si>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</si>
  <si>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</si>
  <si>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</si>
  <si>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</si>
  <si>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</si>
  <si>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</si>
  <si>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</si>
  <si>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</si>
  <si>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</si>
  <si>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</si>
  <si>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</si>
  <si>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</si>
  <si>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</si>
  <si>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</si>
  <si>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</si>
  <si>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</si>
  <si>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</si>
  <si>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</si>
  <si>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</si>
  <si>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</si>
  <si>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</si>
  <si>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</si>
  <si>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</si>
  <si>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</si>
  <si>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</si>
  <si>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</si>
  <si>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</si>
  <si>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</si>
  <si>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</si>
  <si>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</si>
  <si>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</si>
  <si>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</si>
  <si>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</si>
  <si>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</si>
  <si>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</si>
  <si>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</si>
  <si>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</si>
  <si>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</si>
  <si>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</si>
  <si>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</si>
  <si>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</si>
  <si>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</si>
  <si>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</si>
  <si>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</si>
  <si>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</si>
  <si>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</si>
  <si>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</si>
  <si>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</si>
  <si>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</si>
  <si>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</si>
  <si>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</si>
  <si>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</si>
  <si>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</si>
  <si>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</si>
  <si>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</si>
  <si>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</si>
  <si>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</si>
  <si>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</si>
  <si>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</si>
  <si>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</si>
  <si>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</si>
  <si>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</si>
  <si>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</si>
  <si>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</si>
  <si>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</si>
  <si>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</si>
  <si>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</si>
  <si>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</si>
  <si>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</si>
  <si>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</si>
  <si>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</si>
  <si>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</si>
  <si>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</si>
  <si>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</si>
  <si>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</si>
  <si>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</si>
  <si>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</si>
  <si>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</si>
  <si>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</si>
  <si>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</si>
  <si>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</si>
  <si>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</si>
  <si>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</si>
  <si>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</si>
  <si>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</si>
  <si>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</si>
  <si>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</si>
  <si>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</si>
  <si>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</si>
  <si>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</si>
  <si>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</si>
  <si>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</si>
  <si>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</si>
  <si>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</si>
  <si>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</si>
  <si>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</si>
  <si>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</si>
  <si>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</si>
  <si>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</si>
  <si>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</si>
  <si>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</si>
  <si>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</si>
  <si>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</si>
  <si>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</si>
  <si>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</si>
  <si>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</si>
  <si>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</si>
  <si>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</si>
  <si>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</si>
  <si>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</si>
  <si>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</si>
  <si>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</si>
  <si>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</si>
  <si>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</si>
  <si>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</si>
  <si>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</si>
  <si>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</si>
  <si>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</si>
  <si>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</si>
  <si>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</si>
  <si>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</si>
  <si>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</si>
  <si>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</si>
  <si>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</si>
  <si>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</si>
  <si>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</si>
  <si>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</si>
  <si>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</si>
  <si>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3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</si>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</sst>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Tahoma"/>
      <family val="2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R1" s="57" t="s">
        <v>16</v>
      </c>
      <c r="S1" s="8">
        <v>0.15</v>
      </c>
      <c r="U1" s="81" t="s">
        <v>17</v>
      </c>
    </row>
    <row r="2" spans="1:23" ht="20.100000000000001" customHeight="1" x14ac:dyDescent="0.2">
      <c r="A2" s="87">
        <v>1</v>
      </c>
      <c r="B2" s="88">
        <f>[1]总表!E2</f>
        <v>5.0000000000000001E-3</v>
      </c>
      <c r="C2" s="88">
        <f>E2*B2+J2*I2</f>
        <v>547.5</v>
      </c>
      <c r="D2" s="88">
        <f>SUM($C$2:C2)</f>
        <v>547.5</v>
      </c>
      <c r="E2" s="88">
        <f>(H2+O2)*$S$3</f>
        <v>19500</v>
      </c>
      <c r="F2" s="88">
        <v>10</v>
      </c>
      <c r="G2" s="88">
        <f t="shared" ref="G2:G33" si="0">F2*5</f>
        <v>50</v>
      </c>
      <c r="H2" s="88">
        <f t="shared" ref="H2:H33" si="1">ROUND(G2*$S$1,0)</f>
        <v>8</v>
      </c>
      <c r="I2" s="88">
        <v>3</v>
      </c>
      <c r="J2" s="88">
        <f>I2*任务金币!C2</f>
        <v>150</v>
      </c>
      <c r="K2" s="88">
        <v>20</v>
      </c>
      <c r="L2" s="88">
        <f t="shared" ref="L2:L33" si="2">K2*F2</f>
        <v>200</v>
      </c>
      <c r="M2" s="88">
        <v>1.5</v>
      </c>
      <c r="N2" s="88">
        <f t="shared" ref="N2:N33" si="3">ROUND(F2*M2,0)</f>
        <v>15</v>
      </c>
      <c r="O2" s="88">
        <f t="shared" ref="O2:O33" si="4">ROUND(N2*$S$2,0)</f>
        <v>5</v>
      </c>
      <c r="P2" s="89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7">
        <v>2</v>
      </c>
      <c r="B3" s="88">
        <f>[1]总表!E3</f>
        <v>0.01</v>
      </c>
      <c r="C3" s="88">
        <f t="shared" ref="C3:C66" si="5">E3*B3+J3*I3</f>
        <v>825</v>
      </c>
      <c r="D3" s="88">
        <f>SUM($C$2:C3)</f>
        <v>1372.5</v>
      </c>
      <c r="E3" s="88">
        <f t="shared" ref="E3:E66" si="6">(H3+O3)*$S$3</f>
        <v>24000</v>
      </c>
      <c r="F3" s="88">
        <f t="shared" ref="F3:F66" si="7">F2+3</f>
        <v>13</v>
      </c>
      <c r="G3" s="88">
        <f t="shared" si="0"/>
        <v>65</v>
      </c>
      <c r="H3" s="88">
        <f t="shared" si="1"/>
        <v>10</v>
      </c>
      <c r="I3" s="88">
        <v>3</v>
      </c>
      <c r="J3" s="88">
        <f>I3*任务金币!C3</f>
        <v>195</v>
      </c>
      <c r="K3" s="88">
        <v>20</v>
      </c>
      <c r="L3" s="88">
        <f t="shared" si="2"/>
        <v>260</v>
      </c>
      <c r="M3" s="88">
        <v>1.5</v>
      </c>
      <c r="N3" s="88">
        <f t="shared" si="3"/>
        <v>20</v>
      </c>
      <c r="O3" s="88">
        <f t="shared" si="4"/>
        <v>6</v>
      </c>
      <c r="P3" s="89">
        <v>0.1</v>
      </c>
      <c r="R3" s="57" t="s">
        <v>20</v>
      </c>
      <c r="S3" s="8">
        <v>1500</v>
      </c>
    </row>
    <row r="4" spans="1:23" ht="20.100000000000001" customHeight="1" x14ac:dyDescent="0.2">
      <c r="A4" s="87">
        <v>3</v>
      </c>
      <c r="B4" s="88">
        <f>[1]总表!E4</f>
        <v>0.02</v>
      </c>
      <c r="C4" s="88">
        <f t="shared" si="5"/>
        <v>1290</v>
      </c>
      <c r="D4" s="88">
        <f>SUM($C$2:C4)</f>
        <v>2662.5</v>
      </c>
      <c r="E4" s="88">
        <f t="shared" si="6"/>
        <v>28500</v>
      </c>
      <c r="F4" s="88">
        <f t="shared" si="7"/>
        <v>16</v>
      </c>
      <c r="G4" s="88">
        <f t="shared" si="0"/>
        <v>80</v>
      </c>
      <c r="H4" s="88">
        <f t="shared" si="1"/>
        <v>12</v>
      </c>
      <c r="I4" s="88">
        <v>3</v>
      </c>
      <c r="J4" s="88">
        <f>I4*任务金币!C4</f>
        <v>240</v>
      </c>
      <c r="K4" s="88">
        <v>20</v>
      </c>
      <c r="L4" s="88">
        <f t="shared" si="2"/>
        <v>320</v>
      </c>
      <c r="M4" s="88">
        <v>1.5</v>
      </c>
      <c r="N4" s="88">
        <f t="shared" si="3"/>
        <v>24</v>
      </c>
      <c r="O4" s="88">
        <f t="shared" si="4"/>
        <v>7</v>
      </c>
      <c r="P4" s="89">
        <v>0.1</v>
      </c>
      <c r="R4" s="57" t="s">
        <v>12</v>
      </c>
      <c r="S4" s="8">
        <v>10</v>
      </c>
    </row>
    <row r="5" spans="1:23" ht="20.100000000000001" customHeight="1" x14ac:dyDescent="0.2">
      <c r="A5" s="87">
        <v>4</v>
      </c>
      <c r="B5" s="88">
        <f>[1]总表!E5</f>
        <v>0.03</v>
      </c>
      <c r="C5" s="88">
        <f t="shared" si="5"/>
        <v>2745</v>
      </c>
      <c r="D5" s="88">
        <f>SUM($C$2:C5)</f>
        <v>5407.5</v>
      </c>
      <c r="E5" s="88">
        <f t="shared" si="6"/>
        <v>34500</v>
      </c>
      <c r="F5" s="88">
        <f t="shared" si="7"/>
        <v>19</v>
      </c>
      <c r="G5" s="88">
        <f t="shared" si="0"/>
        <v>95</v>
      </c>
      <c r="H5" s="88">
        <f t="shared" si="1"/>
        <v>14</v>
      </c>
      <c r="I5" s="88">
        <v>3</v>
      </c>
      <c r="J5" s="88">
        <f>I5*任务金币!C5</f>
        <v>570</v>
      </c>
      <c r="K5" s="88">
        <v>20</v>
      </c>
      <c r="L5" s="88">
        <f t="shared" si="2"/>
        <v>380</v>
      </c>
      <c r="M5" s="88">
        <v>1.5</v>
      </c>
      <c r="N5" s="88">
        <f t="shared" si="3"/>
        <v>29</v>
      </c>
      <c r="O5" s="88">
        <f t="shared" si="4"/>
        <v>9</v>
      </c>
      <c r="P5" s="89">
        <v>0.1</v>
      </c>
      <c r="R5" s="57"/>
      <c r="S5" s="8"/>
    </row>
    <row r="6" spans="1:23" ht="20.100000000000001" customHeight="1" x14ac:dyDescent="0.2">
      <c r="A6" s="87">
        <v>5</v>
      </c>
      <c r="B6" s="88">
        <f>[1]总表!E6</f>
        <v>0.05</v>
      </c>
      <c r="C6" s="88">
        <f t="shared" si="5"/>
        <v>4005</v>
      </c>
      <c r="D6" s="88">
        <f>SUM($C$2:C6)</f>
        <v>9412.5</v>
      </c>
      <c r="E6" s="88">
        <f t="shared" si="6"/>
        <v>40500</v>
      </c>
      <c r="F6" s="88">
        <f t="shared" si="7"/>
        <v>22</v>
      </c>
      <c r="G6" s="88">
        <f t="shared" si="0"/>
        <v>110</v>
      </c>
      <c r="H6" s="88">
        <f t="shared" si="1"/>
        <v>17</v>
      </c>
      <c r="I6" s="88">
        <v>3</v>
      </c>
      <c r="J6" s="88">
        <f>I6*任务金币!C6</f>
        <v>660</v>
      </c>
      <c r="K6" s="88">
        <v>20</v>
      </c>
      <c r="L6" s="88">
        <f t="shared" si="2"/>
        <v>440</v>
      </c>
      <c r="M6" s="88">
        <v>1.5</v>
      </c>
      <c r="N6" s="88">
        <f t="shared" si="3"/>
        <v>33</v>
      </c>
      <c r="O6" s="88">
        <f t="shared" si="4"/>
        <v>10</v>
      </c>
      <c r="P6" s="89">
        <v>0.1</v>
      </c>
    </row>
    <row r="7" spans="1:23" ht="20.100000000000001" customHeight="1" x14ac:dyDescent="0.2">
      <c r="A7" s="87">
        <v>6</v>
      </c>
      <c r="B7" s="88">
        <f>[1]总表!E7</f>
        <v>7.4999999999999997E-2</v>
      </c>
      <c r="C7" s="88">
        <f t="shared" si="5"/>
        <v>5625</v>
      </c>
      <c r="D7" s="88">
        <f>SUM($C$2:C7)</f>
        <v>15037.5</v>
      </c>
      <c r="E7" s="88">
        <f t="shared" si="6"/>
        <v>45000</v>
      </c>
      <c r="F7" s="88">
        <f t="shared" si="7"/>
        <v>25</v>
      </c>
      <c r="G7" s="88">
        <f t="shared" si="0"/>
        <v>125</v>
      </c>
      <c r="H7" s="88">
        <f t="shared" si="1"/>
        <v>19</v>
      </c>
      <c r="I7" s="88">
        <v>3</v>
      </c>
      <c r="J7" s="88">
        <f>I7*任务金币!C7</f>
        <v>750</v>
      </c>
      <c r="K7" s="88">
        <v>20</v>
      </c>
      <c r="L7" s="88">
        <f t="shared" si="2"/>
        <v>500</v>
      </c>
      <c r="M7" s="88">
        <v>1.5</v>
      </c>
      <c r="N7" s="88">
        <f t="shared" si="3"/>
        <v>38</v>
      </c>
      <c r="O7" s="88">
        <f t="shared" si="4"/>
        <v>11</v>
      </c>
      <c r="P7" s="89">
        <v>0.1</v>
      </c>
      <c r="R7" s="57"/>
    </row>
    <row r="8" spans="1:23" ht="20.100000000000001" customHeight="1" x14ac:dyDescent="0.2">
      <c r="A8" s="87">
        <v>7</v>
      </c>
      <c r="B8" s="88">
        <f>[1]总表!E8</f>
        <v>0.1</v>
      </c>
      <c r="C8" s="88">
        <f t="shared" si="5"/>
        <v>8880</v>
      </c>
      <c r="D8" s="88">
        <f>SUM($C$2:C8)</f>
        <v>23917.5</v>
      </c>
      <c r="E8" s="88">
        <f t="shared" si="6"/>
        <v>51000</v>
      </c>
      <c r="F8" s="88">
        <f t="shared" si="7"/>
        <v>28</v>
      </c>
      <c r="G8" s="88">
        <f t="shared" si="0"/>
        <v>140</v>
      </c>
      <c r="H8" s="88">
        <f t="shared" si="1"/>
        <v>21</v>
      </c>
      <c r="I8" s="88">
        <v>3</v>
      </c>
      <c r="J8" s="88">
        <f>I8*任务金币!C8</f>
        <v>1260</v>
      </c>
      <c r="K8" s="88">
        <v>20</v>
      </c>
      <c r="L8" s="88">
        <f t="shared" si="2"/>
        <v>560</v>
      </c>
      <c r="M8" s="88">
        <v>1.5</v>
      </c>
      <c r="N8" s="88">
        <f t="shared" si="3"/>
        <v>42</v>
      </c>
      <c r="O8" s="88">
        <f t="shared" si="4"/>
        <v>13</v>
      </c>
      <c r="P8" s="89">
        <v>0.1</v>
      </c>
      <c r="R8" s="90"/>
      <c r="S8" s="91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7">
        <v>8</v>
      </c>
      <c r="B9" s="88">
        <f>[1]总表!E9</f>
        <v>0.11</v>
      </c>
      <c r="C9" s="88">
        <f t="shared" si="5"/>
        <v>10290</v>
      </c>
      <c r="D9" s="88">
        <f>SUM($C$2:C9)</f>
        <v>34207.5</v>
      </c>
      <c r="E9" s="88">
        <f t="shared" si="6"/>
        <v>55500</v>
      </c>
      <c r="F9" s="88">
        <f t="shared" si="7"/>
        <v>31</v>
      </c>
      <c r="G9" s="88">
        <f t="shared" si="0"/>
        <v>155</v>
      </c>
      <c r="H9" s="88">
        <f t="shared" si="1"/>
        <v>23</v>
      </c>
      <c r="I9" s="88">
        <v>3</v>
      </c>
      <c r="J9" s="88">
        <f>I9*任务金币!C9</f>
        <v>1395</v>
      </c>
      <c r="K9" s="88">
        <v>20</v>
      </c>
      <c r="L9" s="88">
        <f t="shared" si="2"/>
        <v>620</v>
      </c>
      <c r="M9" s="88">
        <v>1.5</v>
      </c>
      <c r="N9" s="88">
        <f t="shared" si="3"/>
        <v>47</v>
      </c>
      <c r="O9" s="88">
        <f t="shared" si="4"/>
        <v>14</v>
      </c>
      <c r="P9" s="89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7">
        <v>9</v>
      </c>
      <c r="B10" s="88">
        <f>[1]总表!E10</f>
        <v>0.12</v>
      </c>
      <c r="C10" s="88">
        <f t="shared" si="5"/>
        <v>11970</v>
      </c>
      <c r="D10" s="88">
        <f>SUM($C$2:C10)</f>
        <v>46177.5</v>
      </c>
      <c r="E10" s="88">
        <f t="shared" si="6"/>
        <v>61500</v>
      </c>
      <c r="F10" s="88">
        <f t="shared" si="7"/>
        <v>34</v>
      </c>
      <c r="G10" s="88">
        <f t="shared" si="0"/>
        <v>170</v>
      </c>
      <c r="H10" s="88">
        <f t="shared" si="1"/>
        <v>26</v>
      </c>
      <c r="I10" s="88">
        <v>3</v>
      </c>
      <c r="J10" s="88">
        <f>I10*任务金币!C10</f>
        <v>1530</v>
      </c>
      <c r="K10" s="88">
        <v>20</v>
      </c>
      <c r="L10" s="88">
        <f t="shared" si="2"/>
        <v>680</v>
      </c>
      <c r="M10" s="88">
        <v>1.5</v>
      </c>
      <c r="N10" s="88">
        <f t="shared" si="3"/>
        <v>51</v>
      </c>
      <c r="O10" s="88">
        <f t="shared" si="4"/>
        <v>15</v>
      </c>
      <c r="P10" s="89">
        <v>0.1</v>
      </c>
      <c r="R10" s="90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7">
        <v>10</v>
      </c>
      <c r="B11" s="88">
        <f>[1]总表!E11</f>
        <v>0.13</v>
      </c>
      <c r="C11" s="88">
        <f t="shared" si="5"/>
        <v>15435</v>
      </c>
      <c r="D11" s="88">
        <f>SUM($C$2:C11)</f>
        <v>61612.5</v>
      </c>
      <c r="E11" s="88">
        <f t="shared" si="6"/>
        <v>67500</v>
      </c>
      <c r="F11" s="88">
        <f t="shared" si="7"/>
        <v>37</v>
      </c>
      <c r="G11" s="88">
        <f t="shared" si="0"/>
        <v>185</v>
      </c>
      <c r="H11" s="88">
        <f t="shared" si="1"/>
        <v>28</v>
      </c>
      <c r="I11" s="88">
        <v>3</v>
      </c>
      <c r="J11" s="88">
        <f>I11*任务金币!C11</f>
        <v>2220</v>
      </c>
      <c r="K11" s="88">
        <v>20</v>
      </c>
      <c r="L11" s="88">
        <f t="shared" si="2"/>
        <v>740</v>
      </c>
      <c r="M11" s="88">
        <v>1.5</v>
      </c>
      <c r="N11" s="88">
        <f t="shared" si="3"/>
        <v>56</v>
      </c>
      <c r="O11" s="88">
        <f t="shared" si="4"/>
        <v>17</v>
      </c>
      <c r="P11" s="89">
        <v>0.1</v>
      </c>
      <c r="R11" s="90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7">
        <v>11</v>
      </c>
      <c r="B12" s="88">
        <f>[1]总表!E12</f>
        <v>0.14000000000000001</v>
      </c>
      <c r="C12" s="88">
        <f t="shared" si="5"/>
        <v>17280</v>
      </c>
      <c r="D12" s="88">
        <f>SUM($C$2:C12)</f>
        <v>78892.5</v>
      </c>
      <c r="E12" s="88">
        <f t="shared" si="6"/>
        <v>72000</v>
      </c>
      <c r="F12" s="88">
        <f t="shared" si="7"/>
        <v>40</v>
      </c>
      <c r="G12" s="88">
        <f t="shared" si="0"/>
        <v>200</v>
      </c>
      <c r="H12" s="88">
        <f t="shared" si="1"/>
        <v>30</v>
      </c>
      <c r="I12" s="88">
        <v>3</v>
      </c>
      <c r="J12" s="88">
        <f>I12*任务金币!C12</f>
        <v>2400</v>
      </c>
      <c r="K12" s="88">
        <v>20</v>
      </c>
      <c r="L12" s="88">
        <f t="shared" si="2"/>
        <v>800</v>
      </c>
      <c r="M12" s="88">
        <v>1.5</v>
      </c>
      <c r="N12" s="88">
        <f t="shared" si="3"/>
        <v>60</v>
      </c>
      <c r="O12" s="88">
        <f t="shared" si="4"/>
        <v>18</v>
      </c>
      <c r="P12" s="89">
        <v>0.1</v>
      </c>
      <c r="R12" s="90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7">
        <v>12</v>
      </c>
      <c r="B13" s="88">
        <f>[1]总表!E13</f>
        <v>0.15</v>
      </c>
      <c r="C13" s="88">
        <f t="shared" si="5"/>
        <v>19440</v>
      </c>
      <c r="D13" s="88">
        <f>SUM($C$2:C13)</f>
        <v>98332.5</v>
      </c>
      <c r="E13" s="88">
        <f t="shared" si="6"/>
        <v>78000</v>
      </c>
      <c r="F13" s="88">
        <f t="shared" si="7"/>
        <v>43</v>
      </c>
      <c r="G13" s="88">
        <f t="shared" si="0"/>
        <v>215</v>
      </c>
      <c r="H13" s="88">
        <f t="shared" si="1"/>
        <v>32</v>
      </c>
      <c r="I13" s="88">
        <v>3</v>
      </c>
      <c r="J13" s="88">
        <f>I13*任务金币!C13</f>
        <v>2580</v>
      </c>
      <c r="K13" s="88">
        <v>20</v>
      </c>
      <c r="L13" s="88">
        <f t="shared" si="2"/>
        <v>860</v>
      </c>
      <c r="M13" s="88">
        <v>1.5</v>
      </c>
      <c r="N13" s="88">
        <f t="shared" si="3"/>
        <v>65</v>
      </c>
      <c r="O13" s="88">
        <f t="shared" si="4"/>
        <v>20</v>
      </c>
      <c r="P13" s="89">
        <v>0.1</v>
      </c>
      <c r="R13" s="90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7">
        <v>13</v>
      </c>
      <c r="B14" s="88">
        <f>[1]总表!E14</f>
        <v>0.16</v>
      </c>
      <c r="C14" s="88">
        <f t="shared" si="5"/>
        <v>21720</v>
      </c>
      <c r="D14" s="88">
        <f>SUM($C$2:C14)</f>
        <v>120052.5</v>
      </c>
      <c r="E14" s="88">
        <f t="shared" si="6"/>
        <v>84000</v>
      </c>
      <c r="F14" s="88">
        <f t="shared" si="7"/>
        <v>46</v>
      </c>
      <c r="G14" s="88">
        <f t="shared" si="0"/>
        <v>230</v>
      </c>
      <c r="H14" s="88">
        <f t="shared" si="1"/>
        <v>35</v>
      </c>
      <c r="I14" s="88">
        <v>3</v>
      </c>
      <c r="J14" s="88">
        <f>I14*任务金币!C14</f>
        <v>2760</v>
      </c>
      <c r="K14" s="88">
        <v>20</v>
      </c>
      <c r="L14" s="88">
        <f t="shared" si="2"/>
        <v>920</v>
      </c>
      <c r="M14" s="88">
        <v>1.5</v>
      </c>
      <c r="N14" s="88">
        <f t="shared" si="3"/>
        <v>69</v>
      </c>
      <c r="O14" s="88">
        <f t="shared" si="4"/>
        <v>21</v>
      </c>
      <c r="P14" s="89">
        <v>0.1</v>
      </c>
      <c r="R14" s="92"/>
      <c r="S14" s="9"/>
      <c r="T14" s="9"/>
      <c r="U14" s="9"/>
      <c r="V14" s="9"/>
      <c r="W14" s="9"/>
    </row>
    <row r="15" spans="1:23" ht="20.100000000000001" customHeight="1" x14ac:dyDescent="0.2">
      <c r="A15" s="87">
        <v>14</v>
      </c>
      <c r="B15" s="88">
        <f>[1]总表!E15</f>
        <v>0.17</v>
      </c>
      <c r="C15" s="88">
        <f t="shared" si="5"/>
        <v>23865</v>
      </c>
      <c r="D15" s="88">
        <f>SUM($C$2:C15)</f>
        <v>143917.5</v>
      </c>
      <c r="E15" s="88">
        <f t="shared" si="6"/>
        <v>88500</v>
      </c>
      <c r="F15" s="88">
        <f t="shared" si="7"/>
        <v>49</v>
      </c>
      <c r="G15" s="88">
        <f t="shared" si="0"/>
        <v>245</v>
      </c>
      <c r="H15" s="88">
        <f t="shared" si="1"/>
        <v>37</v>
      </c>
      <c r="I15" s="88">
        <v>3</v>
      </c>
      <c r="J15" s="88">
        <f>I15*任务金币!C15</f>
        <v>2940</v>
      </c>
      <c r="K15" s="88">
        <v>20</v>
      </c>
      <c r="L15" s="88">
        <f t="shared" si="2"/>
        <v>980</v>
      </c>
      <c r="M15" s="88">
        <v>1.5</v>
      </c>
      <c r="N15" s="88">
        <f t="shared" si="3"/>
        <v>74</v>
      </c>
      <c r="O15" s="88">
        <f t="shared" si="4"/>
        <v>22</v>
      </c>
      <c r="P15" s="89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7">
        <v>15</v>
      </c>
      <c r="B16" s="88">
        <f>[1]总表!E16</f>
        <v>0.1</v>
      </c>
      <c r="C16" s="88">
        <f t="shared" si="5"/>
        <v>18660</v>
      </c>
      <c r="D16" s="88">
        <f>SUM($C$2:C16)</f>
        <v>162577.5</v>
      </c>
      <c r="E16" s="88">
        <f t="shared" si="6"/>
        <v>93000</v>
      </c>
      <c r="F16" s="88">
        <f t="shared" si="7"/>
        <v>52</v>
      </c>
      <c r="G16" s="88">
        <f t="shared" si="0"/>
        <v>260</v>
      </c>
      <c r="H16" s="88">
        <f t="shared" si="1"/>
        <v>39</v>
      </c>
      <c r="I16" s="88">
        <v>3</v>
      </c>
      <c r="J16" s="88">
        <f>I16*任务金币!C16</f>
        <v>3120</v>
      </c>
      <c r="K16" s="88">
        <v>20</v>
      </c>
      <c r="L16" s="88">
        <f t="shared" si="2"/>
        <v>1040</v>
      </c>
      <c r="M16" s="88">
        <v>1.5</v>
      </c>
      <c r="N16" s="88">
        <f t="shared" si="3"/>
        <v>78</v>
      </c>
      <c r="O16" s="88">
        <f t="shared" si="4"/>
        <v>23</v>
      </c>
      <c r="P16" s="89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7">
        <v>16</v>
      </c>
      <c r="B17" s="88">
        <f>[1]总表!E17</f>
        <v>0.11</v>
      </c>
      <c r="C17" s="88">
        <f t="shared" si="5"/>
        <v>20790</v>
      </c>
      <c r="D17" s="88">
        <f>SUM($C$2:C17)</f>
        <v>183367.5</v>
      </c>
      <c r="E17" s="88">
        <f t="shared" si="6"/>
        <v>99000</v>
      </c>
      <c r="F17" s="88">
        <f t="shared" si="7"/>
        <v>55</v>
      </c>
      <c r="G17" s="88">
        <f t="shared" si="0"/>
        <v>275</v>
      </c>
      <c r="H17" s="88">
        <f t="shared" si="1"/>
        <v>41</v>
      </c>
      <c r="I17" s="88">
        <v>3</v>
      </c>
      <c r="J17" s="88">
        <f>I17*任务金币!C17</f>
        <v>3300</v>
      </c>
      <c r="K17" s="88">
        <v>20</v>
      </c>
      <c r="L17" s="88">
        <f t="shared" si="2"/>
        <v>1100</v>
      </c>
      <c r="M17" s="88">
        <v>1.5</v>
      </c>
      <c r="N17" s="88">
        <f t="shared" si="3"/>
        <v>83</v>
      </c>
      <c r="O17" s="88">
        <f t="shared" si="4"/>
        <v>25</v>
      </c>
      <c r="P17" s="89">
        <v>0.1</v>
      </c>
      <c r="R17" s="90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7">
        <v>17</v>
      </c>
      <c r="B18" s="88">
        <f>[1]总表!E18</f>
        <v>0.12</v>
      </c>
      <c r="C18" s="88">
        <f t="shared" si="5"/>
        <v>23040</v>
      </c>
      <c r="D18" s="88">
        <f>SUM($C$2:C18)</f>
        <v>206407.5</v>
      </c>
      <c r="E18" s="88">
        <f t="shared" si="6"/>
        <v>105000</v>
      </c>
      <c r="F18" s="88">
        <f t="shared" si="7"/>
        <v>58</v>
      </c>
      <c r="G18" s="88">
        <f t="shared" si="0"/>
        <v>290</v>
      </c>
      <c r="H18" s="88">
        <f t="shared" si="1"/>
        <v>44</v>
      </c>
      <c r="I18" s="88">
        <v>3</v>
      </c>
      <c r="J18" s="88">
        <f>I18*任务金币!C18</f>
        <v>3480</v>
      </c>
      <c r="K18" s="88">
        <v>20</v>
      </c>
      <c r="L18" s="88">
        <f t="shared" si="2"/>
        <v>1160</v>
      </c>
      <c r="M18" s="88">
        <v>1.5</v>
      </c>
      <c r="N18" s="88">
        <f t="shared" si="3"/>
        <v>87</v>
      </c>
      <c r="O18" s="88">
        <f t="shared" si="4"/>
        <v>26</v>
      </c>
      <c r="P18" s="89">
        <v>0.1</v>
      </c>
      <c r="R18" s="90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7">
        <v>18</v>
      </c>
      <c r="B19" s="88">
        <f>[1]总表!E19</f>
        <v>0.13</v>
      </c>
      <c r="C19" s="88">
        <f t="shared" si="5"/>
        <v>25410</v>
      </c>
      <c r="D19" s="88">
        <f>SUM($C$2:C19)</f>
        <v>231817.5</v>
      </c>
      <c r="E19" s="88">
        <f t="shared" si="6"/>
        <v>111000</v>
      </c>
      <c r="F19" s="88">
        <f t="shared" si="7"/>
        <v>61</v>
      </c>
      <c r="G19" s="88">
        <f t="shared" si="0"/>
        <v>305</v>
      </c>
      <c r="H19" s="88">
        <f t="shared" si="1"/>
        <v>46</v>
      </c>
      <c r="I19" s="88">
        <v>3</v>
      </c>
      <c r="J19" s="88">
        <f>I19*任务金币!C19</f>
        <v>3660</v>
      </c>
      <c r="K19" s="88">
        <v>20</v>
      </c>
      <c r="L19" s="88">
        <f t="shared" si="2"/>
        <v>1220</v>
      </c>
      <c r="M19" s="88">
        <v>1.5</v>
      </c>
      <c r="N19" s="88">
        <f t="shared" si="3"/>
        <v>92</v>
      </c>
      <c r="O19" s="88">
        <f t="shared" si="4"/>
        <v>28</v>
      </c>
      <c r="P19" s="89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7">
        <v>19</v>
      </c>
      <c r="B20" s="88">
        <f>[1]总表!E20</f>
        <v>0.2</v>
      </c>
      <c r="C20" s="88">
        <f t="shared" si="5"/>
        <v>34620</v>
      </c>
      <c r="D20" s="88">
        <f>SUM($C$2:C20)</f>
        <v>266437.5</v>
      </c>
      <c r="E20" s="88">
        <f t="shared" si="6"/>
        <v>115500</v>
      </c>
      <c r="F20" s="88">
        <f t="shared" si="7"/>
        <v>64</v>
      </c>
      <c r="G20" s="88">
        <f t="shared" si="0"/>
        <v>320</v>
      </c>
      <c r="H20" s="88">
        <f t="shared" si="1"/>
        <v>48</v>
      </c>
      <c r="I20" s="88">
        <v>3</v>
      </c>
      <c r="J20" s="88">
        <f>I20*任务金币!C20</f>
        <v>3840</v>
      </c>
      <c r="K20" s="88">
        <v>20</v>
      </c>
      <c r="L20" s="88">
        <f t="shared" si="2"/>
        <v>1280</v>
      </c>
      <c r="M20" s="88">
        <v>1.5</v>
      </c>
      <c r="N20" s="88">
        <f t="shared" si="3"/>
        <v>96</v>
      </c>
      <c r="O20" s="88">
        <f t="shared" si="4"/>
        <v>29</v>
      </c>
      <c r="P20" s="89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7">
        <v>20</v>
      </c>
      <c r="B21" s="88">
        <f>[1]总表!E21</f>
        <v>0.21</v>
      </c>
      <c r="C21" s="88">
        <f t="shared" si="5"/>
        <v>37260</v>
      </c>
      <c r="D21" s="88">
        <f>SUM($C$2:C21)</f>
        <v>303697.5</v>
      </c>
      <c r="E21" s="88">
        <f t="shared" si="6"/>
        <v>120000</v>
      </c>
      <c r="F21" s="88">
        <f t="shared" si="7"/>
        <v>67</v>
      </c>
      <c r="G21" s="88">
        <f t="shared" si="0"/>
        <v>335</v>
      </c>
      <c r="H21" s="88">
        <f t="shared" si="1"/>
        <v>50</v>
      </c>
      <c r="I21" s="88">
        <v>3</v>
      </c>
      <c r="J21" s="88">
        <f>I21*任务金币!C21</f>
        <v>4020</v>
      </c>
      <c r="K21" s="88">
        <v>20</v>
      </c>
      <c r="L21" s="88">
        <f t="shared" si="2"/>
        <v>1340</v>
      </c>
      <c r="M21" s="88">
        <v>1.5</v>
      </c>
      <c r="N21" s="88">
        <f t="shared" si="3"/>
        <v>101</v>
      </c>
      <c r="O21" s="88">
        <f t="shared" si="4"/>
        <v>30</v>
      </c>
      <c r="P21" s="89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7">
        <v>21</v>
      </c>
      <c r="B22" s="88">
        <f>[1]总表!E22</f>
        <v>0.22</v>
      </c>
      <c r="C22" s="88">
        <f t="shared" si="5"/>
        <v>40650</v>
      </c>
      <c r="D22" s="88">
        <f>SUM($C$2:C22)</f>
        <v>344347.5</v>
      </c>
      <c r="E22" s="88">
        <f t="shared" si="6"/>
        <v>127500</v>
      </c>
      <c r="F22" s="88">
        <f t="shared" si="7"/>
        <v>70</v>
      </c>
      <c r="G22" s="88">
        <f t="shared" si="0"/>
        <v>350</v>
      </c>
      <c r="H22" s="88">
        <f t="shared" si="1"/>
        <v>53</v>
      </c>
      <c r="I22" s="88">
        <v>3</v>
      </c>
      <c r="J22" s="88">
        <f>I22*任务金币!C22</f>
        <v>4200</v>
      </c>
      <c r="K22" s="88">
        <v>20</v>
      </c>
      <c r="L22" s="88">
        <f t="shared" si="2"/>
        <v>1400</v>
      </c>
      <c r="M22" s="88">
        <v>1.5</v>
      </c>
      <c r="N22" s="88">
        <f t="shared" si="3"/>
        <v>105</v>
      </c>
      <c r="O22" s="88">
        <f t="shared" si="4"/>
        <v>32</v>
      </c>
      <c r="P22" s="89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7">
        <v>22</v>
      </c>
      <c r="B23" s="88">
        <f>[1]总表!E23</f>
        <v>0.23</v>
      </c>
      <c r="C23" s="88">
        <f t="shared" si="5"/>
        <v>43500</v>
      </c>
      <c r="D23" s="88">
        <f>SUM($C$2:C23)</f>
        <v>387847.5</v>
      </c>
      <c r="E23" s="88">
        <f t="shared" si="6"/>
        <v>132000</v>
      </c>
      <c r="F23" s="88">
        <f t="shared" si="7"/>
        <v>73</v>
      </c>
      <c r="G23" s="88">
        <f t="shared" si="0"/>
        <v>365</v>
      </c>
      <c r="H23" s="88">
        <f t="shared" si="1"/>
        <v>55</v>
      </c>
      <c r="I23" s="88">
        <v>3</v>
      </c>
      <c r="J23" s="88">
        <f>I23*任务金币!C23</f>
        <v>4380</v>
      </c>
      <c r="K23" s="88">
        <v>20</v>
      </c>
      <c r="L23" s="88">
        <f t="shared" si="2"/>
        <v>1460</v>
      </c>
      <c r="M23" s="88">
        <v>1.5</v>
      </c>
      <c r="N23" s="88">
        <f t="shared" si="3"/>
        <v>110</v>
      </c>
      <c r="O23" s="88">
        <f t="shared" si="4"/>
        <v>33</v>
      </c>
      <c r="P23" s="89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7">
        <v>23</v>
      </c>
      <c r="B24" s="88">
        <f>[1]总表!E24</f>
        <v>0.24</v>
      </c>
      <c r="C24" s="88">
        <f t="shared" si="5"/>
        <v>46440</v>
      </c>
      <c r="D24" s="88">
        <f>SUM($C$2:C24)</f>
        <v>434287.5</v>
      </c>
      <c r="E24" s="88">
        <f t="shared" si="6"/>
        <v>136500</v>
      </c>
      <c r="F24" s="88">
        <f t="shared" si="7"/>
        <v>76</v>
      </c>
      <c r="G24" s="88">
        <f t="shared" si="0"/>
        <v>380</v>
      </c>
      <c r="H24" s="88">
        <f t="shared" si="1"/>
        <v>57</v>
      </c>
      <c r="I24" s="88">
        <v>3</v>
      </c>
      <c r="J24" s="88">
        <f>I24*任务金币!C24</f>
        <v>4560</v>
      </c>
      <c r="K24" s="88">
        <v>20</v>
      </c>
      <c r="L24" s="88">
        <f t="shared" si="2"/>
        <v>1520</v>
      </c>
      <c r="M24" s="88">
        <v>1.5</v>
      </c>
      <c r="N24" s="88">
        <f t="shared" si="3"/>
        <v>114</v>
      </c>
      <c r="O24" s="88">
        <f t="shared" si="4"/>
        <v>34</v>
      </c>
      <c r="P24" s="89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7">
        <v>24</v>
      </c>
      <c r="B25" s="88">
        <f>[1]总表!E25</f>
        <v>0.25</v>
      </c>
      <c r="C25" s="88">
        <f t="shared" si="5"/>
        <v>49845</v>
      </c>
      <c r="D25" s="88">
        <f>SUM($C$2:C25)</f>
        <v>484132.5</v>
      </c>
      <c r="E25" s="88">
        <f t="shared" si="6"/>
        <v>142500</v>
      </c>
      <c r="F25" s="88">
        <f t="shared" si="7"/>
        <v>79</v>
      </c>
      <c r="G25" s="88">
        <f t="shared" si="0"/>
        <v>395</v>
      </c>
      <c r="H25" s="88">
        <f t="shared" si="1"/>
        <v>59</v>
      </c>
      <c r="I25" s="88">
        <v>3</v>
      </c>
      <c r="J25" s="88">
        <f>I25*任务金币!C25</f>
        <v>4740</v>
      </c>
      <c r="K25" s="88">
        <v>20</v>
      </c>
      <c r="L25" s="88">
        <f t="shared" si="2"/>
        <v>1580</v>
      </c>
      <c r="M25" s="88">
        <v>1.5</v>
      </c>
      <c r="N25" s="88">
        <f t="shared" si="3"/>
        <v>119</v>
      </c>
      <c r="O25" s="88">
        <f t="shared" si="4"/>
        <v>36</v>
      </c>
      <c r="P25" s="89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7">
        <v>25</v>
      </c>
      <c r="B26" s="88">
        <f>[1]总表!E26</f>
        <v>0.26</v>
      </c>
      <c r="C26" s="88">
        <f t="shared" si="5"/>
        <v>53370</v>
      </c>
      <c r="D26" s="88">
        <f>SUM($C$2:C26)</f>
        <v>537502.5</v>
      </c>
      <c r="E26" s="88">
        <f t="shared" si="6"/>
        <v>148500</v>
      </c>
      <c r="F26" s="88">
        <f t="shared" si="7"/>
        <v>82</v>
      </c>
      <c r="G26" s="88">
        <f t="shared" si="0"/>
        <v>410</v>
      </c>
      <c r="H26" s="88">
        <f t="shared" si="1"/>
        <v>62</v>
      </c>
      <c r="I26" s="88">
        <v>3</v>
      </c>
      <c r="J26" s="88">
        <f>I26*任务金币!C26</f>
        <v>4920</v>
      </c>
      <c r="K26" s="88">
        <v>20</v>
      </c>
      <c r="L26" s="88">
        <f t="shared" si="2"/>
        <v>1640</v>
      </c>
      <c r="M26" s="88">
        <v>1.5</v>
      </c>
      <c r="N26" s="88">
        <f t="shared" si="3"/>
        <v>123</v>
      </c>
      <c r="O26" s="88">
        <f t="shared" si="4"/>
        <v>37</v>
      </c>
      <c r="P26" s="89">
        <v>0.1</v>
      </c>
    </row>
    <row r="27" spans="1:23" ht="20.100000000000001" customHeight="1" x14ac:dyDescent="0.2">
      <c r="A27" s="87">
        <v>26</v>
      </c>
      <c r="B27" s="88">
        <f>[1]总表!E27</f>
        <v>0.27</v>
      </c>
      <c r="C27" s="88">
        <f t="shared" si="5"/>
        <v>56610</v>
      </c>
      <c r="D27" s="88">
        <f>SUM($C$2:C27)</f>
        <v>594112.5</v>
      </c>
      <c r="E27" s="88">
        <f t="shared" si="6"/>
        <v>153000</v>
      </c>
      <c r="F27" s="88">
        <f t="shared" si="7"/>
        <v>85</v>
      </c>
      <c r="G27" s="88">
        <f t="shared" si="0"/>
        <v>425</v>
      </c>
      <c r="H27" s="88">
        <f t="shared" si="1"/>
        <v>64</v>
      </c>
      <c r="I27" s="88">
        <v>3</v>
      </c>
      <c r="J27" s="88">
        <f>I27*任务金币!C27</f>
        <v>5100</v>
      </c>
      <c r="K27" s="88">
        <v>20</v>
      </c>
      <c r="L27" s="88">
        <f t="shared" si="2"/>
        <v>1700</v>
      </c>
      <c r="M27" s="88">
        <v>1.5</v>
      </c>
      <c r="N27" s="88">
        <f t="shared" si="3"/>
        <v>128</v>
      </c>
      <c r="O27" s="88">
        <f t="shared" si="4"/>
        <v>38</v>
      </c>
      <c r="P27" s="89">
        <v>0.1</v>
      </c>
    </row>
    <row r="28" spans="1:23" ht="20.100000000000001" customHeight="1" x14ac:dyDescent="0.2">
      <c r="A28" s="87">
        <v>27</v>
      </c>
      <c r="B28" s="88">
        <f>[1]总表!E28</f>
        <v>0.28000000000000003</v>
      </c>
      <c r="C28" s="88">
        <f t="shared" si="5"/>
        <v>60360.000000000007</v>
      </c>
      <c r="D28" s="88">
        <f>SUM($C$2:C28)</f>
        <v>654472.5</v>
      </c>
      <c r="E28" s="88">
        <f t="shared" si="6"/>
        <v>159000</v>
      </c>
      <c r="F28" s="88">
        <f t="shared" si="7"/>
        <v>88</v>
      </c>
      <c r="G28" s="88">
        <f t="shared" si="0"/>
        <v>440</v>
      </c>
      <c r="H28" s="88">
        <f t="shared" si="1"/>
        <v>66</v>
      </c>
      <c r="I28" s="88">
        <v>3</v>
      </c>
      <c r="J28" s="88">
        <f>I28*任务金币!C28</f>
        <v>5280</v>
      </c>
      <c r="K28" s="88">
        <v>20</v>
      </c>
      <c r="L28" s="88">
        <f t="shared" si="2"/>
        <v>1760</v>
      </c>
      <c r="M28" s="88">
        <v>1.5</v>
      </c>
      <c r="N28" s="88">
        <f t="shared" si="3"/>
        <v>132</v>
      </c>
      <c r="O28" s="88">
        <f t="shared" si="4"/>
        <v>40</v>
      </c>
      <c r="P28" s="89">
        <v>0.1</v>
      </c>
    </row>
    <row r="29" spans="1:23" ht="20.100000000000001" customHeight="1" x14ac:dyDescent="0.2">
      <c r="A29" s="87">
        <v>28</v>
      </c>
      <c r="B29" s="88">
        <f>[1]总表!E29</f>
        <v>0.28999999999999998</v>
      </c>
      <c r="C29" s="88">
        <f t="shared" si="5"/>
        <v>63795</v>
      </c>
      <c r="D29" s="88">
        <f>SUM($C$2:C29)</f>
        <v>718267.5</v>
      </c>
      <c r="E29" s="88">
        <f t="shared" si="6"/>
        <v>163500</v>
      </c>
      <c r="F29" s="88">
        <f t="shared" si="7"/>
        <v>91</v>
      </c>
      <c r="G29" s="88">
        <f t="shared" si="0"/>
        <v>455</v>
      </c>
      <c r="H29" s="88">
        <f t="shared" si="1"/>
        <v>68</v>
      </c>
      <c r="I29" s="88">
        <v>3</v>
      </c>
      <c r="J29" s="88">
        <f>I29*任务金币!C29</f>
        <v>5460</v>
      </c>
      <c r="K29" s="88">
        <v>20</v>
      </c>
      <c r="L29" s="88">
        <f t="shared" si="2"/>
        <v>1820</v>
      </c>
      <c r="M29" s="88">
        <v>1.5</v>
      </c>
      <c r="N29" s="88">
        <f t="shared" si="3"/>
        <v>137</v>
      </c>
      <c r="O29" s="88">
        <f t="shared" si="4"/>
        <v>41</v>
      </c>
      <c r="P29" s="89">
        <v>0.1</v>
      </c>
    </row>
    <row r="30" spans="1:23" ht="20.100000000000001" customHeight="1" x14ac:dyDescent="0.2">
      <c r="A30" s="87">
        <v>29</v>
      </c>
      <c r="B30" s="88">
        <f>[1]总表!E30</f>
        <v>0.35</v>
      </c>
      <c r="C30" s="88">
        <f t="shared" si="5"/>
        <v>76245</v>
      </c>
      <c r="D30" s="88">
        <f>SUM($C$2:C30)</f>
        <v>794512.5</v>
      </c>
      <c r="E30" s="88">
        <f t="shared" si="6"/>
        <v>169500</v>
      </c>
      <c r="F30" s="88">
        <f t="shared" si="7"/>
        <v>94</v>
      </c>
      <c r="G30" s="88">
        <f t="shared" si="0"/>
        <v>470</v>
      </c>
      <c r="H30" s="88">
        <f t="shared" si="1"/>
        <v>71</v>
      </c>
      <c r="I30" s="88">
        <v>3</v>
      </c>
      <c r="J30" s="88">
        <f>I30*任务金币!C30</f>
        <v>5640</v>
      </c>
      <c r="K30" s="88">
        <v>20</v>
      </c>
      <c r="L30" s="88">
        <f t="shared" si="2"/>
        <v>1880</v>
      </c>
      <c r="M30" s="88">
        <v>1.5</v>
      </c>
      <c r="N30" s="88">
        <f t="shared" si="3"/>
        <v>141</v>
      </c>
      <c r="O30" s="88">
        <f t="shared" si="4"/>
        <v>42</v>
      </c>
      <c r="P30" s="89">
        <v>0.1</v>
      </c>
    </row>
    <row r="31" spans="1:23" ht="20.100000000000001" customHeight="1" x14ac:dyDescent="0.2">
      <c r="A31" s="87">
        <v>30</v>
      </c>
      <c r="B31" s="88">
        <f>[1]总表!E31</f>
        <v>0.36</v>
      </c>
      <c r="C31" s="88">
        <f t="shared" si="5"/>
        <v>80640</v>
      </c>
      <c r="D31" s="88">
        <f>SUM($C$2:C31)</f>
        <v>875152.5</v>
      </c>
      <c r="E31" s="88">
        <f t="shared" si="6"/>
        <v>175500</v>
      </c>
      <c r="F31" s="88">
        <f t="shared" si="7"/>
        <v>97</v>
      </c>
      <c r="G31" s="88">
        <f t="shared" si="0"/>
        <v>485</v>
      </c>
      <c r="H31" s="88">
        <f t="shared" si="1"/>
        <v>73</v>
      </c>
      <c r="I31" s="88">
        <v>3</v>
      </c>
      <c r="J31" s="88">
        <f>I31*任务金币!C31</f>
        <v>5820</v>
      </c>
      <c r="K31" s="88">
        <v>20</v>
      </c>
      <c r="L31" s="88">
        <f t="shared" si="2"/>
        <v>1940</v>
      </c>
      <c r="M31" s="88">
        <v>1.5</v>
      </c>
      <c r="N31" s="88">
        <f t="shared" si="3"/>
        <v>146</v>
      </c>
      <c r="O31" s="88">
        <f t="shared" si="4"/>
        <v>44</v>
      </c>
      <c r="P31" s="89">
        <v>0.1</v>
      </c>
    </row>
    <row r="32" spans="1:23" ht="20.100000000000001" customHeight="1" x14ac:dyDescent="0.2">
      <c r="A32" s="87">
        <v>31</v>
      </c>
      <c r="B32" s="88">
        <f>[1]总表!E32</f>
        <v>0.37</v>
      </c>
      <c r="C32" s="88">
        <f t="shared" si="5"/>
        <v>84600</v>
      </c>
      <c r="D32" s="88">
        <f>SUM($C$2:C32)</f>
        <v>959752.5</v>
      </c>
      <c r="E32" s="88">
        <f t="shared" si="6"/>
        <v>180000</v>
      </c>
      <c r="F32" s="88">
        <f t="shared" si="7"/>
        <v>100</v>
      </c>
      <c r="G32" s="88">
        <f t="shared" si="0"/>
        <v>500</v>
      </c>
      <c r="H32" s="88">
        <f t="shared" si="1"/>
        <v>75</v>
      </c>
      <c r="I32" s="88">
        <v>3</v>
      </c>
      <c r="J32" s="88">
        <f>I32*任务金币!C32</f>
        <v>6000</v>
      </c>
      <c r="K32" s="88">
        <v>20</v>
      </c>
      <c r="L32" s="88">
        <f t="shared" si="2"/>
        <v>2000</v>
      </c>
      <c r="M32" s="88">
        <v>1.5</v>
      </c>
      <c r="N32" s="88">
        <f t="shared" si="3"/>
        <v>150</v>
      </c>
      <c r="O32" s="88">
        <f t="shared" si="4"/>
        <v>45</v>
      </c>
      <c r="P32" s="89">
        <v>0.1</v>
      </c>
    </row>
    <row r="33" spans="1:16" ht="20.100000000000001" customHeight="1" x14ac:dyDescent="0.2">
      <c r="A33" s="87">
        <v>32</v>
      </c>
      <c r="B33" s="88">
        <f>[1]总表!E33</f>
        <v>0.38</v>
      </c>
      <c r="C33" s="88">
        <f t="shared" si="5"/>
        <v>89220</v>
      </c>
      <c r="D33" s="88">
        <f>SUM($C$2:C33)</f>
        <v>1048972.5</v>
      </c>
      <c r="E33" s="88">
        <f t="shared" si="6"/>
        <v>186000</v>
      </c>
      <c r="F33" s="88">
        <f t="shared" si="7"/>
        <v>103</v>
      </c>
      <c r="G33" s="88">
        <f t="shared" si="0"/>
        <v>515</v>
      </c>
      <c r="H33" s="88">
        <f t="shared" si="1"/>
        <v>77</v>
      </c>
      <c r="I33" s="88">
        <v>3</v>
      </c>
      <c r="J33" s="88">
        <f>I33*任务金币!C33</f>
        <v>6180</v>
      </c>
      <c r="K33" s="88">
        <v>20</v>
      </c>
      <c r="L33" s="88">
        <f t="shared" si="2"/>
        <v>2060</v>
      </c>
      <c r="M33" s="88">
        <v>1.5</v>
      </c>
      <c r="N33" s="88">
        <f t="shared" si="3"/>
        <v>155</v>
      </c>
      <c r="O33" s="88">
        <f t="shared" si="4"/>
        <v>47</v>
      </c>
      <c r="P33" s="89">
        <v>0.1</v>
      </c>
    </row>
    <row r="34" spans="1:16" ht="20.100000000000001" customHeight="1" x14ac:dyDescent="0.2">
      <c r="A34" s="87">
        <v>33</v>
      </c>
      <c r="B34" s="88">
        <f>[1]总表!E34</f>
        <v>0.39</v>
      </c>
      <c r="C34" s="88">
        <f t="shared" si="5"/>
        <v>93960</v>
      </c>
      <c r="D34" s="88">
        <f>SUM($C$2:C34)</f>
        <v>1142932.5</v>
      </c>
      <c r="E34" s="88">
        <f t="shared" si="6"/>
        <v>192000</v>
      </c>
      <c r="F34" s="88">
        <f t="shared" si="7"/>
        <v>106</v>
      </c>
      <c r="G34" s="88">
        <f t="shared" ref="G34:G65" si="8">F34*5</f>
        <v>530</v>
      </c>
      <c r="H34" s="88">
        <f t="shared" ref="H34:H65" si="9">ROUND(G34*$S$1,0)</f>
        <v>80</v>
      </c>
      <c r="I34" s="88">
        <v>3</v>
      </c>
      <c r="J34" s="88">
        <f>I34*任务金币!C34</f>
        <v>6360</v>
      </c>
      <c r="K34" s="88">
        <v>20</v>
      </c>
      <c r="L34" s="88">
        <f t="shared" ref="L34:L65" si="10">K34*F34</f>
        <v>2120</v>
      </c>
      <c r="M34" s="88">
        <v>1.5</v>
      </c>
      <c r="N34" s="88">
        <f t="shared" ref="N34:N65" si="11">ROUND(F34*M34,0)</f>
        <v>159</v>
      </c>
      <c r="O34" s="88">
        <f t="shared" ref="O34:O65" si="12">ROUND(N34*$S$2,0)</f>
        <v>48</v>
      </c>
      <c r="P34" s="89">
        <v>0.1</v>
      </c>
    </row>
    <row r="35" spans="1:16" ht="20.100000000000001" customHeight="1" x14ac:dyDescent="0.2">
      <c r="A35" s="87">
        <v>34</v>
      </c>
      <c r="B35" s="88">
        <f>[1]总表!E35</f>
        <v>0.4</v>
      </c>
      <c r="C35" s="88">
        <f t="shared" si="5"/>
        <v>98220</v>
      </c>
      <c r="D35" s="88">
        <f>SUM($C$2:C35)</f>
        <v>1241152.5</v>
      </c>
      <c r="E35" s="88">
        <f t="shared" si="6"/>
        <v>196500</v>
      </c>
      <c r="F35" s="88">
        <f t="shared" si="7"/>
        <v>109</v>
      </c>
      <c r="G35" s="88">
        <f t="shared" si="8"/>
        <v>545</v>
      </c>
      <c r="H35" s="88">
        <f t="shared" si="9"/>
        <v>82</v>
      </c>
      <c r="I35" s="88">
        <v>3</v>
      </c>
      <c r="J35" s="88">
        <f>I35*任务金币!C35</f>
        <v>6540</v>
      </c>
      <c r="K35" s="88">
        <v>20</v>
      </c>
      <c r="L35" s="88">
        <f t="shared" si="10"/>
        <v>2180</v>
      </c>
      <c r="M35" s="88">
        <v>1.5</v>
      </c>
      <c r="N35" s="88">
        <f t="shared" si="11"/>
        <v>164</v>
      </c>
      <c r="O35" s="88">
        <f t="shared" si="12"/>
        <v>49</v>
      </c>
      <c r="P35" s="89">
        <v>0.1</v>
      </c>
    </row>
    <row r="36" spans="1:16" ht="20.100000000000001" customHeight="1" x14ac:dyDescent="0.2">
      <c r="A36" s="87">
        <v>35</v>
      </c>
      <c r="B36" s="88">
        <f>[1]总表!E36</f>
        <v>0.41</v>
      </c>
      <c r="C36" s="88">
        <f t="shared" si="5"/>
        <v>102570</v>
      </c>
      <c r="D36" s="88">
        <f>SUM($C$2:C36)</f>
        <v>1343722.5</v>
      </c>
      <c r="E36" s="88">
        <f t="shared" si="6"/>
        <v>201000</v>
      </c>
      <c r="F36" s="88">
        <f t="shared" si="7"/>
        <v>112</v>
      </c>
      <c r="G36" s="88">
        <f t="shared" si="8"/>
        <v>560</v>
      </c>
      <c r="H36" s="88">
        <f t="shared" si="9"/>
        <v>84</v>
      </c>
      <c r="I36" s="88">
        <v>3</v>
      </c>
      <c r="J36" s="88">
        <f>I36*任务金币!C36</f>
        <v>6720</v>
      </c>
      <c r="K36" s="88">
        <v>20</v>
      </c>
      <c r="L36" s="88">
        <f t="shared" si="10"/>
        <v>2240</v>
      </c>
      <c r="M36" s="88">
        <v>1.5</v>
      </c>
      <c r="N36" s="88">
        <f t="shared" si="11"/>
        <v>168</v>
      </c>
      <c r="O36" s="88">
        <f t="shared" si="12"/>
        <v>50</v>
      </c>
      <c r="P36" s="89">
        <v>0.1</v>
      </c>
    </row>
    <row r="37" spans="1:16" ht="20.100000000000001" customHeight="1" x14ac:dyDescent="0.2">
      <c r="A37" s="87">
        <v>36</v>
      </c>
      <c r="B37" s="88">
        <f>[1]总表!E37</f>
        <v>0.42</v>
      </c>
      <c r="C37" s="88">
        <f t="shared" si="5"/>
        <v>107640</v>
      </c>
      <c r="D37" s="88">
        <f>SUM($C$2:C37)</f>
        <v>1451362.5</v>
      </c>
      <c r="E37" s="88">
        <f t="shared" si="6"/>
        <v>207000</v>
      </c>
      <c r="F37" s="88">
        <f t="shared" si="7"/>
        <v>115</v>
      </c>
      <c r="G37" s="88">
        <f t="shared" si="8"/>
        <v>575</v>
      </c>
      <c r="H37" s="88">
        <f t="shared" si="9"/>
        <v>86</v>
      </c>
      <c r="I37" s="88">
        <v>3</v>
      </c>
      <c r="J37" s="88">
        <f>I37*任务金币!C37</f>
        <v>6900</v>
      </c>
      <c r="K37" s="88">
        <v>20</v>
      </c>
      <c r="L37" s="88">
        <f t="shared" si="10"/>
        <v>2300</v>
      </c>
      <c r="M37" s="88">
        <v>1.5</v>
      </c>
      <c r="N37" s="88">
        <f t="shared" si="11"/>
        <v>173</v>
      </c>
      <c r="O37" s="88">
        <f t="shared" si="12"/>
        <v>52</v>
      </c>
      <c r="P37" s="89">
        <v>0.1</v>
      </c>
    </row>
    <row r="38" spans="1:16" ht="20.100000000000001" customHeight="1" x14ac:dyDescent="0.2">
      <c r="A38" s="87">
        <v>37</v>
      </c>
      <c r="B38" s="88">
        <f>[1]总表!E38</f>
        <v>0.43</v>
      </c>
      <c r="C38" s="88">
        <f t="shared" si="5"/>
        <v>112830</v>
      </c>
      <c r="D38" s="88">
        <f>SUM($C$2:C38)</f>
        <v>1564192.5</v>
      </c>
      <c r="E38" s="88">
        <f t="shared" si="6"/>
        <v>213000</v>
      </c>
      <c r="F38" s="88">
        <f t="shared" si="7"/>
        <v>118</v>
      </c>
      <c r="G38" s="88">
        <f t="shared" si="8"/>
        <v>590</v>
      </c>
      <c r="H38" s="88">
        <f t="shared" si="9"/>
        <v>89</v>
      </c>
      <c r="I38" s="88">
        <v>3</v>
      </c>
      <c r="J38" s="88">
        <f>I38*任务金币!C38</f>
        <v>7080</v>
      </c>
      <c r="K38" s="88">
        <v>20</v>
      </c>
      <c r="L38" s="88">
        <f t="shared" si="10"/>
        <v>2360</v>
      </c>
      <c r="M38" s="88">
        <v>1.5</v>
      </c>
      <c r="N38" s="88">
        <f t="shared" si="11"/>
        <v>177</v>
      </c>
      <c r="O38" s="88">
        <f t="shared" si="12"/>
        <v>53</v>
      </c>
      <c r="P38" s="89">
        <v>0.1</v>
      </c>
    </row>
    <row r="39" spans="1:16" ht="20.100000000000001" customHeight="1" x14ac:dyDescent="0.2">
      <c r="A39" s="87">
        <v>38</v>
      </c>
      <c r="B39" s="88">
        <f>[1]总表!E39</f>
        <v>0.44</v>
      </c>
      <c r="C39" s="88">
        <f t="shared" si="5"/>
        <v>118140</v>
      </c>
      <c r="D39" s="88">
        <f>SUM($C$2:C39)</f>
        <v>1682332.5</v>
      </c>
      <c r="E39" s="88">
        <f t="shared" si="6"/>
        <v>219000</v>
      </c>
      <c r="F39" s="88">
        <f t="shared" si="7"/>
        <v>121</v>
      </c>
      <c r="G39" s="88">
        <f t="shared" si="8"/>
        <v>605</v>
      </c>
      <c r="H39" s="88">
        <f t="shared" si="9"/>
        <v>91</v>
      </c>
      <c r="I39" s="88">
        <v>3</v>
      </c>
      <c r="J39" s="88">
        <f>I39*任务金币!C39</f>
        <v>7260</v>
      </c>
      <c r="K39" s="88">
        <v>20</v>
      </c>
      <c r="L39" s="88">
        <f t="shared" si="10"/>
        <v>2420</v>
      </c>
      <c r="M39" s="88">
        <v>1.5</v>
      </c>
      <c r="N39" s="88">
        <f t="shared" si="11"/>
        <v>182</v>
      </c>
      <c r="O39" s="88">
        <f t="shared" si="12"/>
        <v>55</v>
      </c>
      <c r="P39" s="89">
        <v>0.1</v>
      </c>
    </row>
    <row r="40" spans="1:16" ht="20.100000000000001" customHeight="1" x14ac:dyDescent="0.2">
      <c r="A40" s="87">
        <v>39</v>
      </c>
      <c r="B40" s="88">
        <f>[1]总表!E40</f>
        <v>0.5</v>
      </c>
      <c r="C40" s="88">
        <f t="shared" si="5"/>
        <v>134070</v>
      </c>
      <c r="D40" s="88">
        <f>SUM($C$2:C40)</f>
        <v>1816402.5</v>
      </c>
      <c r="E40" s="88">
        <f t="shared" si="6"/>
        <v>223500</v>
      </c>
      <c r="F40" s="88">
        <f t="shared" si="7"/>
        <v>124</v>
      </c>
      <c r="G40" s="88">
        <f t="shared" si="8"/>
        <v>620</v>
      </c>
      <c r="H40" s="88">
        <f t="shared" si="9"/>
        <v>93</v>
      </c>
      <c r="I40" s="88">
        <v>3</v>
      </c>
      <c r="J40" s="88">
        <f>I40*任务金币!C40</f>
        <v>7440</v>
      </c>
      <c r="K40" s="88">
        <v>20</v>
      </c>
      <c r="L40" s="88">
        <f t="shared" si="10"/>
        <v>2480</v>
      </c>
      <c r="M40" s="88">
        <v>1.5</v>
      </c>
      <c r="N40" s="88">
        <f t="shared" si="11"/>
        <v>186</v>
      </c>
      <c r="O40" s="88">
        <f t="shared" si="12"/>
        <v>56</v>
      </c>
      <c r="P40" s="89">
        <v>0.1</v>
      </c>
    </row>
    <row r="41" spans="1:16" ht="20.100000000000001" customHeight="1" x14ac:dyDescent="0.2">
      <c r="A41" s="87">
        <v>40</v>
      </c>
      <c r="B41" s="88">
        <f>[1]总表!E41</f>
        <v>0.51</v>
      </c>
      <c r="C41" s="88">
        <f t="shared" si="5"/>
        <v>139140</v>
      </c>
      <c r="D41" s="88">
        <f>SUM($C$2:C41)</f>
        <v>1955542.5</v>
      </c>
      <c r="E41" s="88">
        <f t="shared" si="6"/>
        <v>228000</v>
      </c>
      <c r="F41" s="88">
        <f t="shared" si="7"/>
        <v>127</v>
      </c>
      <c r="G41" s="88">
        <f t="shared" si="8"/>
        <v>635</v>
      </c>
      <c r="H41" s="88">
        <f t="shared" si="9"/>
        <v>95</v>
      </c>
      <c r="I41" s="88">
        <v>3</v>
      </c>
      <c r="J41" s="88">
        <f>I41*任务金币!C41</f>
        <v>7620</v>
      </c>
      <c r="K41" s="88">
        <v>20</v>
      </c>
      <c r="L41" s="88">
        <f t="shared" si="10"/>
        <v>2540</v>
      </c>
      <c r="M41" s="88">
        <v>1.5</v>
      </c>
      <c r="N41" s="88">
        <f t="shared" si="11"/>
        <v>191</v>
      </c>
      <c r="O41" s="88">
        <f t="shared" si="12"/>
        <v>57</v>
      </c>
      <c r="P41" s="89">
        <v>0.1</v>
      </c>
    </row>
    <row r="42" spans="1:16" ht="20.100000000000001" customHeight="1" x14ac:dyDescent="0.2">
      <c r="A42" s="87">
        <v>41</v>
      </c>
      <c r="B42" s="88">
        <f>[1]总表!E42</f>
        <v>0.52</v>
      </c>
      <c r="C42" s="88">
        <f t="shared" si="5"/>
        <v>145860</v>
      </c>
      <c r="D42" s="88">
        <f>SUM($C$2:C42)</f>
        <v>2101402.5</v>
      </c>
      <c r="E42" s="88">
        <f t="shared" si="6"/>
        <v>235500</v>
      </c>
      <c r="F42" s="88">
        <f t="shared" si="7"/>
        <v>130</v>
      </c>
      <c r="G42" s="88">
        <f t="shared" si="8"/>
        <v>650</v>
      </c>
      <c r="H42" s="88">
        <f t="shared" si="9"/>
        <v>98</v>
      </c>
      <c r="I42" s="88">
        <v>3</v>
      </c>
      <c r="J42" s="88">
        <f>I42*任务金币!C42</f>
        <v>7800</v>
      </c>
      <c r="K42" s="88">
        <v>20</v>
      </c>
      <c r="L42" s="88">
        <f t="shared" si="10"/>
        <v>2600</v>
      </c>
      <c r="M42" s="88">
        <v>1.5</v>
      </c>
      <c r="N42" s="88">
        <f t="shared" si="11"/>
        <v>195</v>
      </c>
      <c r="O42" s="88">
        <f t="shared" si="12"/>
        <v>59</v>
      </c>
      <c r="P42" s="89">
        <v>0.1</v>
      </c>
    </row>
    <row r="43" spans="1:16" ht="20.100000000000001" customHeight="1" x14ac:dyDescent="0.2">
      <c r="A43" s="87">
        <v>42</v>
      </c>
      <c r="B43" s="88">
        <f>[1]总表!E43</f>
        <v>0.53</v>
      </c>
      <c r="C43" s="88">
        <f t="shared" si="5"/>
        <v>151140</v>
      </c>
      <c r="D43" s="88">
        <f>SUM($C$2:C43)</f>
        <v>2252542.5</v>
      </c>
      <c r="E43" s="88">
        <f t="shared" si="6"/>
        <v>240000</v>
      </c>
      <c r="F43" s="88">
        <f t="shared" si="7"/>
        <v>133</v>
      </c>
      <c r="G43" s="88">
        <f t="shared" si="8"/>
        <v>665</v>
      </c>
      <c r="H43" s="88">
        <f t="shared" si="9"/>
        <v>100</v>
      </c>
      <c r="I43" s="88">
        <v>3</v>
      </c>
      <c r="J43" s="88">
        <f>I43*任务金币!C43</f>
        <v>7980</v>
      </c>
      <c r="K43" s="88">
        <v>20</v>
      </c>
      <c r="L43" s="88">
        <f t="shared" si="10"/>
        <v>2660</v>
      </c>
      <c r="M43" s="88">
        <v>1.5</v>
      </c>
      <c r="N43" s="88">
        <f t="shared" si="11"/>
        <v>200</v>
      </c>
      <c r="O43" s="88">
        <f t="shared" si="12"/>
        <v>60</v>
      </c>
      <c r="P43" s="89">
        <v>0.1</v>
      </c>
    </row>
    <row r="44" spans="1:16" ht="20.100000000000001" customHeight="1" x14ac:dyDescent="0.2">
      <c r="A44" s="87">
        <v>43</v>
      </c>
      <c r="B44" s="88">
        <f>[1]总表!E44</f>
        <v>0.54</v>
      </c>
      <c r="C44" s="88">
        <f t="shared" si="5"/>
        <v>156510</v>
      </c>
      <c r="D44" s="88">
        <f>SUM($C$2:C44)</f>
        <v>2409052.5</v>
      </c>
      <c r="E44" s="88">
        <f t="shared" si="6"/>
        <v>244500</v>
      </c>
      <c r="F44" s="88">
        <f t="shared" si="7"/>
        <v>136</v>
      </c>
      <c r="G44" s="88">
        <f t="shared" si="8"/>
        <v>680</v>
      </c>
      <c r="H44" s="88">
        <f t="shared" si="9"/>
        <v>102</v>
      </c>
      <c r="I44" s="88">
        <v>3</v>
      </c>
      <c r="J44" s="88">
        <f>I44*任务金币!C44</f>
        <v>8160</v>
      </c>
      <c r="K44" s="88">
        <v>20</v>
      </c>
      <c r="L44" s="88">
        <f t="shared" si="10"/>
        <v>2720</v>
      </c>
      <c r="M44" s="88">
        <v>1.5</v>
      </c>
      <c r="N44" s="88">
        <f t="shared" si="11"/>
        <v>204</v>
      </c>
      <c r="O44" s="88">
        <f t="shared" si="12"/>
        <v>61</v>
      </c>
      <c r="P44" s="89">
        <v>0.1</v>
      </c>
    </row>
    <row r="45" spans="1:16" ht="20.100000000000001" customHeight="1" x14ac:dyDescent="0.2">
      <c r="A45" s="87">
        <v>44</v>
      </c>
      <c r="B45" s="88">
        <f>[1]总表!E45</f>
        <v>0.55000000000000004</v>
      </c>
      <c r="C45" s="88">
        <f t="shared" si="5"/>
        <v>162795</v>
      </c>
      <c r="D45" s="88">
        <f>SUM($C$2:C45)</f>
        <v>2571847.5</v>
      </c>
      <c r="E45" s="88">
        <f t="shared" si="6"/>
        <v>250500</v>
      </c>
      <c r="F45" s="88">
        <f t="shared" si="7"/>
        <v>139</v>
      </c>
      <c r="G45" s="88">
        <f t="shared" si="8"/>
        <v>695</v>
      </c>
      <c r="H45" s="88">
        <f t="shared" si="9"/>
        <v>104</v>
      </c>
      <c r="I45" s="88">
        <v>3</v>
      </c>
      <c r="J45" s="88">
        <f>I45*任务金币!C45</f>
        <v>8340</v>
      </c>
      <c r="K45" s="88">
        <v>20</v>
      </c>
      <c r="L45" s="88">
        <f t="shared" si="10"/>
        <v>2780</v>
      </c>
      <c r="M45" s="88">
        <v>1.5</v>
      </c>
      <c r="N45" s="88">
        <f t="shared" si="11"/>
        <v>209</v>
      </c>
      <c r="O45" s="88">
        <f t="shared" si="12"/>
        <v>63</v>
      </c>
      <c r="P45" s="89">
        <v>0.1</v>
      </c>
    </row>
    <row r="46" spans="1:16" ht="20.100000000000001" customHeight="1" x14ac:dyDescent="0.2">
      <c r="A46" s="87">
        <v>45</v>
      </c>
      <c r="B46" s="88">
        <f>[1]总表!E46</f>
        <v>0.56000000000000005</v>
      </c>
      <c r="C46" s="88">
        <f t="shared" si="5"/>
        <v>169200</v>
      </c>
      <c r="D46" s="88">
        <f>SUM($C$2:C46)</f>
        <v>2741047.5</v>
      </c>
      <c r="E46" s="88">
        <f t="shared" si="6"/>
        <v>256500</v>
      </c>
      <c r="F46" s="88">
        <f t="shared" si="7"/>
        <v>142</v>
      </c>
      <c r="G46" s="88">
        <f t="shared" si="8"/>
        <v>710</v>
      </c>
      <c r="H46" s="88">
        <f t="shared" si="9"/>
        <v>107</v>
      </c>
      <c r="I46" s="88">
        <v>3</v>
      </c>
      <c r="J46" s="88">
        <f>I46*任务金币!C46</f>
        <v>8520</v>
      </c>
      <c r="K46" s="88">
        <v>20</v>
      </c>
      <c r="L46" s="88">
        <f t="shared" si="10"/>
        <v>2840</v>
      </c>
      <c r="M46" s="88">
        <v>1.5</v>
      </c>
      <c r="N46" s="88">
        <f t="shared" si="11"/>
        <v>213</v>
      </c>
      <c r="O46" s="88">
        <f t="shared" si="12"/>
        <v>64</v>
      </c>
      <c r="P46" s="89">
        <v>0.1</v>
      </c>
    </row>
    <row r="47" spans="1:16" ht="20.100000000000001" customHeight="1" x14ac:dyDescent="0.2">
      <c r="A47" s="87">
        <v>46</v>
      </c>
      <c r="B47" s="88">
        <f>[1]总表!E47</f>
        <v>0.56999999999999995</v>
      </c>
      <c r="C47" s="88">
        <f t="shared" si="5"/>
        <v>174870</v>
      </c>
      <c r="D47" s="88">
        <f>SUM($C$2:C47)</f>
        <v>2915917.5</v>
      </c>
      <c r="E47" s="88">
        <f t="shared" si="6"/>
        <v>261000</v>
      </c>
      <c r="F47" s="88">
        <f t="shared" si="7"/>
        <v>145</v>
      </c>
      <c r="G47" s="88">
        <f t="shared" si="8"/>
        <v>725</v>
      </c>
      <c r="H47" s="88">
        <f t="shared" si="9"/>
        <v>109</v>
      </c>
      <c r="I47" s="88">
        <v>3</v>
      </c>
      <c r="J47" s="88">
        <f>I47*任务金币!C47</f>
        <v>8700</v>
      </c>
      <c r="K47" s="88">
        <v>20</v>
      </c>
      <c r="L47" s="88">
        <f t="shared" si="10"/>
        <v>2900</v>
      </c>
      <c r="M47" s="88">
        <v>1.5</v>
      </c>
      <c r="N47" s="88">
        <f t="shared" si="11"/>
        <v>218</v>
      </c>
      <c r="O47" s="88">
        <f t="shared" si="12"/>
        <v>65</v>
      </c>
      <c r="P47" s="89">
        <v>0.1</v>
      </c>
    </row>
    <row r="48" spans="1:16" ht="20.100000000000001" customHeight="1" x14ac:dyDescent="0.2">
      <c r="A48" s="87">
        <v>47</v>
      </c>
      <c r="B48" s="88">
        <f>[1]总表!E48</f>
        <v>0.57999999999999996</v>
      </c>
      <c r="C48" s="88">
        <f t="shared" si="5"/>
        <v>181500</v>
      </c>
      <c r="D48" s="88">
        <f>SUM($C$2:C48)</f>
        <v>3097417.5</v>
      </c>
      <c r="E48" s="88">
        <f t="shared" si="6"/>
        <v>267000</v>
      </c>
      <c r="F48" s="88">
        <f t="shared" si="7"/>
        <v>148</v>
      </c>
      <c r="G48" s="88">
        <f t="shared" si="8"/>
        <v>740</v>
      </c>
      <c r="H48" s="88">
        <f t="shared" si="9"/>
        <v>111</v>
      </c>
      <c r="I48" s="88">
        <v>3</v>
      </c>
      <c r="J48" s="88">
        <f>I48*任务金币!C48</f>
        <v>8880</v>
      </c>
      <c r="K48" s="88">
        <v>20</v>
      </c>
      <c r="L48" s="88">
        <f t="shared" si="10"/>
        <v>2960</v>
      </c>
      <c r="M48" s="88">
        <v>1.5</v>
      </c>
      <c r="N48" s="88">
        <f t="shared" si="11"/>
        <v>222</v>
      </c>
      <c r="O48" s="88">
        <f t="shared" si="12"/>
        <v>67</v>
      </c>
      <c r="P48" s="89">
        <v>0.1</v>
      </c>
    </row>
    <row r="49" spans="1:16" ht="20.100000000000001" customHeight="1" x14ac:dyDescent="0.2">
      <c r="A49" s="87">
        <v>48</v>
      </c>
      <c r="B49" s="88">
        <f>[1]总表!E49</f>
        <v>0.59</v>
      </c>
      <c r="C49" s="88">
        <f t="shared" si="5"/>
        <v>187365</v>
      </c>
      <c r="D49" s="88">
        <f>SUM($C$2:C49)</f>
        <v>3284782.5</v>
      </c>
      <c r="E49" s="88">
        <f t="shared" si="6"/>
        <v>271500</v>
      </c>
      <c r="F49" s="88">
        <f t="shared" si="7"/>
        <v>151</v>
      </c>
      <c r="G49" s="88">
        <f t="shared" si="8"/>
        <v>755</v>
      </c>
      <c r="H49" s="88">
        <f t="shared" si="9"/>
        <v>113</v>
      </c>
      <c r="I49" s="88">
        <v>3</v>
      </c>
      <c r="J49" s="88">
        <f>I49*任务金币!C49</f>
        <v>9060</v>
      </c>
      <c r="K49" s="88">
        <v>20</v>
      </c>
      <c r="L49" s="88">
        <f t="shared" si="10"/>
        <v>3020</v>
      </c>
      <c r="M49" s="88">
        <v>1.5</v>
      </c>
      <c r="N49" s="88">
        <f t="shared" si="11"/>
        <v>227</v>
      </c>
      <c r="O49" s="88">
        <f t="shared" si="12"/>
        <v>68</v>
      </c>
      <c r="P49" s="89">
        <v>0.1</v>
      </c>
    </row>
    <row r="50" spans="1:16" ht="20.100000000000001" customHeight="1" x14ac:dyDescent="0.2">
      <c r="A50" s="87">
        <v>49</v>
      </c>
      <c r="B50" s="88">
        <f>[1]总表!E50</f>
        <v>0.7</v>
      </c>
      <c r="C50" s="88">
        <f t="shared" si="5"/>
        <v>221970</v>
      </c>
      <c r="D50" s="88">
        <f>SUM($C$2:C50)</f>
        <v>3506752.5</v>
      </c>
      <c r="E50" s="88">
        <f t="shared" si="6"/>
        <v>277500</v>
      </c>
      <c r="F50" s="88">
        <f t="shared" si="7"/>
        <v>154</v>
      </c>
      <c r="G50" s="88">
        <f t="shared" si="8"/>
        <v>770</v>
      </c>
      <c r="H50" s="88">
        <f t="shared" si="9"/>
        <v>116</v>
      </c>
      <c r="I50" s="88">
        <v>3</v>
      </c>
      <c r="J50" s="88">
        <f>I50*任务金币!C50</f>
        <v>9240</v>
      </c>
      <c r="K50" s="88">
        <v>20</v>
      </c>
      <c r="L50" s="88">
        <f t="shared" si="10"/>
        <v>3080</v>
      </c>
      <c r="M50" s="88">
        <v>1.5</v>
      </c>
      <c r="N50" s="88">
        <f t="shared" si="11"/>
        <v>231</v>
      </c>
      <c r="O50" s="88">
        <f t="shared" si="12"/>
        <v>69</v>
      </c>
      <c r="P50" s="89">
        <v>0.1</v>
      </c>
    </row>
    <row r="51" spans="1:16" ht="20.100000000000001" customHeight="1" x14ac:dyDescent="0.2">
      <c r="A51" s="87">
        <v>50</v>
      </c>
      <c r="B51" s="88">
        <f>[1]总表!E51</f>
        <v>0.75</v>
      </c>
      <c r="C51" s="88">
        <f t="shared" si="5"/>
        <v>240885</v>
      </c>
      <c r="D51" s="88">
        <f>SUM($C$2:C51)</f>
        <v>3747637.5</v>
      </c>
      <c r="E51" s="88">
        <f t="shared" si="6"/>
        <v>283500</v>
      </c>
      <c r="F51" s="88">
        <f t="shared" si="7"/>
        <v>157</v>
      </c>
      <c r="G51" s="88">
        <f t="shared" si="8"/>
        <v>785</v>
      </c>
      <c r="H51" s="88">
        <f t="shared" si="9"/>
        <v>118</v>
      </c>
      <c r="I51" s="88">
        <v>3</v>
      </c>
      <c r="J51" s="88">
        <f>I51*任务金币!C51</f>
        <v>9420</v>
      </c>
      <c r="K51" s="88">
        <v>20</v>
      </c>
      <c r="L51" s="88">
        <f t="shared" si="10"/>
        <v>3140</v>
      </c>
      <c r="M51" s="88">
        <v>1.5</v>
      </c>
      <c r="N51" s="88">
        <f t="shared" si="11"/>
        <v>236</v>
      </c>
      <c r="O51" s="88">
        <f t="shared" si="12"/>
        <v>71</v>
      </c>
      <c r="P51" s="89">
        <v>0.1</v>
      </c>
    </row>
    <row r="52" spans="1:16" ht="20.100000000000001" customHeight="1" x14ac:dyDescent="0.2">
      <c r="A52" s="87">
        <v>51</v>
      </c>
      <c r="B52" s="88">
        <f>[1]总表!E52</f>
        <v>0.8</v>
      </c>
      <c r="C52" s="88">
        <f t="shared" si="5"/>
        <v>259200</v>
      </c>
      <c r="D52" s="88">
        <f>SUM($C$2:C52)</f>
        <v>4006837.5</v>
      </c>
      <c r="E52" s="88">
        <f t="shared" si="6"/>
        <v>288000</v>
      </c>
      <c r="F52" s="88">
        <f t="shared" si="7"/>
        <v>160</v>
      </c>
      <c r="G52" s="88">
        <f t="shared" si="8"/>
        <v>800</v>
      </c>
      <c r="H52" s="88">
        <f t="shared" si="9"/>
        <v>120</v>
      </c>
      <c r="I52" s="88">
        <v>3</v>
      </c>
      <c r="J52" s="88">
        <f>I52*任务金币!C52</f>
        <v>9600</v>
      </c>
      <c r="K52" s="88">
        <v>20</v>
      </c>
      <c r="L52" s="88">
        <f t="shared" si="10"/>
        <v>3200</v>
      </c>
      <c r="M52" s="88">
        <v>1.5</v>
      </c>
      <c r="N52" s="88">
        <f t="shared" si="11"/>
        <v>240</v>
      </c>
      <c r="O52" s="88">
        <f t="shared" si="12"/>
        <v>72</v>
      </c>
      <c r="P52" s="89">
        <v>0.1</v>
      </c>
    </row>
    <row r="53" spans="1:16" ht="20.100000000000001" customHeight="1" x14ac:dyDescent="0.2">
      <c r="A53" s="87">
        <v>52</v>
      </c>
      <c r="B53" s="88">
        <f>[1]总表!E53</f>
        <v>0.85</v>
      </c>
      <c r="C53" s="88">
        <f t="shared" si="5"/>
        <v>279240</v>
      </c>
      <c r="D53" s="88">
        <f>SUM($C$2:C53)</f>
        <v>4286077.5</v>
      </c>
      <c r="E53" s="88">
        <f t="shared" si="6"/>
        <v>294000</v>
      </c>
      <c r="F53" s="88">
        <f t="shared" si="7"/>
        <v>163</v>
      </c>
      <c r="G53" s="88">
        <f t="shared" si="8"/>
        <v>815</v>
      </c>
      <c r="H53" s="88">
        <f t="shared" si="9"/>
        <v>122</v>
      </c>
      <c r="I53" s="88">
        <v>3</v>
      </c>
      <c r="J53" s="88">
        <f>I53*任务金币!C53</f>
        <v>9780</v>
      </c>
      <c r="K53" s="88">
        <v>20</v>
      </c>
      <c r="L53" s="88">
        <f t="shared" si="10"/>
        <v>3260</v>
      </c>
      <c r="M53" s="88">
        <v>1.5</v>
      </c>
      <c r="N53" s="88">
        <f t="shared" si="11"/>
        <v>245</v>
      </c>
      <c r="O53" s="88">
        <f t="shared" si="12"/>
        <v>74</v>
      </c>
      <c r="P53" s="89">
        <v>0.1</v>
      </c>
    </row>
    <row r="54" spans="1:16" ht="20.100000000000001" customHeight="1" x14ac:dyDescent="0.2">
      <c r="A54" s="87">
        <v>53</v>
      </c>
      <c r="B54" s="88">
        <f>[1]总表!E54</f>
        <v>0.9</v>
      </c>
      <c r="C54" s="88">
        <f t="shared" si="5"/>
        <v>299880</v>
      </c>
      <c r="D54" s="88">
        <f>SUM($C$2:C54)</f>
        <v>4585957.5</v>
      </c>
      <c r="E54" s="88">
        <f t="shared" si="6"/>
        <v>300000</v>
      </c>
      <c r="F54" s="88">
        <f t="shared" si="7"/>
        <v>166</v>
      </c>
      <c r="G54" s="88">
        <f t="shared" si="8"/>
        <v>830</v>
      </c>
      <c r="H54" s="88">
        <f t="shared" si="9"/>
        <v>125</v>
      </c>
      <c r="I54" s="88">
        <v>3</v>
      </c>
      <c r="J54" s="88">
        <f>I54*任务金币!C54</f>
        <v>9960</v>
      </c>
      <c r="K54" s="88">
        <v>20</v>
      </c>
      <c r="L54" s="88">
        <f t="shared" si="10"/>
        <v>3320</v>
      </c>
      <c r="M54" s="88">
        <v>1.5</v>
      </c>
      <c r="N54" s="88">
        <f t="shared" si="11"/>
        <v>249</v>
      </c>
      <c r="O54" s="88">
        <f t="shared" si="12"/>
        <v>75</v>
      </c>
      <c r="P54" s="89">
        <v>0.1</v>
      </c>
    </row>
    <row r="55" spans="1:16" ht="20.100000000000001" customHeight="1" x14ac:dyDescent="0.2">
      <c r="A55" s="87">
        <v>54</v>
      </c>
      <c r="B55" s="88">
        <f>[1]总表!E55</f>
        <v>0.95</v>
      </c>
      <c r="C55" s="88">
        <f t="shared" si="5"/>
        <v>319695</v>
      </c>
      <c r="D55" s="88">
        <f>SUM($C$2:C55)</f>
        <v>4905652.5</v>
      </c>
      <c r="E55" s="88">
        <f t="shared" si="6"/>
        <v>304500</v>
      </c>
      <c r="F55" s="88">
        <f t="shared" si="7"/>
        <v>169</v>
      </c>
      <c r="G55" s="88">
        <f t="shared" si="8"/>
        <v>845</v>
      </c>
      <c r="H55" s="88">
        <f t="shared" si="9"/>
        <v>127</v>
      </c>
      <c r="I55" s="88">
        <v>3</v>
      </c>
      <c r="J55" s="88">
        <f>I55*任务金币!C55</f>
        <v>10140</v>
      </c>
      <c r="K55" s="88">
        <v>20</v>
      </c>
      <c r="L55" s="88">
        <f t="shared" si="10"/>
        <v>3380</v>
      </c>
      <c r="M55" s="88">
        <v>1.5</v>
      </c>
      <c r="N55" s="88">
        <f t="shared" si="11"/>
        <v>254</v>
      </c>
      <c r="O55" s="88">
        <f t="shared" si="12"/>
        <v>76</v>
      </c>
      <c r="P55" s="89">
        <v>0.1</v>
      </c>
    </row>
    <row r="56" spans="1:16" ht="20.100000000000001" customHeight="1" x14ac:dyDescent="0.2">
      <c r="A56" s="87">
        <v>55</v>
      </c>
      <c r="B56" s="88">
        <f>[1]总表!E56</f>
        <v>1</v>
      </c>
      <c r="C56" s="88">
        <f t="shared" si="5"/>
        <v>339960</v>
      </c>
      <c r="D56" s="88">
        <f>SUM($C$2:C56)</f>
        <v>5245612.5</v>
      </c>
      <c r="E56" s="88">
        <f t="shared" si="6"/>
        <v>309000</v>
      </c>
      <c r="F56" s="88">
        <f t="shared" si="7"/>
        <v>172</v>
      </c>
      <c r="G56" s="88">
        <f t="shared" si="8"/>
        <v>860</v>
      </c>
      <c r="H56" s="88">
        <f t="shared" si="9"/>
        <v>129</v>
      </c>
      <c r="I56" s="88">
        <v>3</v>
      </c>
      <c r="J56" s="88">
        <f>I56*任务金币!C56</f>
        <v>10320</v>
      </c>
      <c r="K56" s="88">
        <v>20</v>
      </c>
      <c r="L56" s="88">
        <f t="shared" si="10"/>
        <v>3440</v>
      </c>
      <c r="M56" s="88">
        <v>1.5</v>
      </c>
      <c r="N56" s="88">
        <f t="shared" si="11"/>
        <v>258</v>
      </c>
      <c r="O56" s="88">
        <f t="shared" si="12"/>
        <v>77</v>
      </c>
      <c r="P56" s="89">
        <v>0.1</v>
      </c>
    </row>
    <row r="57" spans="1:16" ht="20.100000000000001" customHeight="1" x14ac:dyDescent="0.2">
      <c r="A57" s="87">
        <v>56</v>
      </c>
      <c r="B57" s="88">
        <f>[1]总表!E57</f>
        <v>1.05</v>
      </c>
      <c r="C57" s="88">
        <f t="shared" si="5"/>
        <v>362250</v>
      </c>
      <c r="D57" s="88">
        <f>SUM($C$2:C57)</f>
        <v>5607862.5</v>
      </c>
      <c r="E57" s="88">
        <f t="shared" si="6"/>
        <v>315000</v>
      </c>
      <c r="F57" s="88">
        <f t="shared" si="7"/>
        <v>175</v>
      </c>
      <c r="G57" s="88">
        <f t="shared" si="8"/>
        <v>875</v>
      </c>
      <c r="H57" s="88">
        <f t="shared" si="9"/>
        <v>131</v>
      </c>
      <c r="I57" s="88">
        <v>3</v>
      </c>
      <c r="J57" s="88">
        <f>I57*任务金币!C57</f>
        <v>10500</v>
      </c>
      <c r="K57" s="88">
        <v>20</v>
      </c>
      <c r="L57" s="88">
        <f t="shared" si="10"/>
        <v>3500</v>
      </c>
      <c r="M57" s="88">
        <v>1.5</v>
      </c>
      <c r="N57" s="88">
        <f t="shared" si="11"/>
        <v>263</v>
      </c>
      <c r="O57" s="88">
        <f t="shared" si="12"/>
        <v>79</v>
      </c>
      <c r="P57" s="89">
        <v>0.1</v>
      </c>
    </row>
    <row r="58" spans="1:16" ht="20.100000000000001" customHeight="1" x14ac:dyDescent="0.2">
      <c r="A58" s="87">
        <v>57</v>
      </c>
      <c r="B58" s="88">
        <f>[1]总表!E58</f>
        <v>1.1000000000000001</v>
      </c>
      <c r="C58" s="88">
        <f t="shared" si="5"/>
        <v>385140</v>
      </c>
      <c r="D58" s="88">
        <f>SUM($C$2:C58)</f>
        <v>5993002.5</v>
      </c>
      <c r="E58" s="88">
        <f t="shared" si="6"/>
        <v>321000</v>
      </c>
      <c r="F58" s="88">
        <f t="shared" si="7"/>
        <v>178</v>
      </c>
      <c r="G58" s="88">
        <f t="shared" si="8"/>
        <v>890</v>
      </c>
      <c r="H58" s="88">
        <f t="shared" si="9"/>
        <v>134</v>
      </c>
      <c r="I58" s="88">
        <v>3</v>
      </c>
      <c r="J58" s="88">
        <f>I58*任务金币!C58</f>
        <v>10680</v>
      </c>
      <c r="K58" s="88">
        <v>20</v>
      </c>
      <c r="L58" s="88">
        <f t="shared" si="10"/>
        <v>3560</v>
      </c>
      <c r="M58" s="88">
        <v>1.5</v>
      </c>
      <c r="N58" s="88">
        <f t="shared" si="11"/>
        <v>267</v>
      </c>
      <c r="O58" s="88">
        <f t="shared" si="12"/>
        <v>80</v>
      </c>
      <c r="P58" s="89">
        <v>0.1</v>
      </c>
    </row>
    <row r="59" spans="1:16" ht="20.100000000000001" customHeight="1" x14ac:dyDescent="0.2">
      <c r="A59" s="87">
        <v>58</v>
      </c>
      <c r="B59" s="88">
        <f>[1]总表!E59</f>
        <v>1.1499999999999999</v>
      </c>
      <c r="C59" s="88">
        <f t="shared" si="5"/>
        <v>408630</v>
      </c>
      <c r="D59" s="88">
        <f>SUM($C$2:C59)</f>
        <v>6401632.5</v>
      </c>
      <c r="E59" s="88">
        <f t="shared" si="6"/>
        <v>327000</v>
      </c>
      <c r="F59" s="88">
        <f t="shared" si="7"/>
        <v>181</v>
      </c>
      <c r="G59" s="88">
        <f t="shared" si="8"/>
        <v>905</v>
      </c>
      <c r="H59" s="88">
        <f t="shared" si="9"/>
        <v>136</v>
      </c>
      <c r="I59" s="88">
        <v>3</v>
      </c>
      <c r="J59" s="88">
        <f>I59*任务金币!C59</f>
        <v>10860</v>
      </c>
      <c r="K59" s="88">
        <v>20</v>
      </c>
      <c r="L59" s="88">
        <f t="shared" si="10"/>
        <v>3620</v>
      </c>
      <c r="M59" s="88">
        <v>1.5</v>
      </c>
      <c r="N59" s="88">
        <f t="shared" si="11"/>
        <v>272</v>
      </c>
      <c r="O59" s="88">
        <f t="shared" si="12"/>
        <v>82</v>
      </c>
      <c r="P59" s="89">
        <v>0.1</v>
      </c>
    </row>
    <row r="60" spans="1:16" ht="20.100000000000001" customHeight="1" x14ac:dyDescent="0.2">
      <c r="A60" s="87">
        <v>59</v>
      </c>
      <c r="B60" s="88">
        <f>[1]总表!E60</f>
        <v>1.2</v>
      </c>
      <c r="C60" s="88">
        <f t="shared" si="5"/>
        <v>430920</v>
      </c>
      <c r="D60" s="88">
        <f>SUM($C$2:C60)</f>
        <v>6832552.5</v>
      </c>
      <c r="E60" s="88">
        <f t="shared" si="6"/>
        <v>331500</v>
      </c>
      <c r="F60" s="88">
        <f t="shared" si="7"/>
        <v>184</v>
      </c>
      <c r="G60" s="88">
        <f t="shared" si="8"/>
        <v>920</v>
      </c>
      <c r="H60" s="88">
        <f t="shared" si="9"/>
        <v>138</v>
      </c>
      <c r="I60" s="88">
        <v>3</v>
      </c>
      <c r="J60" s="88">
        <f>I60*任务金币!C60</f>
        <v>11040</v>
      </c>
      <c r="K60" s="88">
        <v>20</v>
      </c>
      <c r="L60" s="88">
        <f t="shared" si="10"/>
        <v>3680</v>
      </c>
      <c r="M60" s="88">
        <v>1.5</v>
      </c>
      <c r="N60" s="88">
        <f t="shared" si="11"/>
        <v>276</v>
      </c>
      <c r="O60" s="88">
        <f t="shared" si="12"/>
        <v>83</v>
      </c>
      <c r="P60" s="89">
        <v>0.1</v>
      </c>
    </row>
    <row r="61" spans="1:16" ht="20.100000000000001" customHeight="1" x14ac:dyDescent="0.2">
      <c r="A61" s="87">
        <v>60</v>
      </c>
      <c r="B61" s="88">
        <f>[1]总表!E61</f>
        <v>1.25</v>
      </c>
      <c r="C61" s="88">
        <f t="shared" si="5"/>
        <v>453660</v>
      </c>
      <c r="D61" s="88">
        <f>SUM($C$2:C61)</f>
        <v>7286212.5</v>
      </c>
      <c r="E61" s="88">
        <f t="shared" si="6"/>
        <v>336000</v>
      </c>
      <c r="F61" s="88">
        <f t="shared" si="7"/>
        <v>187</v>
      </c>
      <c r="G61" s="88">
        <f t="shared" si="8"/>
        <v>935</v>
      </c>
      <c r="H61" s="88">
        <f t="shared" si="9"/>
        <v>140</v>
      </c>
      <c r="I61" s="88">
        <v>3</v>
      </c>
      <c r="J61" s="88">
        <f>I61*任务金币!C61</f>
        <v>11220</v>
      </c>
      <c r="K61" s="88">
        <v>20</v>
      </c>
      <c r="L61" s="88">
        <f t="shared" si="10"/>
        <v>3740</v>
      </c>
      <c r="M61" s="88">
        <v>1.5</v>
      </c>
      <c r="N61" s="88">
        <f t="shared" si="11"/>
        <v>281</v>
      </c>
      <c r="O61" s="88">
        <f t="shared" si="12"/>
        <v>84</v>
      </c>
      <c r="P61" s="89">
        <v>0.1</v>
      </c>
    </row>
    <row r="62" spans="1:16" ht="20.100000000000001" customHeight="1" x14ac:dyDescent="0.2">
      <c r="A62" s="87">
        <v>61</v>
      </c>
      <c r="B62" s="88">
        <f>[1]总表!E62</f>
        <v>1.75</v>
      </c>
      <c r="C62" s="88">
        <f t="shared" si="5"/>
        <v>635325</v>
      </c>
      <c r="D62" s="88">
        <f>SUM($C$2:C62)</f>
        <v>7921537.5</v>
      </c>
      <c r="E62" s="88">
        <f t="shared" si="6"/>
        <v>343500</v>
      </c>
      <c r="F62" s="88">
        <f t="shared" si="7"/>
        <v>190</v>
      </c>
      <c r="G62" s="88">
        <f t="shared" si="8"/>
        <v>950</v>
      </c>
      <c r="H62" s="88">
        <f t="shared" si="9"/>
        <v>143</v>
      </c>
      <c r="I62" s="88">
        <v>3</v>
      </c>
      <c r="J62" s="88">
        <f>I62*任务金币!C62</f>
        <v>11400</v>
      </c>
      <c r="K62" s="88">
        <v>20</v>
      </c>
      <c r="L62" s="88">
        <f t="shared" si="10"/>
        <v>3800</v>
      </c>
      <c r="M62" s="88">
        <v>1.5</v>
      </c>
      <c r="N62" s="88">
        <f t="shared" si="11"/>
        <v>285</v>
      </c>
      <c r="O62" s="88">
        <f t="shared" si="12"/>
        <v>86</v>
      </c>
      <c r="P62" s="89">
        <v>0.1</v>
      </c>
    </row>
    <row r="63" spans="1:16" ht="20.100000000000001" customHeight="1" x14ac:dyDescent="0.2">
      <c r="A63" s="87">
        <v>62</v>
      </c>
      <c r="B63" s="88">
        <f>[1]总表!E63</f>
        <v>2.25</v>
      </c>
      <c r="C63" s="88">
        <f t="shared" si="5"/>
        <v>817740</v>
      </c>
      <c r="D63" s="88">
        <f>SUM($C$2:C63)</f>
        <v>8739277.5</v>
      </c>
      <c r="E63" s="88">
        <f t="shared" si="6"/>
        <v>348000</v>
      </c>
      <c r="F63" s="88">
        <f t="shared" si="7"/>
        <v>193</v>
      </c>
      <c r="G63" s="88">
        <f t="shared" si="8"/>
        <v>965</v>
      </c>
      <c r="H63" s="88">
        <f t="shared" si="9"/>
        <v>145</v>
      </c>
      <c r="I63" s="88">
        <v>3</v>
      </c>
      <c r="J63" s="88">
        <f>I63*任务金币!C63</f>
        <v>11580</v>
      </c>
      <c r="K63" s="88">
        <v>20</v>
      </c>
      <c r="L63" s="88">
        <f t="shared" si="10"/>
        <v>3860</v>
      </c>
      <c r="M63" s="88">
        <v>1.5</v>
      </c>
      <c r="N63" s="88">
        <f t="shared" si="11"/>
        <v>290</v>
      </c>
      <c r="O63" s="88">
        <f t="shared" si="12"/>
        <v>87</v>
      </c>
      <c r="P63" s="89">
        <v>0.1</v>
      </c>
    </row>
    <row r="64" spans="1:16" ht="20.100000000000001" customHeight="1" x14ac:dyDescent="0.2">
      <c r="A64" s="87">
        <v>63</v>
      </c>
      <c r="B64" s="88">
        <f>[1]总表!E64</f>
        <v>2.75</v>
      </c>
      <c r="C64" s="88">
        <f t="shared" si="5"/>
        <v>1004655</v>
      </c>
      <c r="D64" s="88">
        <f>SUM($C$2:C64)</f>
        <v>9743932.5</v>
      </c>
      <c r="E64" s="88">
        <f t="shared" si="6"/>
        <v>352500</v>
      </c>
      <c r="F64" s="88">
        <f t="shared" si="7"/>
        <v>196</v>
      </c>
      <c r="G64" s="88">
        <f t="shared" si="8"/>
        <v>980</v>
      </c>
      <c r="H64" s="88">
        <f t="shared" si="9"/>
        <v>147</v>
      </c>
      <c r="I64" s="88">
        <v>3</v>
      </c>
      <c r="J64" s="88">
        <f>I64*任务金币!C64</f>
        <v>11760</v>
      </c>
      <c r="K64" s="88">
        <v>20</v>
      </c>
      <c r="L64" s="88">
        <f t="shared" si="10"/>
        <v>3920</v>
      </c>
      <c r="M64" s="88">
        <v>1.5</v>
      </c>
      <c r="N64" s="88">
        <f t="shared" si="11"/>
        <v>294</v>
      </c>
      <c r="O64" s="88">
        <f t="shared" si="12"/>
        <v>88</v>
      </c>
      <c r="P64" s="89">
        <v>0.1</v>
      </c>
    </row>
    <row r="65" spans="1:16" ht="20.100000000000001" customHeight="1" x14ac:dyDescent="0.2">
      <c r="A65" s="87">
        <v>64</v>
      </c>
      <c r="B65" s="88">
        <f>[1]总表!E65</f>
        <v>3.25</v>
      </c>
      <c r="C65" s="88">
        <f t="shared" si="5"/>
        <v>1200945</v>
      </c>
      <c r="D65" s="88">
        <f>SUM($C$2:C65)</f>
        <v>10944877.5</v>
      </c>
      <c r="E65" s="88">
        <f t="shared" si="6"/>
        <v>358500</v>
      </c>
      <c r="F65" s="88">
        <f t="shared" si="7"/>
        <v>199</v>
      </c>
      <c r="G65" s="88">
        <f t="shared" si="8"/>
        <v>995</v>
      </c>
      <c r="H65" s="88">
        <f t="shared" si="9"/>
        <v>149</v>
      </c>
      <c r="I65" s="88">
        <v>3</v>
      </c>
      <c r="J65" s="88">
        <f>I65*任务金币!C65</f>
        <v>11940</v>
      </c>
      <c r="K65" s="88">
        <v>20</v>
      </c>
      <c r="L65" s="88">
        <f t="shared" si="10"/>
        <v>3980</v>
      </c>
      <c r="M65" s="88">
        <v>1.5</v>
      </c>
      <c r="N65" s="88">
        <f t="shared" si="11"/>
        <v>299</v>
      </c>
      <c r="O65" s="88">
        <f t="shared" si="12"/>
        <v>90</v>
      </c>
      <c r="P65" s="89">
        <v>0.1</v>
      </c>
    </row>
    <row r="66" spans="1:16" ht="20.100000000000001" customHeight="1" x14ac:dyDescent="0.2">
      <c r="A66" s="87">
        <v>65</v>
      </c>
      <c r="B66" s="88">
        <f>[1]总表!E66</f>
        <v>3.75</v>
      </c>
      <c r="C66" s="88">
        <f t="shared" si="5"/>
        <v>1403235</v>
      </c>
      <c r="D66" s="88">
        <f>SUM($C$2:C66)</f>
        <v>12348112.5</v>
      </c>
      <c r="E66" s="88">
        <f t="shared" si="6"/>
        <v>364500</v>
      </c>
      <c r="F66" s="88">
        <f t="shared" si="7"/>
        <v>202</v>
      </c>
      <c r="G66" s="88">
        <f t="shared" ref="G66" si="13">F66*5</f>
        <v>1010</v>
      </c>
      <c r="H66" s="88">
        <f t="shared" ref="H66" si="14">ROUND(G66*$S$1,0)</f>
        <v>152</v>
      </c>
      <c r="I66" s="88">
        <v>3</v>
      </c>
      <c r="J66" s="88">
        <f>I66*任务金币!C66</f>
        <v>12120</v>
      </c>
      <c r="K66" s="88">
        <v>20</v>
      </c>
      <c r="L66" s="88">
        <f t="shared" ref="L66" si="15">K66*F66</f>
        <v>4040</v>
      </c>
      <c r="M66" s="88">
        <v>1.5</v>
      </c>
      <c r="N66" s="88">
        <f t="shared" ref="N66" si="16">ROUND(F66*M66,0)</f>
        <v>303</v>
      </c>
      <c r="O66" s="88">
        <f t="shared" ref="O66" si="17">ROUND(N66*$S$2,0)</f>
        <v>91</v>
      </c>
      <c r="P66" s="89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13"/>
  <sheetViews>
    <sheetView tabSelected="1" topLeftCell="A311" workbookViewId="0">
      <selection activeCell="BJ315" sqref="BJ315"/>
    </sheetView>
  </sheetViews>
  <sheetFormatPr defaultColWidth="9" defaultRowHeight="14.25" x14ac:dyDescent="0.2"/>
  <cols>
    <col min="11" max="11" width="17.25" customWidth="1"/>
    <col min="13" max="14" width="0" hidden="1" customWidth="1"/>
    <col min="15" max="16" width="0" style="3" hidden="1" customWidth="1"/>
    <col min="17" max="17" width="9.5" hidden="1" customWidth="1"/>
    <col min="18" max="47" width="0" hidden="1" customWidth="1"/>
    <col min="48" max="48" width="11.875" hidden="1" customWidth="1"/>
    <col min="49" max="59" width="0" hidden="1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20</v>
      </c>
      <c r="P2" s="8">
        <f>O2/5</f>
        <v>4</v>
      </c>
      <c r="Q2" s="21">
        <v>10021010</v>
      </c>
      <c r="R2" s="22" t="s">
        <v>772</v>
      </c>
      <c r="S2" s="8">
        <v>20</v>
      </c>
      <c r="T2" s="8">
        <f>S2/5</f>
        <v>4</v>
      </c>
      <c r="U2" s="21">
        <v>10021001</v>
      </c>
      <c r="V2" s="23" t="s">
        <v>194</v>
      </c>
      <c r="W2" s="22">
        <v>20</v>
      </c>
      <c r="X2" s="8">
        <f>W2/5</f>
        <v>4</v>
      </c>
      <c r="Y2" s="21">
        <v>10021008</v>
      </c>
      <c r="Z2" s="22" t="s">
        <v>236</v>
      </c>
      <c r="AA2" s="22">
        <v>5</v>
      </c>
      <c r="AB2" s="22">
        <f>AA2/2</f>
        <v>2.5</v>
      </c>
      <c r="AC2" s="21">
        <v>10021009</v>
      </c>
      <c r="AD2" s="22" t="s">
        <v>239</v>
      </c>
      <c r="AE2" s="22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20</v>
      </c>
      <c r="P3" s="8">
        <f t="shared" ref="P3:P25" si="6">O3/5</f>
        <v>4</v>
      </c>
      <c r="Q3" s="21">
        <v>10021010</v>
      </c>
      <c r="R3" s="22" t="s">
        <v>772</v>
      </c>
      <c r="S3" s="8">
        <v>20</v>
      </c>
      <c r="T3" s="8">
        <f t="shared" ref="T3:T25" si="7">S3/5</f>
        <v>4</v>
      </c>
      <c r="U3" s="21">
        <v>10021002</v>
      </c>
      <c r="V3" s="23" t="s">
        <v>219</v>
      </c>
      <c r="W3" s="22">
        <v>20</v>
      </c>
      <c r="X3" s="8">
        <f t="shared" ref="X3:X25" si="8">W3/5</f>
        <v>4</v>
      </c>
      <c r="Y3" s="21">
        <v>10021008</v>
      </c>
      <c r="Z3" s="22" t="s">
        <v>236</v>
      </c>
      <c r="AA3" s="22">
        <v>5</v>
      </c>
      <c r="AB3" s="22">
        <f t="shared" ref="AB3:AB25" si="9">AA3/2</f>
        <v>2.5</v>
      </c>
      <c r="AC3" s="21">
        <v>10021009</v>
      </c>
      <c r="AD3" s="22" t="s">
        <v>239</v>
      </c>
      <c r="AE3" s="22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20</v>
      </c>
      <c r="P4" s="8">
        <f t="shared" si="6"/>
        <v>4</v>
      </c>
      <c r="Q4" s="21">
        <v>10021010</v>
      </c>
      <c r="R4" s="22" t="s">
        <v>772</v>
      </c>
      <c r="S4" s="8">
        <v>20</v>
      </c>
      <c r="T4" s="8">
        <f t="shared" si="7"/>
        <v>4</v>
      </c>
      <c r="U4" s="21">
        <v>10021003</v>
      </c>
      <c r="V4" s="23" t="s">
        <v>222</v>
      </c>
      <c r="W4" s="22">
        <v>20</v>
      </c>
      <c r="X4" s="8">
        <f t="shared" si="8"/>
        <v>4</v>
      </c>
      <c r="Y4" s="21">
        <v>10021008</v>
      </c>
      <c r="Z4" s="22" t="s">
        <v>236</v>
      </c>
      <c r="AA4" s="22">
        <v>5</v>
      </c>
      <c r="AB4" s="22">
        <f t="shared" si="9"/>
        <v>2.5</v>
      </c>
      <c r="AC4" s="21">
        <v>10021009</v>
      </c>
      <c r="AD4" s="22" t="s">
        <v>239</v>
      </c>
      <c r="AE4" s="22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20</v>
      </c>
      <c r="P5" s="8">
        <f t="shared" si="6"/>
        <v>4</v>
      </c>
      <c r="Q5" s="21">
        <v>10021010</v>
      </c>
      <c r="R5" s="22" t="s">
        <v>772</v>
      </c>
      <c r="S5" s="8">
        <v>20</v>
      </c>
      <c r="T5" s="8">
        <f t="shared" si="7"/>
        <v>4</v>
      </c>
      <c r="U5" s="21">
        <v>10021004</v>
      </c>
      <c r="V5" s="23" t="s">
        <v>224</v>
      </c>
      <c r="W5" s="22">
        <v>20</v>
      </c>
      <c r="X5" s="8">
        <f t="shared" si="8"/>
        <v>4</v>
      </c>
      <c r="Y5" s="21">
        <v>10021008</v>
      </c>
      <c r="Z5" s="22" t="s">
        <v>236</v>
      </c>
      <c r="AA5" s="22">
        <v>5</v>
      </c>
      <c r="AB5" s="22">
        <f t="shared" si="9"/>
        <v>2.5</v>
      </c>
      <c r="AC5" s="21">
        <v>10021009</v>
      </c>
      <c r="AD5" s="22" t="s">
        <v>239</v>
      </c>
      <c r="AE5" s="22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20</v>
      </c>
      <c r="P6" s="8">
        <f t="shared" si="6"/>
        <v>4</v>
      </c>
      <c r="Q6" s="21">
        <v>10021010</v>
      </c>
      <c r="R6" s="22" t="s">
        <v>772</v>
      </c>
      <c r="S6" s="8">
        <v>20</v>
      </c>
      <c r="T6" s="8">
        <f t="shared" si="7"/>
        <v>4</v>
      </c>
      <c r="U6" s="21">
        <v>10021005</v>
      </c>
      <c r="V6" s="23" t="s">
        <v>227</v>
      </c>
      <c r="W6" s="22">
        <v>20</v>
      </c>
      <c r="X6" s="8">
        <f t="shared" si="8"/>
        <v>4</v>
      </c>
      <c r="Y6" s="21">
        <v>10021008</v>
      </c>
      <c r="Z6" s="22" t="s">
        <v>236</v>
      </c>
      <c r="AA6" s="22">
        <v>5</v>
      </c>
      <c r="AB6" s="22">
        <f t="shared" si="9"/>
        <v>2.5</v>
      </c>
      <c r="AC6" s="21">
        <v>10021009</v>
      </c>
      <c r="AD6" s="22" t="s">
        <v>239</v>
      </c>
      <c r="AE6" s="22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20</v>
      </c>
      <c r="P7" s="8">
        <f t="shared" si="6"/>
        <v>4</v>
      </c>
      <c r="Q7" s="21">
        <v>10021010</v>
      </c>
      <c r="R7" s="22" t="s">
        <v>772</v>
      </c>
      <c r="S7" s="8">
        <v>20</v>
      </c>
      <c r="T7" s="8">
        <f t="shared" si="7"/>
        <v>4</v>
      </c>
      <c r="U7" s="21">
        <v>10021006</v>
      </c>
      <c r="V7" s="23" t="s">
        <v>230</v>
      </c>
      <c r="W7" s="22">
        <v>20</v>
      </c>
      <c r="X7" s="8">
        <f t="shared" si="8"/>
        <v>4</v>
      </c>
      <c r="Y7" s="21">
        <v>10021008</v>
      </c>
      <c r="Z7" s="22" t="s">
        <v>236</v>
      </c>
      <c r="AA7" s="22">
        <v>5</v>
      </c>
      <c r="AB7" s="22">
        <f t="shared" si="9"/>
        <v>2.5</v>
      </c>
      <c r="AC7" s="21">
        <v>10021009</v>
      </c>
      <c r="AD7" s="22" t="s">
        <v>239</v>
      </c>
      <c r="AE7" s="22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20</v>
      </c>
      <c r="P8" s="8">
        <f t="shared" si="6"/>
        <v>4</v>
      </c>
      <c r="Q8" s="21">
        <v>10021010</v>
      </c>
      <c r="R8" s="22" t="s">
        <v>772</v>
      </c>
      <c r="S8" s="8">
        <v>20</v>
      </c>
      <c r="T8" s="8">
        <f t="shared" si="7"/>
        <v>4</v>
      </c>
      <c r="U8" s="21">
        <v>10021007</v>
      </c>
      <c r="V8" s="23" t="s">
        <v>233</v>
      </c>
      <c r="W8" s="22">
        <v>20</v>
      </c>
      <c r="X8" s="8">
        <f t="shared" si="8"/>
        <v>4</v>
      </c>
      <c r="Y8" s="21">
        <v>10021008</v>
      </c>
      <c r="Z8" s="22" t="s">
        <v>236</v>
      </c>
      <c r="AA8" s="22">
        <v>5</v>
      </c>
      <c r="AB8" s="22">
        <f t="shared" si="9"/>
        <v>2.5</v>
      </c>
      <c r="AC8" s="21">
        <v>10021009</v>
      </c>
      <c r="AD8" s="22" t="s">
        <v>239</v>
      </c>
      <c r="AE8" s="22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20</v>
      </c>
      <c r="P9" s="8">
        <f t="shared" si="6"/>
        <v>4</v>
      </c>
      <c r="Q9" s="21">
        <v>10021010</v>
      </c>
      <c r="R9" s="22" t="s">
        <v>772</v>
      </c>
      <c r="S9" s="8">
        <v>20</v>
      </c>
      <c r="T9" s="8">
        <f t="shared" si="7"/>
        <v>4</v>
      </c>
      <c r="U9" s="21">
        <v>10021001</v>
      </c>
      <c r="V9" s="23" t="s">
        <v>194</v>
      </c>
      <c r="W9" s="22">
        <v>20</v>
      </c>
      <c r="X9" s="8">
        <f t="shared" si="8"/>
        <v>4</v>
      </c>
      <c r="Y9" s="21">
        <v>10021008</v>
      </c>
      <c r="Z9" s="22" t="s">
        <v>236</v>
      </c>
      <c r="AA9" s="22">
        <v>5</v>
      </c>
      <c r="AB9" s="22">
        <f t="shared" si="9"/>
        <v>2.5</v>
      </c>
      <c r="AC9" s="21">
        <v>10021009</v>
      </c>
      <c r="AD9" s="22" t="s">
        <v>239</v>
      </c>
      <c r="AE9" s="22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20</v>
      </c>
      <c r="P10" s="8">
        <f t="shared" si="6"/>
        <v>4</v>
      </c>
      <c r="Q10" s="21">
        <v>10021010</v>
      </c>
      <c r="R10" s="22" t="s">
        <v>772</v>
      </c>
      <c r="S10" s="8">
        <v>20</v>
      </c>
      <c r="T10" s="8">
        <f t="shared" si="7"/>
        <v>4</v>
      </c>
      <c r="U10" s="21">
        <v>10021002</v>
      </c>
      <c r="V10" s="23" t="s">
        <v>219</v>
      </c>
      <c r="W10" s="22">
        <v>20</v>
      </c>
      <c r="X10" s="8">
        <f t="shared" si="8"/>
        <v>4</v>
      </c>
      <c r="Y10" s="21">
        <v>10021008</v>
      </c>
      <c r="Z10" s="22" t="s">
        <v>236</v>
      </c>
      <c r="AA10" s="22">
        <v>5</v>
      </c>
      <c r="AB10" s="22">
        <f t="shared" si="9"/>
        <v>2.5</v>
      </c>
      <c r="AC10" s="21">
        <v>10021009</v>
      </c>
      <c r="AD10" s="22" t="s">
        <v>239</v>
      </c>
      <c r="AE10" s="22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20</v>
      </c>
      <c r="P11" s="8">
        <f t="shared" si="6"/>
        <v>4</v>
      </c>
      <c r="Q11" s="21">
        <v>10021010</v>
      </c>
      <c r="R11" s="22" t="s">
        <v>772</v>
      </c>
      <c r="S11" s="8">
        <v>20</v>
      </c>
      <c r="T11" s="8">
        <f t="shared" si="7"/>
        <v>4</v>
      </c>
      <c r="U11" s="21">
        <v>10021003</v>
      </c>
      <c r="V11" s="23" t="s">
        <v>222</v>
      </c>
      <c r="W11" s="22">
        <v>20</v>
      </c>
      <c r="X11" s="8">
        <f t="shared" si="8"/>
        <v>4</v>
      </c>
      <c r="Y11" s="21">
        <v>10021008</v>
      </c>
      <c r="Z11" s="22" t="s">
        <v>236</v>
      </c>
      <c r="AA11" s="22">
        <v>5</v>
      </c>
      <c r="AB11" s="22">
        <f t="shared" si="9"/>
        <v>2.5</v>
      </c>
      <c r="AC11" s="21">
        <v>10021009</v>
      </c>
      <c r="AD11" s="22" t="s">
        <v>239</v>
      </c>
      <c r="AE11" s="22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20</v>
      </c>
      <c r="P12" s="8">
        <f t="shared" si="6"/>
        <v>4</v>
      </c>
      <c r="Q12" s="21">
        <v>10021010</v>
      </c>
      <c r="R12" s="22" t="s">
        <v>772</v>
      </c>
      <c r="S12" s="8">
        <v>20</v>
      </c>
      <c r="T12" s="8">
        <f t="shared" si="7"/>
        <v>4</v>
      </c>
      <c r="U12" s="21">
        <v>10021004</v>
      </c>
      <c r="V12" s="23" t="s">
        <v>224</v>
      </c>
      <c r="W12" s="22">
        <v>20</v>
      </c>
      <c r="X12" s="8">
        <f t="shared" si="8"/>
        <v>4</v>
      </c>
      <c r="Y12" s="21">
        <v>10021008</v>
      </c>
      <c r="Z12" s="22" t="s">
        <v>236</v>
      </c>
      <c r="AA12" s="22">
        <v>5</v>
      </c>
      <c r="AB12" s="22">
        <f t="shared" si="9"/>
        <v>2.5</v>
      </c>
      <c r="AC12" s="21">
        <v>10021009</v>
      </c>
      <c r="AD12" s="22" t="s">
        <v>239</v>
      </c>
      <c r="AE12" s="22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20</v>
      </c>
      <c r="P13" s="8">
        <f t="shared" si="6"/>
        <v>4</v>
      </c>
      <c r="Q13" s="21">
        <v>10021010</v>
      </c>
      <c r="R13" s="22" t="s">
        <v>772</v>
      </c>
      <c r="S13" s="8">
        <v>20</v>
      </c>
      <c r="T13" s="8">
        <f t="shared" si="7"/>
        <v>4</v>
      </c>
      <c r="U13" s="21">
        <v>10021005</v>
      </c>
      <c r="V13" s="23" t="s">
        <v>227</v>
      </c>
      <c r="W13" s="22">
        <v>20</v>
      </c>
      <c r="X13" s="8">
        <f t="shared" si="8"/>
        <v>4</v>
      </c>
      <c r="Y13" s="21">
        <v>10021008</v>
      </c>
      <c r="Z13" s="22" t="s">
        <v>236</v>
      </c>
      <c r="AA13" s="22">
        <v>5</v>
      </c>
      <c r="AB13" s="22">
        <f t="shared" si="9"/>
        <v>2.5</v>
      </c>
      <c r="AC13" s="21">
        <v>10021009</v>
      </c>
      <c r="AD13" s="22" t="s">
        <v>239</v>
      </c>
      <c r="AE13" s="22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20</v>
      </c>
      <c r="P14" s="8">
        <f t="shared" si="6"/>
        <v>4</v>
      </c>
      <c r="Q14" s="21">
        <v>10021010</v>
      </c>
      <c r="R14" s="22" t="s">
        <v>772</v>
      </c>
      <c r="S14" s="8">
        <v>20</v>
      </c>
      <c r="T14" s="8">
        <f t="shared" si="7"/>
        <v>4</v>
      </c>
      <c r="U14" s="21">
        <v>10021006</v>
      </c>
      <c r="V14" s="23" t="s">
        <v>230</v>
      </c>
      <c r="W14" s="22">
        <v>20</v>
      </c>
      <c r="X14" s="8">
        <f t="shared" si="8"/>
        <v>4</v>
      </c>
      <c r="Y14" s="21">
        <v>10021008</v>
      </c>
      <c r="Z14" s="22" t="s">
        <v>236</v>
      </c>
      <c r="AA14" s="22">
        <v>5</v>
      </c>
      <c r="AB14" s="22">
        <f t="shared" si="9"/>
        <v>2.5</v>
      </c>
      <c r="AC14" s="21">
        <v>10021009</v>
      </c>
      <c r="AD14" s="22" t="s">
        <v>239</v>
      </c>
      <c r="AE14" s="22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20</v>
      </c>
      <c r="P15" s="8">
        <f t="shared" si="6"/>
        <v>4</v>
      </c>
      <c r="Q15" s="21">
        <v>10021010</v>
      </c>
      <c r="R15" s="22" t="s">
        <v>772</v>
      </c>
      <c r="S15" s="8">
        <v>20</v>
      </c>
      <c r="T15" s="8">
        <f t="shared" si="7"/>
        <v>4</v>
      </c>
      <c r="U15" s="21">
        <v>10021007</v>
      </c>
      <c r="V15" s="23" t="s">
        <v>233</v>
      </c>
      <c r="W15" s="22">
        <v>20</v>
      </c>
      <c r="X15" s="8">
        <f t="shared" si="8"/>
        <v>4</v>
      </c>
      <c r="Y15" s="21">
        <v>10021008</v>
      </c>
      <c r="Z15" s="22" t="s">
        <v>236</v>
      </c>
      <c r="AA15" s="22">
        <v>5</v>
      </c>
      <c r="AB15" s="22">
        <f t="shared" si="9"/>
        <v>2.5</v>
      </c>
      <c r="AC15" s="21">
        <v>10021009</v>
      </c>
      <c r="AD15" s="22" t="s">
        <v>239</v>
      </c>
      <c r="AE15" s="22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20</v>
      </c>
      <c r="P16" s="8">
        <f t="shared" si="6"/>
        <v>4</v>
      </c>
      <c r="Q16" s="21">
        <v>10021010</v>
      </c>
      <c r="R16" s="22" t="s">
        <v>772</v>
      </c>
      <c r="S16" s="8">
        <v>20</v>
      </c>
      <c r="T16" s="8">
        <f t="shared" si="7"/>
        <v>4</v>
      </c>
      <c r="U16" s="21">
        <v>10021001</v>
      </c>
      <c r="V16" s="23" t="s">
        <v>194</v>
      </c>
      <c r="W16" s="22">
        <v>20</v>
      </c>
      <c r="X16" s="8">
        <f t="shared" si="8"/>
        <v>4</v>
      </c>
      <c r="Y16" s="21">
        <v>10021008</v>
      </c>
      <c r="Z16" s="22" t="s">
        <v>236</v>
      </c>
      <c r="AA16" s="22">
        <v>5</v>
      </c>
      <c r="AB16" s="22">
        <f t="shared" si="9"/>
        <v>2.5</v>
      </c>
      <c r="AC16" s="21">
        <v>10021009</v>
      </c>
      <c r="AD16" s="22" t="s">
        <v>239</v>
      </c>
      <c r="AE16" s="22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40</v>
      </c>
      <c r="P17" s="8">
        <f t="shared" si="6"/>
        <v>8</v>
      </c>
      <c r="Q17" s="21">
        <v>10021010</v>
      </c>
      <c r="R17" s="22" t="s">
        <v>772</v>
      </c>
      <c r="S17" s="22">
        <v>40</v>
      </c>
      <c r="T17" s="8">
        <f t="shared" si="7"/>
        <v>8</v>
      </c>
      <c r="U17" s="21">
        <v>10021002</v>
      </c>
      <c r="V17" s="23" t="s">
        <v>219</v>
      </c>
      <c r="W17" s="22">
        <v>40</v>
      </c>
      <c r="X17" s="8">
        <f t="shared" si="8"/>
        <v>8</v>
      </c>
      <c r="Y17" s="21">
        <v>10021008</v>
      </c>
      <c r="Z17" s="22" t="s">
        <v>236</v>
      </c>
      <c r="AA17" s="22">
        <v>10</v>
      </c>
      <c r="AB17" s="22">
        <f t="shared" si="9"/>
        <v>5</v>
      </c>
      <c r="AC17" s="21">
        <v>10021009</v>
      </c>
      <c r="AD17" s="22" t="s">
        <v>239</v>
      </c>
      <c r="AE17" s="22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40</v>
      </c>
      <c r="P18" s="8">
        <f t="shared" si="6"/>
        <v>8</v>
      </c>
      <c r="Q18" s="21">
        <v>10021010</v>
      </c>
      <c r="R18" s="22" t="s">
        <v>772</v>
      </c>
      <c r="S18" s="22">
        <v>40</v>
      </c>
      <c r="T18" s="8">
        <f t="shared" si="7"/>
        <v>8</v>
      </c>
      <c r="U18" s="21">
        <v>10021003</v>
      </c>
      <c r="V18" s="23" t="s">
        <v>222</v>
      </c>
      <c r="W18" s="22">
        <v>40</v>
      </c>
      <c r="X18" s="8">
        <f t="shared" si="8"/>
        <v>8</v>
      </c>
      <c r="Y18" s="21">
        <v>10021008</v>
      </c>
      <c r="Z18" s="22" t="s">
        <v>236</v>
      </c>
      <c r="AA18" s="22">
        <v>10</v>
      </c>
      <c r="AB18" s="22">
        <f t="shared" si="9"/>
        <v>5</v>
      </c>
      <c r="AC18" s="21">
        <v>10021009</v>
      </c>
      <c r="AD18" s="22" t="s">
        <v>239</v>
      </c>
      <c r="AE18" s="22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40</v>
      </c>
      <c r="P19" s="8">
        <f t="shared" si="6"/>
        <v>8</v>
      </c>
      <c r="Q19" s="21">
        <v>10021010</v>
      </c>
      <c r="R19" s="22" t="s">
        <v>772</v>
      </c>
      <c r="S19" s="22">
        <v>40</v>
      </c>
      <c r="T19" s="8">
        <f t="shared" si="7"/>
        <v>8</v>
      </c>
      <c r="U19" s="21">
        <v>10021004</v>
      </c>
      <c r="V19" s="23" t="s">
        <v>224</v>
      </c>
      <c r="W19" s="22">
        <v>40</v>
      </c>
      <c r="X19" s="8">
        <f t="shared" si="8"/>
        <v>8</v>
      </c>
      <c r="Y19" s="21">
        <v>10021008</v>
      </c>
      <c r="Z19" s="22" t="s">
        <v>236</v>
      </c>
      <c r="AA19" s="22">
        <v>10</v>
      </c>
      <c r="AB19" s="22">
        <f t="shared" si="9"/>
        <v>5</v>
      </c>
      <c r="AC19" s="21">
        <v>10021009</v>
      </c>
      <c r="AD19" s="22" t="s">
        <v>239</v>
      </c>
      <c r="AE19" s="22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60</v>
      </c>
      <c r="P20" s="8">
        <f t="shared" si="6"/>
        <v>12</v>
      </c>
      <c r="Q20" s="21">
        <v>10021010</v>
      </c>
      <c r="R20" s="22" t="s">
        <v>772</v>
      </c>
      <c r="S20" s="22">
        <v>60</v>
      </c>
      <c r="T20" s="8">
        <f t="shared" si="7"/>
        <v>12</v>
      </c>
      <c r="U20" s="21">
        <v>10021005</v>
      </c>
      <c r="V20" s="23" t="s">
        <v>227</v>
      </c>
      <c r="W20" s="22">
        <v>60</v>
      </c>
      <c r="X20" s="8">
        <f t="shared" si="8"/>
        <v>12</v>
      </c>
      <c r="Y20" s="21">
        <v>10021008</v>
      </c>
      <c r="Z20" s="22" t="s">
        <v>236</v>
      </c>
      <c r="AA20" s="22">
        <v>15</v>
      </c>
      <c r="AB20" s="22">
        <f t="shared" si="9"/>
        <v>7.5</v>
      </c>
      <c r="AC20" s="21">
        <v>10021009</v>
      </c>
      <c r="AD20" s="22" t="s">
        <v>239</v>
      </c>
      <c r="AE20" s="22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60</v>
      </c>
      <c r="P21" s="8">
        <f t="shared" si="6"/>
        <v>12</v>
      </c>
      <c r="Q21" s="21">
        <v>10021010</v>
      </c>
      <c r="R21" s="22" t="s">
        <v>772</v>
      </c>
      <c r="S21" s="22">
        <v>60</v>
      </c>
      <c r="T21" s="8">
        <f t="shared" si="7"/>
        <v>12</v>
      </c>
      <c r="U21" s="21">
        <v>10021006</v>
      </c>
      <c r="V21" s="23" t="s">
        <v>230</v>
      </c>
      <c r="W21" s="22">
        <v>60</v>
      </c>
      <c r="X21" s="8">
        <f t="shared" si="8"/>
        <v>12</v>
      </c>
      <c r="Y21" s="21">
        <v>10021008</v>
      </c>
      <c r="Z21" s="22" t="s">
        <v>236</v>
      </c>
      <c r="AA21" s="22">
        <v>15</v>
      </c>
      <c r="AB21" s="22">
        <f t="shared" si="9"/>
        <v>7.5</v>
      </c>
      <c r="AC21" s="21">
        <v>10021009</v>
      </c>
      <c r="AD21" s="22" t="s">
        <v>239</v>
      </c>
      <c r="AE21" s="22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60</v>
      </c>
      <c r="P22" s="8">
        <f t="shared" si="6"/>
        <v>12</v>
      </c>
      <c r="Q22" s="21">
        <v>10021010</v>
      </c>
      <c r="R22" s="22" t="s">
        <v>772</v>
      </c>
      <c r="S22" s="22">
        <v>60</v>
      </c>
      <c r="T22" s="8">
        <f t="shared" si="7"/>
        <v>12</v>
      </c>
      <c r="U22" s="21">
        <v>10021007</v>
      </c>
      <c r="V22" s="23" t="s">
        <v>233</v>
      </c>
      <c r="W22" s="22">
        <v>60</v>
      </c>
      <c r="X22" s="8">
        <f t="shared" si="8"/>
        <v>12</v>
      </c>
      <c r="Y22" s="21">
        <v>10021008</v>
      </c>
      <c r="Z22" s="22" t="s">
        <v>236</v>
      </c>
      <c r="AA22" s="22">
        <v>15</v>
      </c>
      <c r="AB22" s="22">
        <f t="shared" si="9"/>
        <v>7.5</v>
      </c>
      <c r="AC22" s="21">
        <v>10021009</v>
      </c>
      <c r="AD22" s="22" t="s">
        <v>239</v>
      </c>
      <c r="AE22" s="22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40</v>
      </c>
      <c r="P23" s="8">
        <f t="shared" si="6"/>
        <v>8</v>
      </c>
      <c r="Q23" s="21">
        <v>10021010</v>
      </c>
      <c r="R23" s="22" t="s">
        <v>772</v>
      </c>
      <c r="S23" s="22">
        <v>40</v>
      </c>
      <c r="T23" s="8">
        <f t="shared" si="7"/>
        <v>8</v>
      </c>
      <c r="U23" s="21">
        <v>10021005</v>
      </c>
      <c r="V23" s="23" t="s">
        <v>227</v>
      </c>
      <c r="W23" s="22">
        <v>40</v>
      </c>
      <c r="X23" s="8">
        <f t="shared" si="8"/>
        <v>8</v>
      </c>
      <c r="Y23" s="21">
        <v>10021008</v>
      </c>
      <c r="Z23" s="22" t="s">
        <v>236</v>
      </c>
      <c r="AA23" s="22">
        <v>10</v>
      </c>
      <c r="AB23" s="22">
        <f t="shared" si="9"/>
        <v>5</v>
      </c>
      <c r="AC23" s="21">
        <v>10021009</v>
      </c>
      <c r="AD23" s="22" t="s">
        <v>239</v>
      </c>
      <c r="AE23" s="22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40</v>
      </c>
      <c r="P24" s="8">
        <f t="shared" si="6"/>
        <v>8</v>
      </c>
      <c r="Q24" s="21">
        <v>10021010</v>
      </c>
      <c r="R24" s="22" t="s">
        <v>772</v>
      </c>
      <c r="S24" s="22">
        <v>40</v>
      </c>
      <c r="T24" s="8">
        <f t="shared" si="7"/>
        <v>8</v>
      </c>
      <c r="U24" s="21">
        <v>10021006</v>
      </c>
      <c r="V24" s="23" t="s">
        <v>230</v>
      </c>
      <c r="W24" s="22">
        <v>40</v>
      </c>
      <c r="X24" s="8">
        <f t="shared" si="8"/>
        <v>8</v>
      </c>
      <c r="Y24" s="21">
        <v>10021008</v>
      </c>
      <c r="Z24" s="22" t="s">
        <v>236</v>
      </c>
      <c r="AA24" s="22">
        <v>10</v>
      </c>
      <c r="AB24" s="22">
        <f t="shared" si="9"/>
        <v>5</v>
      </c>
      <c r="AC24" s="21">
        <v>10021009</v>
      </c>
      <c r="AD24" s="22" t="s">
        <v>239</v>
      </c>
      <c r="AE24" s="22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40</v>
      </c>
      <c r="P25" s="8">
        <f t="shared" si="6"/>
        <v>8</v>
      </c>
      <c r="Q25" s="21">
        <v>10021010</v>
      </c>
      <c r="R25" s="22" t="s">
        <v>772</v>
      </c>
      <c r="S25" s="22">
        <v>40</v>
      </c>
      <c r="T25" s="8">
        <f t="shared" si="7"/>
        <v>8</v>
      </c>
      <c r="U25" s="21">
        <v>10021007</v>
      </c>
      <c r="V25" s="23" t="s">
        <v>233</v>
      </c>
      <c r="W25" s="22">
        <v>40</v>
      </c>
      <c r="X25" s="8">
        <f t="shared" si="8"/>
        <v>8</v>
      </c>
      <c r="Y25" s="21">
        <v>10021008</v>
      </c>
      <c r="Z25" s="22" t="s">
        <v>236</v>
      </c>
      <c r="AA25" s="22">
        <v>10</v>
      </c>
      <c r="AB25" s="22">
        <f t="shared" si="9"/>
        <v>5</v>
      </c>
      <c r="AC25" s="21">
        <v>10021009</v>
      </c>
      <c r="AD25" s="22" t="s">
        <v>239</v>
      </c>
      <c r="AE25" s="22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20</v>
      </c>
      <c r="P35" s="8">
        <f>O35/5</f>
        <v>4</v>
      </c>
      <c r="Q35" s="21">
        <v>10022010</v>
      </c>
      <c r="R35" s="23" t="s">
        <v>779</v>
      </c>
      <c r="S35" s="8">
        <v>20</v>
      </c>
      <c r="T35" s="8">
        <f>S35/5</f>
        <v>4</v>
      </c>
      <c r="U35" s="21">
        <v>10022001</v>
      </c>
      <c r="V35" s="23" t="s">
        <v>242</v>
      </c>
      <c r="W35" s="8">
        <v>20</v>
      </c>
      <c r="X35" s="8">
        <f>W35/5</f>
        <v>4</v>
      </c>
      <c r="Y35" s="21">
        <v>10022008</v>
      </c>
      <c r="Z35" s="22" t="s">
        <v>258</v>
      </c>
      <c r="AA35" s="22">
        <v>5</v>
      </c>
      <c r="AB35" s="22">
        <f>AA35/2</f>
        <v>2.5</v>
      </c>
      <c r="AC35" s="21">
        <v>10022009</v>
      </c>
      <c r="AD35" s="22" t="s">
        <v>260</v>
      </c>
      <c r="AE35" s="22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6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20</v>
      </c>
      <c r="P36" s="8">
        <f t="shared" ref="P36:P58" si="23">O36/5</f>
        <v>4</v>
      </c>
      <c r="Q36" s="21">
        <v>10022010</v>
      </c>
      <c r="R36" s="23" t="s">
        <v>779</v>
      </c>
      <c r="S36" s="8">
        <v>20</v>
      </c>
      <c r="T36" s="8">
        <f t="shared" ref="T36:T58" si="24">S36/5</f>
        <v>4</v>
      </c>
      <c r="U36" s="21">
        <v>10022002</v>
      </c>
      <c r="V36" s="23" t="s">
        <v>244</v>
      </c>
      <c r="W36" s="8">
        <v>20</v>
      </c>
      <c r="X36" s="8">
        <f t="shared" ref="X36:X58" si="25">W36/5</f>
        <v>4</v>
      </c>
      <c r="Y36" s="21">
        <v>10022008</v>
      </c>
      <c r="Z36" s="22" t="s">
        <v>258</v>
      </c>
      <c r="AA36" s="22">
        <v>5</v>
      </c>
      <c r="AB36" s="22">
        <f t="shared" ref="AB36:AB58" si="26">AA36/2</f>
        <v>2.5</v>
      </c>
      <c r="AC36" s="21">
        <v>10022009</v>
      </c>
      <c r="AD36" s="22" t="s">
        <v>260</v>
      </c>
      <c r="AE36" s="22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6"/>
      <c r="BB36" t="str">
        <f t="shared" si="22"/>
        <v>10020001;20@10022010;20@10022002;20@10022008;5@10022009;3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20</v>
      </c>
      <c r="P37" s="8">
        <f t="shared" si="23"/>
        <v>4</v>
      </c>
      <c r="Q37" s="21">
        <v>10022010</v>
      </c>
      <c r="R37" s="23" t="s">
        <v>779</v>
      </c>
      <c r="S37" s="8">
        <v>20</v>
      </c>
      <c r="T37" s="8">
        <f t="shared" si="24"/>
        <v>4</v>
      </c>
      <c r="U37" s="21">
        <v>10022003</v>
      </c>
      <c r="V37" s="23" t="s">
        <v>246</v>
      </c>
      <c r="W37" s="8">
        <v>20</v>
      </c>
      <c r="X37" s="8">
        <f t="shared" si="25"/>
        <v>4</v>
      </c>
      <c r="Y37" s="21">
        <v>10022008</v>
      </c>
      <c r="Z37" s="22" t="s">
        <v>258</v>
      </c>
      <c r="AA37" s="22">
        <v>5</v>
      </c>
      <c r="AB37" s="22">
        <f t="shared" si="26"/>
        <v>2.5</v>
      </c>
      <c r="AC37" s="21">
        <v>10022009</v>
      </c>
      <c r="AD37" s="22" t="s">
        <v>260</v>
      </c>
      <c r="AE37" s="22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6"/>
      <c r="BB37" t="str">
        <f t="shared" si="22"/>
        <v>10020001;20@10022010;20@10022003;20@10022008;5@10022009;3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20</v>
      </c>
      <c r="P38" s="8">
        <f t="shared" si="23"/>
        <v>4</v>
      </c>
      <c r="Q38" s="21">
        <v>10022010</v>
      </c>
      <c r="R38" s="23" t="s">
        <v>779</v>
      </c>
      <c r="S38" s="8">
        <v>20</v>
      </c>
      <c r="T38" s="8">
        <f t="shared" si="24"/>
        <v>4</v>
      </c>
      <c r="U38" s="21">
        <v>10022004</v>
      </c>
      <c r="V38" s="23" t="s">
        <v>248</v>
      </c>
      <c r="W38" s="8">
        <v>20</v>
      </c>
      <c r="X38" s="8">
        <f t="shared" si="25"/>
        <v>4</v>
      </c>
      <c r="Y38" s="21">
        <v>10022008</v>
      </c>
      <c r="Z38" s="22" t="s">
        <v>258</v>
      </c>
      <c r="AA38" s="22">
        <v>5</v>
      </c>
      <c r="AB38" s="22">
        <f t="shared" si="26"/>
        <v>2.5</v>
      </c>
      <c r="AC38" s="21">
        <v>10022009</v>
      </c>
      <c r="AD38" s="22" t="s">
        <v>260</v>
      </c>
      <c r="AE38" s="22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6"/>
      <c r="BB38" t="str">
        <f t="shared" si="22"/>
        <v>10020001;20@10022010;20@10022004;20@10022008;5@10022009;3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20</v>
      </c>
      <c r="P39" s="8">
        <f t="shared" si="23"/>
        <v>4</v>
      </c>
      <c r="Q39" s="21">
        <v>10022010</v>
      </c>
      <c r="R39" s="23" t="s">
        <v>779</v>
      </c>
      <c r="S39" s="8">
        <v>20</v>
      </c>
      <c r="T39" s="8">
        <f t="shared" si="24"/>
        <v>4</v>
      </c>
      <c r="U39" s="21">
        <v>10022005</v>
      </c>
      <c r="V39" s="23" t="s">
        <v>250</v>
      </c>
      <c r="W39" s="8">
        <v>20</v>
      </c>
      <c r="X39" s="8">
        <f t="shared" si="25"/>
        <v>4</v>
      </c>
      <c r="Y39" s="21">
        <v>10022008</v>
      </c>
      <c r="Z39" s="22" t="s">
        <v>258</v>
      </c>
      <c r="AA39" s="22">
        <v>5</v>
      </c>
      <c r="AB39" s="22">
        <f t="shared" si="26"/>
        <v>2.5</v>
      </c>
      <c r="AC39" s="21">
        <v>10022009</v>
      </c>
      <c r="AD39" s="22" t="s">
        <v>260</v>
      </c>
      <c r="AE39" s="22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6"/>
      <c r="BB39" t="str">
        <f t="shared" si="22"/>
        <v>10020001;20@10022010;20@10022005;20@10022008;5@10022009;3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20</v>
      </c>
      <c r="P40" s="8">
        <f t="shared" si="23"/>
        <v>4</v>
      </c>
      <c r="Q40" s="21">
        <v>10022010</v>
      </c>
      <c r="R40" s="23" t="s">
        <v>779</v>
      </c>
      <c r="S40" s="8">
        <v>20</v>
      </c>
      <c r="T40" s="8">
        <f t="shared" si="24"/>
        <v>4</v>
      </c>
      <c r="U40" s="21">
        <v>10022006</v>
      </c>
      <c r="V40" s="29" t="s">
        <v>254</v>
      </c>
      <c r="W40" s="8">
        <v>20</v>
      </c>
      <c r="X40" s="8">
        <f t="shared" si="25"/>
        <v>4</v>
      </c>
      <c r="Y40" s="21">
        <v>10022008</v>
      </c>
      <c r="Z40" s="22" t="s">
        <v>258</v>
      </c>
      <c r="AA40" s="22">
        <v>5</v>
      </c>
      <c r="AB40" s="22">
        <f t="shared" si="26"/>
        <v>2.5</v>
      </c>
      <c r="AC40" s="21">
        <v>10022009</v>
      </c>
      <c r="AD40" s="22" t="s">
        <v>260</v>
      </c>
      <c r="AE40" s="22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6"/>
      <c r="BB40" t="str">
        <f t="shared" si="22"/>
        <v>10020001;20@10022010;20@10022006;20@10022008;5@10022009;3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20</v>
      </c>
      <c r="P41" s="8">
        <f t="shared" si="23"/>
        <v>4</v>
      </c>
      <c r="Q41" s="21">
        <v>10022010</v>
      </c>
      <c r="R41" s="23" t="s">
        <v>779</v>
      </c>
      <c r="S41" s="8">
        <v>20</v>
      </c>
      <c r="T41" s="8">
        <f t="shared" si="24"/>
        <v>4</v>
      </c>
      <c r="U41" s="21">
        <v>10022007</v>
      </c>
      <c r="V41" s="23" t="s">
        <v>256</v>
      </c>
      <c r="W41" s="8">
        <v>20</v>
      </c>
      <c r="X41" s="8">
        <f t="shared" si="25"/>
        <v>4</v>
      </c>
      <c r="Y41" s="21">
        <v>10022008</v>
      </c>
      <c r="Z41" s="22" t="s">
        <v>258</v>
      </c>
      <c r="AA41" s="22">
        <v>5</v>
      </c>
      <c r="AB41" s="22">
        <f t="shared" si="26"/>
        <v>2.5</v>
      </c>
      <c r="AC41" s="21">
        <v>10022009</v>
      </c>
      <c r="AD41" s="22" t="s">
        <v>260</v>
      </c>
      <c r="AE41" s="22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6"/>
      <c r="BB41" t="str">
        <f t="shared" si="22"/>
        <v>10020001;20@10022010;20@10022007;20@10022008;5@10022009;3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20</v>
      </c>
      <c r="P42" s="8">
        <f t="shared" si="23"/>
        <v>4</v>
      </c>
      <c r="Q42" s="21">
        <v>10022010</v>
      </c>
      <c r="R42" s="23" t="s">
        <v>779</v>
      </c>
      <c r="S42" s="8">
        <v>20</v>
      </c>
      <c r="T42" s="8">
        <f t="shared" si="24"/>
        <v>4</v>
      </c>
      <c r="U42" s="21">
        <v>10022001</v>
      </c>
      <c r="V42" s="23" t="s">
        <v>242</v>
      </c>
      <c r="W42" s="8">
        <v>20</v>
      </c>
      <c r="X42" s="8">
        <f t="shared" si="25"/>
        <v>4</v>
      </c>
      <c r="Y42" s="21">
        <v>10022008</v>
      </c>
      <c r="Z42" s="22" t="s">
        <v>258</v>
      </c>
      <c r="AA42" s="22">
        <v>5</v>
      </c>
      <c r="AB42" s="22">
        <f t="shared" si="26"/>
        <v>2.5</v>
      </c>
      <c r="AC42" s="21">
        <v>10022009</v>
      </c>
      <c r="AD42" s="22" t="s">
        <v>260</v>
      </c>
      <c r="AE42" s="22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6"/>
      <c r="BB42" t="str">
        <f t="shared" si="22"/>
        <v>10020001;20@10022010;20@10022001;20@10022008;5@10022009;3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20</v>
      </c>
      <c r="P43" s="8">
        <f t="shared" si="23"/>
        <v>4</v>
      </c>
      <c r="Q43" s="21">
        <v>10022010</v>
      </c>
      <c r="R43" s="23" t="s">
        <v>779</v>
      </c>
      <c r="S43" s="8">
        <v>20</v>
      </c>
      <c r="T43" s="8">
        <f t="shared" si="24"/>
        <v>4</v>
      </c>
      <c r="U43" s="21">
        <v>10022002</v>
      </c>
      <c r="V43" s="23" t="s">
        <v>244</v>
      </c>
      <c r="W43" s="8">
        <v>20</v>
      </c>
      <c r="X43" s="8">
        <f t="shared" si="25"/>
        <v>4</v>
      </c>
      <c r="Y43" s="21">
        <v>10022008</v>
      </c>
      <c r="Z43" s="22" t="s">
        <v>258</v>
      </c>
      <c r="AA43" s="22">
        <v>5</v>
      </c>
      <c r="AB43" s="22">
        <f t="shared" si="26"/>
        <v>2.5</v>
      </c>
      <c r="AC43" s="21">
        <v>10022009</v>
      </c>
      <c r="AD43" s="22" t="s">
        <v>260</v>
      </c>
      <c r="AE43" s="22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6"/>
      <c r="BB43" t="str">
        <f t="shared" si="22"/>
        <v>10020001;20@10022010;20@10022002;20@10022008;5@10022009;3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20</v>
      </c>
      <c r="P44" s="8">
        <f t="shared" si="23"/>
        <v>4</v>
      </c>
      <c r="Q44" s="21">
        <v>10022010</v>
      </c>
      <c r="R44" s="23" t="s">
        <v>779</v>
      </c>
      <c r="S44" s="8">
        <v>20</v>
      </c>
      <c r="T44" s="8">
        <f t="shared" si="24"/>
        <v>4</v>
      </c>
      <c r="U44" s="21">
        <v>10022003</v>
      </c>
      <c r="V44" s="23" t="s">
        <v>246</v>
      </c>
      <c r="W44" s="8">
        <v>20</v>
      </c>
      <c r="X44" s="8">
        <f t="shared" si="25"/>
        <v>4</v>
      </c>
      <c r="Y44" s="21">
        <v>10022008</v>
      </c>
      <c r="Z44" s="22" t="s">
        <v>258</v>
      </c>
      <c r="AA44" s="22">
        <v>5</v>
      </c>
      <c r="AB44" s="22">
        <f t="shared" si="26"/>
        <v>2.5</v>
      </c>
      <c r="AC44" s="21">
        <v>10022009</v>
      </c>
      <c r="AD44" s="22" t="s">
        <v>260</v>
      </c>
      <c r="AE44" s="22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6"/>
      <c r="BB44" t="str">
        <f t="shared" si="22"/>
        <v>10020001;20@10022010;20@10022003;20@10022008;5@10022009;3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20</v>
      </c>
      <c r="P45" s="8">
        <f t="shared" si="23"/>
        <v>4</v>
      </c>
      <c r="Q45" s="21">
        <v>10022010</v>
      </c>
      <c r="R45" s="23" t="s">
        <v>779</v>
      </c>
      <c r="S45" s="8">
        <v>20</v>
      </c>
      <c r="T45" s="8">
        <f t="shared" si="24"/>
        <v>4</v>
      </c>
      <c r="U45" s="21">
        <v>10022004</v>
      </c>
      <c r="V45" s="23" t="s">
        <v>248</v>
      </c>
      <c r="W45" s="8">
        <v>20</v>
      </c>
      <c r="X45" s="8">
        <f t="shared" si="25"/>
        <v>4</v>
      </c>
      <c r="Y45" s="21">
        <v>10022008</v>
      </c>
      <c r="Z45" s="22" t="s">
        <v>258</v>
      </c>
      <c r="AA45" s="22">
        <v>5</v>
      </c>
      <c r="AB45" s="22">
        <f t="shared" si="26"/>
        <v>2.5</v>
      </c>
      <c r="AC45" s="21">
        <v>10022009</v>
      </c>
      <c r="AD45" s="22" t="s">
        <v>260</v>
      </c>
      <c r="AE45" s="22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6"/>
      <c r="BB45" t="str">
        <f t="shared" si="22"/>
        <v>10020001;20@10022010;20@10022004;20@10022008;5@10022009;3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20</v>
      </c>
      <c r="P46" s="8">
        <f t="shared" si="23"/>
        <v>4</v>
      </c>
      <c r="Q46" s="21">
        <v>10022010</v>
      </c>
      <c r="R46" s="23" t="s">
        <v>779</v>
      </c>
      <c r="S46" s="8">
        <v>20</v>
      </c>
      <c r="T46" s="8">
        <f t="shared" si="24"/>
        <v>4</v>
      </c>
      <c r="U46" s="21">
        <v>10022005</v>
      </c>
      <c r="V46" s="23" t="s">
        <v>250</v>
      </c>
      <c r="W46" s="8">
        <v>20</v>
      </c>
      <c r="X46" s="8">
        <f t="shared" si="25"/>
        <v>4</v>
      </c>
      <c r="Y46" s="21">
        <v>10022008</v>
      </c>
      <c r="Z46" s="22" t="s">
        <v>258</v>
      </c>
      <c r="AA46" s="22">
        <v>5</v>
      </c>
      <c r="AB46" s="22">
        <f t="shared" si="26"/>
        <v>2.5</v>
      </c>
      <c r="AC46" s="21">
        <v>10022009</v>
      </c>
      <c r="AD46" s="22" t="s">
        <v>260</v>
      </c>
      <c r="AE46" s="22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6"/>
      <c r="BB46" t="str">
        <f t="shared" si="22"/>
        <v>10020001;20@10022010;20@10022005;20@10022008;5@10022009;3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20</v>
      </c>
      <c r="P47" s="8">
        <f t="shared" si="23"/>
        <v>4</v>
      </c>
      <c r="Q47" s="21">
        <v>10022010</v>
      </c>
      <c r="R47" s="23" t="s">
        <v>779</v>
      </c>
      <c r="S47" s="8">
        <v>20</v>
      </c>
      <c r="T47" s="8">
        <f t="shared" si="24"/>
        <v>4</v>
      </c>
      <c r="U47" s="21">
        <v>10022006</v>
      </c>
      <c r="V47" s="29" t="s">
        <v>254</v>
      </c>
      <c r="W47" s="8">
        <v>20</v>
      </c>
      <c r="X47" s="8">
        <f t="shared" si="25"/>
        <v>4</v>
      </c>
      <c r="Y47" s="21">
        <v>10022008</v>
      </c>
      <c r="Z47" s="22" t="s">
        <v>258</v>
      </c>
      <c r="AA47" s="22">
        <v>5</v>
      </c>
      <c r="AB47" s="22">
        <f t="shared" si="26"/>
        <v>2.5</v>
      </c>
      <c r="AC47" s="21">
        <v>10022009</v>
      </c>
      <c r="AD47" s="22" t="s">
        <v>260</v>
      </c>
      <c r="AE47" s="22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6"/>
      <c r="BB47" t="str">
        <f t="shared" si="22"/>
        <v>10020001;20@10022010;20@10022006;20@10022008;5@10022009;3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20</v>
      </c>
      <c r="P48" s="8">
        <f t="shared" si="23"/>
        <v>4</v>
      </c>
      <c r="Q48" s="21">
        <v>10022010</v>
      </c>
      <c r="R48" s="23" t="s">
        <v>779</v>
      </c>
      <c r="S48" s="8">
        <v>20</v>
      </c>
      <c r="T48" s="8">
        <f t="shared" si="24"/>
        <v>4</v>
      </c>
      <c r="U48" s="21">
        <v>10022007</v>
      </c>
      <c r="V48" s="23" t="s">
        <v>256</v>
      </c>
      <c r="W48" s="8">
        <v>20</v>
      </c>
      <c r="X48" s="8">
        <f t="shared" si="25"/>
        <v>4</v>
      </c>
      <c r="Y48" s="21">
        <v>10022008</v>
      </c>
      <c r="Z48" s="22" t="s">
        <v>258</v>
      </c>
      <c r="AA48" s="22">
        <v>5</v>
      </c>
      <c r="AB48" s="22">
        <f t="shared" si="26"/>
        <v>2.5</v>
      </c>
      <c r="AC48" s="21">
        <v>10022009</v>
      </c>
      <c r="AD48" s="22" t="s">
        <v>260</v>
      </c>
      <c r="AE48" s="22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6"/>
      <c r="BB48" t="str">
        <f t="shared" si="22"/>
        <v>10020001;20@10022010;20@10022007;20@10022008;5@10022009;3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20</v>
      </c>
      <c r="P49" s="8">
        <f t="shared" si="23"/>
        <v>4</v>
      </c>
      <c r="Q49" s="21">
        <v>10022010</v>
      </c>
      <c r="R49" s="23" t="s">
        <v>779</v>
      </c>
      <c r="S49" s="8">
        <v>20</v>
      </c>
      <c r="T49" s="8">
        <f t="shared" si="24"/>
        <v>4</v>
      </c>
      <c r="U49" s="21">
        <v>10022001</v>
      </c>
      <c r="V49" s="23" t="s">
        <v>242</v>
      </c>
      <c r="W49" s="8">
        <v>20</v>
      </c>
      <c r="X49" s="8">
        <f t="shared" si="25"/>
        <v>4</v>
      </c>
      <c r="Y49" s="21">
        <v>10022008</v>
      </c>
      <c r="Z49" s="22" t="s">
        <v>258</v>
      </c>
      <c r="AA49" s="22">
        <v>5</v>
      </c>
      <c r="AB49" s="22">
        <f t="shared" si="26"/>
        <v>2.5</v>
      </c>
      <c r="AC49" s="21">
        <v>10022009</v>
      </c>
      <c r="AD49" s="22" t="s">
        <v>260</v>
      </c>
      <c r="AE49" s="22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6"/>
      <c r="BB49" t="str">
        <f t="shared" si="22"/>
        <v>10020001;20@10022010;20@10022001;20@10022008;5@10022009;3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40</v>
      </c>
      <c r="P50" s="8">
        <f t="shared" si="23"/>
        <v>8</v>
      </c>
      <c r="Q50" s="21">
        <v>10022010</v>
      </c>
      <c r="R50" s="23" t="s">
        <v>779</v>
      </c>
      <c r="S50" s="22">
        <v>40</v>
      </c>
      <c r="T50" s="8">
        <f t="shared" si="24"/>
        <v>8</v>
      </c>
      <c r="U50" s="21">
        <v>10022002</v>
      </c>
      <c r="V50" s="23" t="s">
        <v>244</v>
      </c>
      <c r="W50" s="22">
        <v>40</v>
      </c>
      <c r="X50" s="8">
        <f t="shared" si="25"/>
        <v>8</v>
      </c>
      <c r="Y50" s="21">
        <v>10022008</v>
      </c>
      <c r="Z50" s="22" t="s">
        <v>258</v>
      </c>
      <c r="AA50" s="22">
        <v>10</v>
      </c>
      <c r="AB50" s="22">
        <f t="shared" si="26"/>
        <v>5</v>
      </c>
      <c r="AC50" s="21">
        <v>10022009</v>
      </c>
      <c r="AD50" s="22" t="s">
        <v>260</v>
      </c>
      <c r="AE50" s="22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6"/>
      <c r="BB50" t="str">
        <f t="shared" si="22"/>
        <v>10020001;40@10022010;40@10022002;40@10022008;10@10022009;6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40</v>
      </c>
      <c r="P51" s="8">
        <f t="shared" si="23"/>
        <v>8</v>
      </c>
      <c r="Q51" s="21">
        <v>10022010</v>
      </c>
      <c r="R51" s="23" t="s">
        <v>779</v>
      </c>
      <c r="S51" s="22">
        <v>40</v>
      </c>
      <c r="T51" s="8">
        <f t="shared" si="24"/>
        <v>8</v>
      </c>
      <c r="U51" s="21">
        <v>10022003</v>
      </c>
      <c r="V51" s="23" t="s">
        <v>246</v>
      </c>
      <c r="W51" s="22">
        <v>40</v>
      </c>
      <c r="X51" s="8">
        <f t="shared" si="25"/>
        <v>8</v>
      </c>
      <c r="Y51" s="21">
        <v>10022008</v>
      </c>
      <c r="Z51" s="22" t="s">
        <v>258</v>
      </c>
      <c r="AA51" s="22">
        <v>10</v>
      </c>
      <c r="AB51" s="22">
        <f t="shared" si="26"/>
        <v>5</v>
      </c>
      <c r="AC51" s="21">
        <v>10022009</v>
      </c>
      <c r="AD51" s="22" t="s">
        <v>260</v>
      </c>
      <c r="AE51" s="22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6"/>
      <c r="BB51" t="str">
        <f t="shared" si="22"/>
        <v>10020001;40@10022010;40@10022003;40@10022008;10@10022009;6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40</v>
      </c>
      <c r="P52" s="8">
        <f t="shared" si="23"/>
        <v>8</v>
      </c>
      <c r="Q52" s="21">
        <v>10022010</v>
      </c>
      <c r="R52" s="23" t="s">
        <v>779</v>
      </c>
      <c r="S52" s="22">
        <v>40</v>
      </c>
      <c r="T52" s="8">
        <f t="shared" si="24"/>
        <v>8</v>
      </c>
      <c r="U52" s="21">
        <v>10022004</v>
      </c>
      <c r="V52" s="23" t="s">
        <v>248</v>
      </c>
      <c r="W52" s="22">
        <v>40</v>
      </c>
      <c r="X52" s="8">
        <f t="shared" si="25"/>
        <v>8</v>
      </c>
      <c r="Y52" s="21">
        <v>10022008</v>
      </c>
      <c r="Z52" s="22" t="s">
        <v>258</v>
      </c>
      <c r="AA52" s="22">
        <v>10</v>
      </c>
      <c r="AB52" s="22">
        <f t="shared" si="26"/>
        <v>5</v>
      </c>
      <c r="AC52" s="21">
        <v>10022009</v>
      </c>
      <c r="AD52" s="22" t="s">
        <v>260</v>
      </c>
      <c r="AE52" s="22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6"/>
      <c r="BB52" t="str">
        <f t="shared" si="22"/>
        <v>10020001;40@10022010;40@10022004;40@10022008;10@10022009;6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60</v>
      </c>
      <c r="P53" s="8">
        <f t="shared" si="23"/>
        <v>12</v>
      </c>
      <c r="Q53" s="21">
        <v>10022010</v>
      </c>
      <c r="R53" s="23" t="s">
        <v>779</v>
      </c>
      <c r="S53" s="22">
        <v>60</v>
      </c>
      <c r="T53" s="8">
        <f t="shared" si="24"/>
        <v>12</v>
      </c>
      <c r="U53" s="21">
        <v>10022005</v>
      </c>
      <c r="V53" s="23" t="s">
        <v>250</v>
      </c>
      <c r="W53" s="22">
        <v>60</v>
      </c>
      <c r="X53" s="8">
        <f t="shared" si="25"/>
        <v>12</v>
      </c>
      <c r="Y53" s="21">
        <v>10022008</v>
      </c>
      <c r="Z53" s="22" t="s">
        <v>258</v>
      </c>
      <c r="AA53" s="22">
        <v>10</v>
      </c>
      <c r="AB53" s="22">
        <f t="shared" si="26"/>
        <v>5</v>
      </c>
      <c r="AC53" s="21">
        <v>10022009</v>
      </c>
      <c r="AD53" s="22" t="s">
        <v>260</v>
      </c>
      <c r="AE53" s="22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6"/>
      <c r="BB53" t="str">
        <f t="shared" si="22"/>
        <v>10020001;60@10022010;60@10022005;60@10022008;10@10022009;10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60</v>
      </c>
      <c r="P54" s="8">
        <f t="shared" si="23"/>
        <v>12</v>
      </c>
      <c r="Q54" s="21">
        <v>10022010</v>
      </c>
      <c r="R54" s="23" t="s">
        <v>779</v>
      </c>
      <c r="S54" s="22">
        <v>60</v>
      </c>
      <c r="T54" s="8">
        <f t="shared" si="24"/>
        <v>12</v>
      </c>
      <c r="U54" s="21">
        <v>10022006</v>
      </c>
      <c r="V54" s="29" t="s">
        <v>254</v>
      </c>
      <c r="W54" s="22">
        <v>60</v>
      </c>
      <c r="X54" s="8">
        <f t="shared" si="25"/>
        <v>12</v>
      </c>
      <c r="Y54" s="21">
        <v>10022008</v>
      </c>
      <c r="Z54" s="22" t="s">
        <v>258</v>
      </c>
      <c r="AA54" s="22">
        <v>15</v>
      </c>
      <c r="AB54" s="22">
        <f t="shared" si="26"/>
        <v>7.5</v>
      </c>
      <c r="AC54" s="21">
        <v>10022009</v>
      </c>
      <c r="AD54" s="22" t="s">
        <v>260</v>
      </c>
      <c r="AE54" s="22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6"/>
      <c r="BB54" t="str">
        <f t="shared" si="22"/>
        <v>10020001;60@10022010;60@10022006;60@10022008;15@10022009;10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60</v>
      </c>
      <c r="P55" s="8">
        <f t="shared" si="23"/>
        <v>12</v>
      </c>
      <c r="Q55" s="21">
        <v>10022010</v>
      </c>
      <c r="R55" s="23" t="s">
        <v>779</v>
      </c>
      <c r="S55" s="22">
        <v>60</v>
      </c>
      <c r="T55" s="8">
        <f t="shared" si="24"/>
        <v>12</v>
      </c>
      <c r="U55" s="21">
        <v>10022007</v>
      </c>
      <c r="V55" s="23" t="s">
        <v>256</v>
      </c>
      <c r="W55" s="22">
        <v>60</v>
      </c>
      <c r="X55" s="8">
        <f t="shared" si="25"/>
        <v>12</v>
      </c>
      <c r="Y55" s="21">
        <v>10022008</v>
      </c>
      <c r="Z55" s="22" t="s">
        <v>258</v>
      </c>
      <c r="AA55" s="22">
        <v>15</v>
      </c>
      <c r="AB55" s="22">
        <f t="shared" si="26"/>
        <v>7.5</v>
      </c>
      <c r="AC55" s="21">
        <v>10022009</v>
      </c>
      <c r="AD55" s="22" t="s">
        <v>260</v>
      </c>
      <c r="AE55" s="22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6"/>
      <c r="BB55" t="str">
        <f t="shared" si="22"/>
        <v>10020001;60@10022010;60@10022007;60@10022008;15@10022009;10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40</v>
      </c>
      <c r="P56" s="8">
        <f t="shared" si="23"/>
        <v>8</v>
      </c>
      <c r="Q56" s="21">
        <v>10022010</v>
      </c>
      <c r="R56" s="23" t="s">
        <v>779</v>
      </c>
      <c r="S56" s="22">
        <v>40</v>
      </c>
      <c r="T56" s="8">
        <f t="shared" si="24"/>
        <v>8</v>
      </c>
      <c r="U56" s="21">
        <v>10022005</v>
      </c>
      <c r="V56" s="23" t="s">
        <v>250</v>
      </c>
      <c r="W56" s="22">
        <v>40</v>
      </c>
      <c r="X56" s="8">
        <f t="shared" si="25"/>
        <v>8</v>
      </c>
      <c r="Y56" s="21">
        <v>10022008</v>
      </c>
      <c r="Z56" s="22" t="s">
        <v>258</v>
      </c>
      <c r="AA56" s="22">
        <v>10</v>
      </c>
      <c r="AB56" s="22">
        <f t="shared" si="26"/>
        <v>5</v>
      </c>
      <c r="AC56" s="21">
        <v>10022009</v>
      </c>
      <c r="AD56" s="22" t="s">
        <v>260</v>
      </c>
      <c r="AE56" s="22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6"/>
      <c r="BB56" t="str">
        <f t="shared" si="22"/>
        <v>10020001;40@10022010;40@10022005;40@10022008;10@10022009;6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40</v>
      </c>
      <c r="P57" s="8">
        <f t="shared" si="23"/>
        <v>8</v>
      </c>
      <c r="Q57" s="21">
        <v>10022010</v>
      </c>
      <c r="R57" s="23" t="s">
        <v>779</v>
      </c>
      <c r="S57" s="22">
        <v>40</v>
      </c>
      <c r="T57" s="8">
        <f t="shared" si="24"/>
        <v>8</v>
      </c>
      <c r="U57" s="21">
        <v>10022006</v>
      </c>
      <c r="V57" s="29" t="s">
        <v>254</v>
      </c>
      <c r="W57" s="22">
        <v>40</v>
      </c>
      <c r="X57" s="8">
        <f t="shared" si="25"/>
        <v>8</v>
      </c>
      <c r="Y57" s="21">
        <v>10022008</v>
      </c>
      <c r="Z57" s="22" t="s">
        <v>258</v>
      </c>
      <c r="AA57" s="22">
        <v>10</v>
      </c>
      <c r="AB57" s="22">
        <f t="shared" si="26"/>
        <v>5</v>
      </c>
      <c r="AC57" s="21">
        <v>10022009</v>
      </c>
      <c r="AD57" s="22" t="s">
        <v>260</v>
      </c>
      <c r="AE57" s="22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6"/>
      <c r="BB57" t="str">
        <f t="shared" si="22"/>
        <v>10020001;40@10022010;40@10022006;40@10022008;10@10022009;6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40</v>
      </c>
      <c r="P58" s="8">
        <f t="shared" si="23"/>
        <v>8</v>
      </c>
      <c r="Q58" s="21">
        <v>10022010</v>
      </c>
      <c r="R58" s="23" t="s">
        <v>779</v>
      </c>
      <c r="S58" s="22">
        <v>40</v>
      </c>
      <c r="T58" s="8">
        <f t="shared" si="24"/>
        <v>8</v>
      </c>
      <c r="U58" s="21">
        <v>10022007</v>
      </c>
      <c r="V58" s="23" t="s">
        <v>256</v>
      </c>
      <c r="W58" s="22">
        <v>40</v>
      </c>
      <c r="X58" s="8">
        <f t="shared" si="25"/>
        <v>8</v>
      </c>
      <c r="Y58" s="21">
        <v>10022008</v>
      </c>
      <c r="Z58" s="22" t="s">
        <v>258</v>
      </c>
      <c r="AA58" s="22">
        <v>10</v>
      </c>
      <c r="AB58" s="22">
        <f t="shared" si="26"/>
        <v>5</v>
      </c>
      <c r="AC58" s="21">
        <v>10022009</v>
      </c>
      <c r="AD58" s="22" t="s">
        <v>260</v>
      </c>
      <c r="AE58" s="22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6"/>
      <c r="BB58" t="str">
        <f t="shared" si="22"/>
        <v>10020001;40@10022010;40@10022007;40@10022008;10@10022009;6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20</v>
      </c>
      <c r="P68" s="8">
        <f>O68/5</f>
        <v>4</v>
      </c>
      <c r="Q68" s="21">
        <v>10023010</v>
      </c>
      <c r="R68" s="23" t="s">
        <v>781</v>
      </c>
      <c r="S68" s="8">
        <v>20</v>
      </c>
      <c r="T68" s="8">
        <f>S68/5</f>
        <v>4</v>
      </c>
      <c r="U68" s="21">
        <v>10023001</v>
      </c>
      <c r="V68" s="23" t="s">
        <v>262</v>
      </c>
      <c r="W68" s="8">
        <v>20</v>
      </c>
      <c r="X68" s="8">
        <f>W68/5</f>
        <v>4</v>
      </c>
      <c r="Y68" s="21">
        <v>10023008</v>
      </c>
      <c r="Z68" s="22" t="s">
        <v>280</v>
      </c>
      <c r="AA68" s="22">
        <v>5</v>
      </c>
      <c r="AB68" s="22">
        <f>AA68/2</f>
        <v>2.5</v>
      </c>
      <c r="AC68" s="21">
        <v>10023009</v>
      </c>
      <c r="AD68" s="22" t="s">
        <v>282</v>
      </c>
      <c r="AE68" s="22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20</v>
      </c>
      <c r="P69" s="8">
        <f t="shared" ref="P69:P91" si="40">O69/5</f>
        <v>4</v>
      </c>
      <c r="Q69" s="21">
        <v>10023010</v>
      </c>
      <c r="R69" s="23" t="s">
        <v>781</v>
      </c>
      <c r="S69" s="8">
        <v>20</v>
      </c>
      <c r="T69" s="8">
        <f t="shared" ref="T69:T91" si="41">S69/5</f>
        <v>4</v>
      </c>
      <c r="U69" s="21">
        <v>10023002</v>
      </c>
      <c r="V69" s="23" t="s">
        <v>264</v>
      </c>
      <c r="W69" s="8">
        <v>20</v>
      </c>
      <c r="X69" s="8">
        <f t="shared" ref="X69:X91" si="42">W69/5</f>
        <v>4</v>
      </c>
      <c r="Y69" s="21">
        <v>10023008</v>
      </c>
      <c r="Z69" s="22" t="s">
        <v>280</v>
      </c>
      <c r="AA69" s="22">
        <v>5</v>
      </c>
      <c r="AB69" s="22">
        <f t="shared" ref="AB69:AB91" si="43">AA69/2</f>
        <v>2.5</v>
      </c>
      <c r="AC69" s="21">
        <v>10023009</v>
      </c>
      <c r="AD69" s="22" t="s">
        <v>282</v>
      </c>
      <c r="AE69" s="22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20</v>
      </c>
      <c r="P70" s="8">
        <f t="shared" si="40"/>
        <v>4</v>
      </c>
      <c r="Q70" s="21">
        <v>10023010</v>
      </c>
      <c r="R70" s="23" t="s">
        <v>781</v>
      </c>
      <c r="S70" s="8">
        <v>20</v>
      </c>
      <c r="T70" s="8">
        <f t="shared" si="41"/>
        <v>4</v>
      </c>
      <c r="U70" s="21">
        <v>10023003</v>
      </c>
      <c r="V70" s="23" t="s">
        <v>266</v>
      </c>
      <c r="W70" s="8">
        <v>20</v>
      </c>
      <c r="X70" s="8">
        <f t="shared" si="42"/>
        <v>4</v>
      </c>
      <c r="Y70" s="21">
        <v>10023008</v>
      </c>
      <c r="Z70" s="22" t="s">
        <v>280</v>
      </c>
      <c r="AA70" s="22">
        <v>5</v>
      </c>
      <c r="AB70" s="22">
        <f t="shared" si="43"/>
        <v>2.5</v>
      </c>
      <c r="AC70" s="21">
        <v>10023009</v>
      </c>
      <c r="AD70" s="22" t="s">
        <v>282</v>
      </c>
      <c r="AE70" s="22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20</v>
      </c>
      <c r="P71" s="8">
        <f t="shared" si="40"/>
        <v>4</v>
      </c>
      <c r="Q71" s="21">
        <v>10023010</v>
      </c>
      <c r="R71" s="23" t="s">
        <v>781</v>
      </c>
      <c r="S71" s="8">
        <v>20</v>
      </c>
      <c r="T71" s="8">
        <f t="shared" si="41"/>
        <v>4</v>
      </c>
      <c r="U71" s="21">
        <v>10023004</v>
      </c>
      <c r="V71" s="23" t="s">
        <v>268</v>
      </c>
      <c r="W71" s="8">
        <v>20</v>
      </c>
      <c r="X71" s="8">
        <f t="shared" si="42"/>
        <v>4</v>
      </c>
      <c r="Y71" s="21">
        <v>10023008</v>
      </c>
      <c r="Z71" s="22" t="s">
        <v>280</v>
      </c>
      <c r="AA71" s="22">
        <v>5</v>
      </c>
      <c r="AB71" s="22">
        <f t="shared" si="43"/>
        <v>2.5</v>
      </c>
      <c r="AC71" s="21">
        <v>10023009</v>
      </c>
      <c r="AD71" s="22" t="s">
        <v>282</v>
      </c>
      <c r="AE71" s="22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20</v>
      </c>
      <c r="P72" s="8">
        <f t="shared" si="40"/>
        <v>4</v>
      </c>
      <c r="Q72" s="21">
        <v>10023010</v>
      </c>
      <c r="R72" s="23" t="s">
        <v>781</v>
      </c>
      <c r="S72" s="8">
        <v>20</v>
      </c>
      <c r="T72" s="8">
        <f t="shared" si="41"/>
        <v>4</v>
      </c>
      <c r="U72" s="21">
        <v>10023005</v>
      </c>
      <c r="V72" s="23" t="s">
        <v>272</v>
      </c>
      <c r="W72" s="8">
        <v>20</v>
      </c>
      <c r="X72" s="8">
        <f t="shared" si="42"/>
        <v>4</v>
      </c>
      <c r="Y72" s="21">
        <v>10023008</v>
      </c>
      <c r="Z72" s="22" t="s">
        <v>280</v>
      </c>
      <c r="AA72" s="22">
        <v>5</v>
      </c>
      <c r="AB72" s="22">
        <f t="shared" si="43"/>
        <v>2.5</v>
      </c>
      <c r="AC72" s="21">
        <v>10023009</v>
      </c>
      <c r="AD72" s="22" t="s">
        <v>282</v>
      </c>
      <c r="AE72" s="22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20</v>
      </c>
      <c r="P73" s="8">
        <f t="shared" si="40"/>
        <v>4</v>
      </c>
      <c r="Q73" s="21">
        <v>10023010</v>
      </c>
      <c r="R73" s="23" t="s">
        <v>781</v>
      </c>
      <c r="S73" s="8">
        <v>20</v>
      </c>
      <c r="T73" s="8">
        <f t="shared" si="41"/>
        <v>4</v>
      </c>
      <c r="U73" s="21">
        <v>10023006</v>
      </c>
      <c r="V73" s="23" t="s">
        <v>275</v>
      </c>
      <c r="W73" s="8">
        <v>20</v>
      </c>
      <c r="X73" s="8">
        <f t="shared" si="42"/>
        <v>4</v>
      </c>
      <c r="Y73" s="21">
        <v>10023008</v>
      </c>
      <c r="Z73" s="22" t="s">
        <v>280</v>
      </c>
      <c r="AA73" s="22">
        <v>5</v>
      </c>
      <c r="AB73" s="22">
        <f t="shared" si="43"/>
        <v>2.5</v>
      </c>
      <c r="AC73" s="21">
        <v>10023009</v>
      </c>
      <c r="AD73" s="22" t="s">
        <v>282</v>
      </c>
      <c r="AE73" s="22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20</v>
      </c>
      <c r="P74" s="8">
        <f t="shared" si="40"/>
        <v>4</v>
      </c>
      <c r="Q74" s="21">
        <v>10023010</v>
      </c>
      <c r="R74" s="23" t="s">
        <v>781</v>
      </c>
      <c r="S74" s="8">
        <v>20</v>
      </c>
      <c r="T74" s="8">
        <f t="shared" si="41"/>
        <v>4</v>
      </c>
      <c r="U74" s="21">
        <v>10023007</v>
      </c>
      <c r="V74" s="23" t="s">
        <v>278</v>
      </c>
      <c r="W74" s="8">
        <v>20</v>
      </c>
      <c r="X74" s="8">
        <f t="shared" si="42"/>
        <v>4</v>
      </c>
      <c r="Y74" s="21">
        <v>10023008</v>
      </c>
      <c r="Z74" s="22" t="s">
        <v>280</v>
      </c>
      <c r="AA74" s="22">
        <v>5</v>
      </c>
      <c r="AB74" s="22">
        <f t="shared" si="43"/>
        <v>2.5</v>
      </c>
      <c r="AC74" s="21">
        <v>10023009</v>
      </c>
      <c r="AD74" s="22" t="s">
        <v>282</v>
      </c>
      <c r="AE74" s="22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20</v>
      </c>
      <c r="P75" s="8">
        <f t="shared" si="40"/>
        <v>4</v>
      </c>
      <c r="Q75" s="21">
        <v>10023010</v>
      </c>
      <c r="R75" s="23" t="s">
        <v>781</v>
      </c>
      <c r="S75" s="8">
        <v>20</v>
      </c>
      <c r="T75" s="8">
        <f t="shared" si="41"/>
        <v>4</v>
      </c>
      <c r="U75" s="21">
        <v>10023001</v>
      </c>
      <c r="V75" s="23" t="s">
        <v>262</v>
      </c>
      <c r="W75" s="8">
        <v>20</v>
      </c>
      <c r="X75" s="8">
        <f t="shared" si="42"/>
        <v>4</v>
      </c>
      <c r="Y75" s="21">
        <v>10023008</v>
      </c>
      <c r="Z75" s="22" t="s">
        <v>280</v>
      </c>
      <c r="AA75" s="22">
        <v>5</v>
      </c>
      <c r="AB75" s="22">
        <f t="shared" si="43"/>
        <v>2.5</v>
      </c>
      <c r="AC75" s="21">
        <v>10023009</v>
      </c>
      <c r="AD75" s="22" t="s">
        <v>282</v>
      </c>
      <c r="AE75" s="22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20</v>
      </c>
      <c r="P76" s="8">
        <f t="shared" si="40"/>
        <v>4</v>
      </c>
      <c r="Q76" s="21">
        <v>10023010</v>
      </c>
      <c r="R76" s="23" t="s">
        <v>781</v>
      </c>
      <c r="S76" s="8">
        <v>20</v>
      </c>
      <c r="T76" s="8">
        <f t="shared" si="41"/>
        <v>4</v>
      </c>
      <c r="U76" s="21">
        <v>10023002</v>
      </c>
      <c r="V76" s="23" t="s">
        <v>264</v>
      </c>
      <c r="W76" s="8">
        <v>20</v>
      </c>
      <c r="X76" s="8">
        <f t="shared" si="42"/>
        <v>4</v>
      </c>
      <c r="Y76" s="21">
        <v>10023008</v>
      </c>
      <c r="Z76" s="22" t="s">
        <v>280</v>
      </c>
      <c r="AA76" s="22">
        <v>5</v>
      </c>
      <c r="AB76" s="22">
        <f t="shared" si="43"/>
        <v>2.5</v>
      </c>
      <c r="AC76" s="21">
        <v>10023009</v>
      </c>
      <c r="AD76" s="22" t="s">
        <v>282</v>
      </c>
      <c r="AE76" s="22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20</v>
      </c>
      <c r="P77" s="8">
        <f t="shared" si="40"/>
        <v>4</v>
      </c>
      <c r="Q77" s="21">
        <v>10023010</v>
      </c>
      <c r="R77" s="23" t="s">
        <v>781</v>
      </c>
      <c r="S77" s="8">
        <v>20</v>
      </c>
      <c r="T77" s="8">
        <f t="shared" si="41"/>
        <v>4</v>
      </c>
      <c r="U77" s="21">
        <v>10023003</v>
      </c>
      <c r="V77" s="23" t="s">
        <v>266</v>
      </c>
      <c r="W77" s="8">
        <v>20</v>
      </c>
      <c r="X77" s="8">
        <f t="shared" si="42"/>
        <v>4</v>
      </c>
      <c r="Y77" s="21">
        <v>10023008</v>
      </c>
      <c r="Z77" s="22" t="s">
        <v>280</v>
      </c>
      <c r="AA77" s="22">
        <v>5</v>
      </c>
      <c r="AB77" s="22">
        <f t="shared" si="43"/>
        <v>2.5</v>
      </c>
      <c r="AC77" s="21">
        <v>10023009</v>
      </c>
      <c r="AD77" s="22" t="s">
        <v>282</v>
      </c>
      <c r="AE77" s="22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20</v>
      </c>
      <c r="P78" s="8">
        <f t="shared" si="40"/>
        <v>4</v>
      </c>
      <c r="Q78" s="21">
        <v>10023010</v>
      </c>
      <c r="R78" s="23" t="s">
        <v>781</v>
      </c>
      <c r="S78" s="8">
        <v>20</v>
      </c>
      <c r="T78" s="8">
        <f t="shared" si="41"/>
        <v>4</v>
      </c>
      <c r="U78" s="21">
        <v>10023004</v>
      </c>
      <c r="V78" s="23" t="s">
        <v>268</v>
      </c>
      <c r="W78" s="8">
        <v>20</v>
      </c>
      <c r="X78" s="8">
        <f t="shared" si="42"/>
        <v>4</v>
      </c>
      <c r="Y78" s="21">
        <v>10023008</v>
      </c>
      <c r="Z78" s="22" t="s">
        <v>280</v>
      </c>
      <c r="AA78" s="22">
        <v>5</v>
      </c>
      <c r="AB78" s="22">
        <f t="shared" si="43"/>
        <v>2.5</v>
      </c>
      <c r="AC78" s="21">
        <v>10023009</v>
      </c>
      <c r="AD78" s="22" t="s">
        <v>282</v>
      </c>
      <c r="AE78" s="22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20</v>
      </c>
      <c r="P79" s="8">
        <f t="shared" si="40"/>
        <v>4</v>
      </c>
      <c r="Q79" s="21">
        <v>10023010</v>
      </c>
      <c r="R79" s="23" t="s">
        <v>781</v>
      </c>
      <c r="S79" s="8">
        <v>20</v>
      </c>
      <c r="T79" s="8">
        <f t="shared" si="41"/>
        <v>4</v>
      </c>
      <c r="U79" s="21">
        <v>10023005</v>
      </c>
      <c r="V79" s="23" t="s">
        <v>272</v>
      </c>
      <c r="W79" s="8">
        <v>20</v>
      </c>
      <c r="X79" s="8">
        <f t="shared" si="42"/>
        <v>4</v>
      </c>
      <c r="Y79" s="21">
        <v>10023008</v>
      </c>
      <c r="Z79" s="22" t="s">
        <v>280</v>
      </c>
      <c r="AA79" s="22">
        <v>5</v>
      </c>
      <c r="AB79" s="22">
        <f t="shared" si="43"/>
        <v>2.5</v>
      </c>
      <c r="AC79" s="21">
        <v>10023009</v>
      </c>
      <c r="AD79" s="22" t="s">
        <v>282</v>
      </c>
      <c r="AE79" s="22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20</v>
      </c>
      <c r="P80" s="8">
        <f t="shared" si="40"/>
        <v>4</v>
      </c>
      <c r="Q80" s="21">
        <v>10023010</v>
      </c>
      <c r="R80" s="23" t="s">
        <v>781</v>
      </c>
      <c r="S80" s="8">
        <v>20</v>
      </c>
      <c r="T80" s="8">
        <f t="shared" si="41"/>
        <v>4</v>
      </c>
      <c r="U80" s="21">
        <v>10023006</v>
      </c>
      <c r="V80" s="23" t="s">
        <v>275</v>
      </c>
      <c r="W80" s="8">
        <v>20</v>
      </c>
      <c r="X80" s="8">
        <f t="shared" si="42"/>
        <v>4</v>
      </c>
      <c r="Y80" s="21">
        <v>10023008</v>
      </c>
      <c r="Z80" s="22" t="s">
        <v>280</v>
      </c>
      <c r="AA80" s="22">
        <v>5</v>
      </c>
      <c r="AB80" s="22">
        <f t="shared" si="43"/>
        <v>2.5</v>
      </c>
      <c r="AC80" s="21">
        <v>10023009</v>
      </c>
      <c r="AD80" s="22" t="s">
        <v>282</v>
      </c>
      <c r="AE80" s="22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20</v>
      </c>
      <c r="P81" s="8">
        <f t="shared" si="40"/>
        <v>4</v>
      </c>
      <c r="Q81" s="21">
        <v>10023010</v>
      </c>
      <c r="R81" s="23" t="s">
        <v>781</v>
      </c>
      <c r="S81" s="8">
        <v>20</v>
      </c>
      <c r="T81" s="8">
        <f t="shared" si="41"/>
        <v>4</v>
      </c>
      <c r="U81" s="21">
        <v>10023007</v>
      </c>
      <c r="V81" s="23" t="s">
        <v>278</v>
      </c>
      <c r="W81" s="8">
        <v>20</v>
      </c>
      <c r="X81" s="8">
        <f t="shared" si="42"/>
        <v>4</v>
      </c>
      <c r="Y81" s="21">
        <v>10023008</v>
      </c>
      <c r="Z81" s="22" t="s">
        <v>280</v>
      </c>
      <c r="AA81" s="22">
        <v>5</v>
      </c>
      <c r="AB81" s="22">
        <f t="shared" si="43"/>
        <v>2.5</v>
      </c>
      <c r="AC81" s="21">
        <v>10023009</v>
      </c>
      <c r="AD81" s="22" t="s">
        <v>282</v>
      </c>
      <c r="AE81" s="22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20</v>
      </c>
      <c r="P82" s="8">
        <f t="shared" si="40"/>
        <v>4</v>
      </c>
      <c r="Q82" s="21">
        <v>10023010</v>
      </c>
      <c r="R82" s="23" t="s">
        <v>781</v>
      </c>
      <c r="S82" s="8">
        <v>20</v>
      </c>
      <c r="T82" s="8">
        <f t="shared" si="41"/>
        <v>4</v>
      </c>
      <c r="U82" s="21">
        <v>10023001</v>
      </c>
      <c r="V82" s="23" t="s">
        <v>262</v>
      </c>
      <c r="W82" s="8">
        <v>20</v>
      </c>
      <c r="X82" s="8">
        <f t="shared" si="42"/>
        <v>4</v>
      </c>
      <c r="Y82" s="21">
        <v>10023008</v>
      </c>
      <c r="Z82" s="22" t="s">
        <v>280</v>
      </c>
      <c r="AA82" s="22">
        <v>5</v>
      </c>
      <c r="AB82" s="22">
        <f t="shared" si="43"/>
        <v>2.5</v>
      </c>
      <c r="AC82" s="21">
        <v>10023009</v>
      </c>
      <c r="AD82" s="22" t="s">
        <v>282</v>
      </c>
      <c r="AE82" s="22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40</v>
      </c>
      <c r="P83" s="8">
        <f t="shared" si="40"/>
        <v>8</v>
      </c>
      <c r="Q83" s="21">
        <v>10023010</v>
      </c>
      <c r="R83" s="23" t="s">
        <v>781</v>
      </c>
      <c r="S83" s="22">
        <v>40</v>
      </c>
      <c r="T83" s="8">
        <f t="shared" si="41"/>
        <v>8</v>
      </c>
      <c r="U83" s="21">
        <v>10023002</v>
      </c>
      <c r="V83" s="23" t="s">
        <v>264</v>
      </c>
      <c r="W83" s="22">
        <v>40</v>
      </c>
      <c r="X83" s="8">
        <f t="shared" si="42"/>
        <v>8</v>
      </c>
      <c r="Y83" s="21">
        <v>10023008</v>
      </c>
      <c r="Z83" s="22" t="s">
        <v>280</v>
      </c>
      <c r="AA83" s="22">
        <v>10</v>
      </c>
      <c r="AB83" s="22">
        <f t="shared" si="43"/>
        <v>5</v>
      </c>
      <c r="AC83" s="21">
        <v>10023009</v>
      </c>
      <c r="AD83" s="22" t="s">
        <v>282</v>
      </c>
      <c r="AE83" s="22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40</v>
      </c>
      <c r="P84" s="8">
        <f t="shared" si="40"/>
        <v>8</v>
      </c>
      <c r="Q84" s="21">
        <v>10023010</v>
      </c>
      <c r="R84" s="23" t="s">
        <v>781</v>
      </c>
      <c r="S84" s="22">
        <v>40</v>
      </c>
      <c r="T84" s="8">
        <f t="shared" si="41"/>
        <v>8</v>
      </c>
      <c r="U84" s="21">
        <v>10023003</v>
      </c>
      <c r="V84" s="23" t="s">
        <v>266</v>
      </c>
      <c r="W84" s="22">
        <v>40</v>
      </c>
      <c r="X84" s="8">
        <f t="shared" si="42"/>
        <v>8</v>
      </c>
      <c r="Y84" s="21">
        <v>10023008</v>
      </c>
      <c r="Z84" s="22" t="s">
        <v>280</v>
      </c>
      <c r="AA84" s="22">
        <v>10</v>
      </c>
      <c r="AB84" s="22">
        <f t="shared" si="43"/>
        <v>5</v>
      </c>
      <c r="AC84" s="21">
        <v>10023009</v>
      </c>
      <c r="AD84" s="22" t="s">
        <v>282</v>
      </c>
      <c r="AE84" s="22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40</v>
      </c>
      <c r="P85" s="8">
        <f t="shared" si="40"/>
        <v>8</v>
      </c>
      <c r="Q85" s="21">
        <v>10023010</v>
      </c>
      <c r="R85" s="23" t="s">
        <v>781</v>
      </c>
      <c r="S85" s="22">
        <v>40</v>
      </c>
      <c r="T85" s="8">
        <f t="shared" si="41"/>
        <v>8</v>
      </c>
      <c r="U85" s="21">
        <v>10023004</v>
      </c>
      <c r="V85" s="23" t="s">
        <v>268</v>
      </c>
      <c r="W85" s="22">
        <v>40</v>
      </c>
      <c r="X85" s="8">
        <f t="shared" si="42"/>
        <v>8</v>
      </c>
      <c r="Y85" s="21">
        <v>10023008</v>
      </c>
      <c r="Z85" s="22" t="s">
        <v>280</v>
      </c>
      <c r="AA85" s="22">
        <v>10</v>
      </c>
      <c r="AB85" s="22">
        <f t="shared" si="43"/>
        <v>5</v>
      </c>
      <c r="AC85" s="21">
        <v>10023009</v>
      </c>
      <c r="AD85" s="22" t="s">
        <v>282</v>
      </c>
      <c r="AE85" s="22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60</v>
      </c>
      <c r="P86" s="8">
        <f t="shared" si="40"/>
        <v>12</v>
      </c>
      <c r="Q86" s="21">
        <v>10023010</v>
      </c>
      <c r="R86" s="23" t="s">
        <v>781</v>
      </c>
      <c r="S86" s="22">
        <v>60</v>
      </c>
      <c r="T86" s="8">
        <f t="shared" si="41"/>
        <v>12</v>
      </c>
      <c r="U86" s="21">
        <v>10023005</v>
      </c>
      <c r="V86" s="23" t="s">
        <v>272</v>
      </c>
      <c r="W86" s="22">
        <v>60</v>
      </c>
      <c r="X86" s="8">
        <f t="shared" si="42"/>
        <v>12</v>
      </c>
      <c r="Y86" s="21">
        <v>10023008</v>
      </c>
      <c r="Z86" s="22" t="s">
        <v>280</v>
      </c>
      <c r="AA86" s="22">
        <v>10</v>
      </c>
      <c r="AB86" s="22">
        <f t="shared" si="43"/>
        <v>5</v>
      </c>
      <c r="AC86" s="21">
        <v>10023009</v>
      </c>
      <c r="AD86" s="22" t="s">
        <v>282</v>
      </c>
      <c r="AE86" s="22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60</v>
      </c>
      <c r="P87" s="8">
        <f t="shared" si="40"/>
        <v>12</v>
      </c>
      <c r="Q87" s="21">
        <v>10023010</v>
      </c>
      <c r="R87" s="23" t="s">
        <v>781</v>
      </c>
      <c r="S87" s="22">
        <v>60</v>
      </c>
      <c r="T87" s="8">
        <f t="shared" si="41"/>
        <v>12</v>
      </c>
      <c r="U87" s="21">
        <v>10023006</v>
      </c>
      <c r="V87" s="23" t="s">
        <v>275</v>
      </c>
      <c r="W87" s="22">
        <v>60</v>
      </c>
      <c r="X87" s="8">
        <f t="shared" si="42"/>
        <v>12</v>
      </c>
      <c r="Y87" s="21">
        <v>10023008</v>
      </c>
      <c r="Z87" s="22" t="s">
        <v>280</v>
      </c>
      <c r="AA87" s="22">
        <v>15</v>
      </c>
      <c r="AB87" s="22">
        <f t="shared" si="43"/>
        <v>7.5</v>
      </c>
      <c r="AC87" s="21">
        <v>10023009</v>
      </c>
      <c r="AD87" s="22" t="s">
        <v>282</v>
      </c>
      <c r="AE87" s="22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60</v>
      </c>
      <c r="P88" s="8">
        <f t="shared" si="40"/>
        <v>12</v>
      </c>
      <c r="Q88" s="21">
        <v>10023010</v>
      </c>
      <c r="R88" s="23" t="s">
        <v>781</v>
      </c>
      <c r="S88" s="22">
        <v>60</v>
      </c>
      <c r="T88" s="8">
        <f t="shared" si="41"/>
        <v>12</v>
      </c>
      <c r="U88" s="21">
        <v>10023007</v>
      </c>
      <c r="V88" s="23" t="s">
        <v>278</v>
      </c>
      <c r="W88" s="22">
        <v>60</v>
      </c>
      <c r="X88" s="8">
        <f t="shared" si="42"/>
        <v>12</v>
      </c>
      <c r="Y88" s="21">
        <v>10023008</v>
      </c>
      <c r="Z88" s="22" t="s">
        <v>280</v>
      </c>
      <c r="AA88" s="22">
        <v>15</v>
      </c>
      <c r="AB88" s="22">
        <f t="shared" si="43"/>
        <v>7.5</v>
      </c>
      <c r="AC88" s="21">
        <v>10023009</v>
      </c>
      <c r="AD88" s="22" t="s">
        <v>282</v>
      </c>
      <c r="AE88" s="22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40</v>
      </c>
      <c r="P89" s="8">
        <f t="shared" si="40"/>
        <v>8</v>
      </c>
      <c r="Q89" s="21">
        <v>10023010</v>
      </c>
      <c r="R89" s="23" t="s">
        <v>781</v>
      </c>
      <c r="S89" s="22">
        <v>40</v>
      </c>
      <c r="T89" s="8">
        <f t="shared" si="41"/>
        <v>8</v>
      </c>
      <c r="U89" s="21">
        <v>10023005</v>
      </c>
      <c r="V89" s="23" t="s">
        <v>272</v>
      </c>
      <c r="W89" s="22">
        <v>40</v>
      </c>
      <c r="X89" s="8">
        <f t="shared" si="42"/>
        <v>8</v>
      </c>
      <c r="Y89" s="21">
        <v>10023008</v>
      </c>
      <c r="Z89" s="22" t="s">
        <v>280</v>
      </c>
      <c r="AA89" s="22">
        <v>10</v>
      </c>
      <c r="AB89" s="22">
        <f t="shared" si="43"/>
        <v>5</v>
      </c>
      <c r="AC89" s="21">
        <v>10023009</v>
      </c>
      <c r="AD89" s="22" t="s">
        <v>282</v>
      </c>
      <c r="AE89" s="22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40</v>
      </c>
      <c r="P90" s="8">
        <f t="shared" si="40"/>
        <v>8</v>
      </c>
      <c r="Q90" s="21">
        <v>10023010</v>
      </c>
      <c r="R90" s="23" t="s">
        <v>781</v>
      </c>
      <c r="S90" s="22">
        <v>40</v>
      </c>
      <c r="T90" s="8">
        <f t="shared" si="41"/>
        <v>8</v>
      </c>
      <c r="U90" s="21">
        <v>10023006</v>
      </c>
      <c r="V90" s="23" t="s">
        <v>275</v>
      </c>
      <c r="W90" s="22">
        <v>40</v>
      </c>
      <c r="X90" s="8">
        <f t="shared" si="42"/>
        <v>8</v>
      </c>
      <c r="Y90" s="21">
        <v>10023008</v>
      </c>
      <c r="Z90" s="22" t="s">
        <v>280</v>
      </c>
      <c r="AA90" s="22">
        <v>10</v>
      </c>
      <c r="AB90" s="22">
        <f t="shared" si="43"/>
        <v>5</v>
      </c>
      <c r="AC90" s="21">
        <v>10023009</v>
      </c>
      <c r="AD90" s="22" t="s">
        <v>282</v>
      </c>
      <c r="AE90" s="22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40</v>
      </c>
      <c r="P91" s="8">
        <f t="shared" si="40"/>
        <v>8</v>
      </c>
      <c r="Q91" s="21">
        <v>10023010</v>
      </c>
      <c r="R91" s="23" t="s">
        <v>781</v>
      </c>
      <c r="S91" s="22">
        <v>40</v>
      </c>
      <c r="T91" s="8">
        <f t="shared" si="41"/>
        <v>8</v>
      </c>
      <c r="U91" s="21">
        <v>10023007</v>
      </c>
      <c r="V91" s="23" t="s">
        <v>278</v>
      </c>
      <c r="W91" s="22">
        <v>40</v>
      </c>
      <c r="X91" s="8">
        <f t="shared" si="42"/>
        <v>8</v>
      </c>
      <c r="Y91" s="21">
        <v>10023008</v>
      </c>
      <c r="Z91" s="22" t="s">
        <v>280</v>
      </c>
      <c r="AA91" s="22">
        <v>10</v>
      </c>
      <c r="AB91" s="22">
        <f t="shared" si="43"/>
        <v>5</v>
      </c>
      <c r="AC91" s="21">
        <v>10023009</v>
      </c>
      <c r="AD91" s="22" t="s">
        <v>282</v>
      </c>
      <c r="AE91" s="22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20</v>
      </c>
      <c r="P101" s="8">
        <f>O101/5</f>
        <v>4</v>
      </c>
      <c r="Q101" s="21">
        <v>10024010</v>
      </c>
      <c r="R101" s="23" t="s">
        <v>782</v>
      </c>
      <c r="S101" s="8">
        <v>20</v>
      </c>
      <c r="T101" s="8">
        <f>S101/5</f>
        <v>4</v>
      </c>
      <c r="U101" s="21">
        <v>10024001</v>
      </c>
      <c r="V101" s="23" t="s">
        <v>286</v>
      </c>
      <c r="W101" s="8">
        <v>20</v>
      </c>
      <c r="X101" s="8">
        <f>W101/5</f>
        <v>4</v>
      </c>
      <c r="Y101" s="21">
        <v>10024008</v>
      </c>
      <c r="Z101" s="22" t="s">
        <v>301</v>
      </c>
      <c r="AA101" s="22">
        <v>5</v>
      </c>
      <c r="AB101" s="22">
        <f>AA101/2</f>
        <v>2.5</v>
      </c>
      <c r="AC101" s="21">
        <v>10024009</v>
      </c>
      <c r="AD101" s="22" t="s">
        <v>303</v>
      </c>
      <c r="AE101" s="22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20</v>
      </c>
      <c r="P102" s="8">
        <f t="shared" ref="P102:P124" si="57">O102/5</f>
        <v>4</v>
      </c>
      <c r="Q102" s="21">
        <v>10024010</v>
      </c>
      <c r="R102" s="23" t="s">
        <v>782</v>
      </c>
      <c r="S102" s="8">
        <v>20</v>
      </c>
      <c r="T102" s="8">
        <f t="shared" ref="T102:T124" si="58">S102/5</f>
        <v>4</v>
      </c>
      <c r="U102" s="21">
        <v>10024002</v>
      </c>
      <c r="V102" s="23" t="s">
        <v>289</v>
      </c>
      <c r="W102" s="8">
        <v>20</v>
      </c>
      <c r="X102" s="8">
        <f t="shared" ref="X102:X124" si="59">W102/5</f>
        <v>4</v>
      </c>
      <c r="Y102" s="21">
        <v>10024008</v>
      </c>
      <c r="Z102" s="22" t="s">
        <v>301</v>
      </c>
      <c r="AA102" s="22">
        <v>5</v>
      </c>
      <c r="AB102" s="22">
        <f t="shared" ref="AB102:AB124" si="60">AA102/2</f>
        <v>2.5</v>
      </c>
      <c r="AC102" s="21">
        <v>10024009</v>
      </c>
      <c r="AD102" s="22" t="s">
        <v>303</v>
      </c>
      <c r="AE102" s="22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20</v>
      </c>
      <c r="P103" s="8">
        <f t="shared" si="57"/>
        <v>4</v>
      </c>
      <c r="Q103" s="21">
        <v>10024010</v>
      </c>
      <c r="R103" s="23" t="s">
        <v>782</v>
      </c>
      <c r="S103" s="8">
        <v>20</v>
      </c>
      <c r="T103" s="8">
        <f t="shared" si="58"/>
        <v>4</v>
      </c>
      <c r="U103" s="21">
        <v>10024003</v>
      </c>
      <c r="V103" s="23" t="s">
        <v>291</v>
      </c>
      <c r="W103" s="8">
        <v>20</v>
      </c>
      <c r="X103" s="8">
        <f t="shared" si="59"/>
        <v>4</v>
      </c>
      <c r="Y103" s="21">
        <v>10024008</v>
      </c>
      <c r="Z103" s="22" t="s">
        <v>301</v>
      </c>
      <c r="AA103" s="22">
        <v>5</v>
      </c>
      <c r="AB103" s="22">
        <f t="shared" si="60"/>
        <v>2.5</v>
      </c>
      <c r="AC103" s="21">
        <v>10024009</v>
      </c>
      <c r="AD103" s="22" t="s">
        <v>303</v>
      </c>
      <c r="AE103" s="22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20</v>
      </c>
      <c r="P104" s="8">
        <f t="shared" si="57"/>
        <v>4</v>
      </c>
      <c r="Q104" s="21">
        <v>10024010</v>
      </c>
      <c r="R104" s="23" t="s">
        <v>782</v>
      </c>
      <c r="S104" s="8">
        <v>20</v>
      </c>
      <c r="T104" s="8">
        <f t="shared" si="58"/>
        <v>4</v>
      </c>
      <c r="U104" s="21">
        <v>10024004</v>
      </c>
      <c r="V104" s="23" t="s">
        <v>293</v>
      </c>
      <c r="W104" s="8">
        <v>20</v>
      </c>
      <c r="X104" s="8">
        <f t="shared" si="59"/>
        <v>4</v>
      </c>
      <c r="Y104" s="21">
        <v>10024008</v>
      </c>
      <c r="Z104" s="22" t="s">
        <v>301</v>
      </c>
      <c r="AA104" s="22">
        <v>5</v>
      </c>
      <c r="AB104" s="22">
        <f t="shared" si="60"/>
        <v>2.5</v>
      </c>
      <c r="AC104" s="21">
        <v>10024009</v>
      </c>
      <c r="AD104" s="22" t="s">
        <v>303</v>
      </c>
      <c r="AE104" s="22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20</v>
      </c>
      <c r="P105" s="8">
        <f t="shared" si="57"/>
        <v>4</v>
      </c>
      <c r="Q105" s="21">
        <v>10024010</v>
      </c>
      <c r="R105" s="23" t="s">
        <v>782</v>
      </c>
      <c r="S105" s="8">
        <v>20</v>
      </c>
      <c r="T105" s="8">
        <f t="shared" si="58"/>
        <v>4</v>
      </c>
      <c r="U105" s="21">
        <v>10024005</v>
      </c>
      <c r="V105" s="23" t="s">
        <v>295</v>
      </c>
      <c r="W105" s="8">
        <v>20</v>
      </c>
      <c r="X105" s="8">
        <f t="shared" si="59"/>
        <v>4</v>
      </c>
      <c r="Y105" s="21">
        <v>10024008</v>
      </c>
      <c r="Z105" s="22" t="s">
        <v>301</v>
      </c>
      <c r="AA105" s="22">
        <v>5</v>
      </c>
      <c r="AB105" s="22">
        <f t="shared" si="60"/>
        <v>2.5</v>
      </c>
      <c r="AC105" s="21">
        <v>10024009</v>
      </c>
      <c r="AD105" s="22" t="s">
        <v>303</v>
      </c>
      <c r="AE105" s="22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20</v>
      </c>
      <c r="P106" s="8">
        <f t="shared" si="57"/>
        <v>4</v>
      </c>
      <c r="Q106" s="21">
        <v>10024010</v>
      </c>
      <c r="R106" s="23" t="s">
        <v>782</v>
      </c>
      <c r="S106" s="8">
        <v>20</v>
      </c>
      <c r="T106" s="8">
        <f t="shared" si="58"/>
        <v>4</v>
      </c>
      <c r="U106" s="21">
        <v>10024006</v>
      </c>
      <c r="V106" s="23" t="s">
        <v>297</v>
      </c>
      <c r="W106" s="8">
        <v>20</v>
      </c>
      <c r="X106" s="8">
        <f t="shared" si="59"/>
        <v>4</v>
      </c>
      <c r="Y106" s="21">
        <v>10024008</v>
      </c>
      <c r="Z106" s="22" t="s">
        <v>301</v>
      </c>
      <c r="AA106" s="22">
        <v>5</v>
      </c>
      <c r="AB106" s="22">
        <f t="shared" si="60"/>
        <v>2.5</v>
      </c>
      <c r="AC106" s="21">
        <v>10024009</v>
      </c>
      <c r="AD106" s="22" t="s">
        <v>303</v>
      </c>
      <c r="AE106" s="22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20</v>
      </c>
      <c r="P107" s="8">
        <f t="shared" si="57"/>
        <v>4</v>
      </c>
      <c r="Q107" s="21">
        <v>10024010</v>
      </c>
      <c r="R107" s="23" t="s">
        <v>782</v>
      </c>
      <c r="S107" s="8">
        <v>20</v>
      </c>
      <c r="T107" s="8">
        <f t="shared" si="58"/>
        <v>4</v>
      </c>
      <c r="U107" s="21">
        <v>10024007</v>
      </c>
      <c r="V107" s="23" t="s">
        <v>299</v>
      </c>
      <c r="W107" s="8">
        <v>20</v>
      </c>
      <c r="X107" s="8">
        <f t="shared" si="59"/>
        <v>4</v>
      </c>
      <c r="Y107" s="21">
        <v>10024008</v>
      </c>
      <c r="Z107" s="22" t="s">
        <v>301</v>
      </c>
      <c r="AA107" s="22">
        <v>5</v>
      </c>
      <c r="AB107" s="22">
        <f t="shared" si="60"/>
        <v>2.5</v>
      </c>
      <c r="AC107" s="21">
        <v>10024009</v>
      </c>
      <c r="AD107" s="22" t="s">
        <v>303</v>
      </c>
      <c r="AE107" s="22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20</v>
      </c>
      <c r="P108" s="8">
        <f t="shared" si="57"/>
        <v>4</v>
      </c>
      <c r="Q108" s="21">
        <v>10024010</v>
      </c>
      <c r="R108" s="23" t="s">
        <v>782</v>
      </c>
      <c r="S108" s="8">
        <v>20</v>
      </c>
      <c r="T108" s="8">
        <f t="shared" si="58"/>
        <v>4</v>
      </c>
      <c r="U108" s="21">
        <v>10024001</v>
      </c>
      <c r="V108" s="23" t="s">
        <v>286</v>
      </c>
      <c r="W108" s="8">
        <v>20</v>
      </c>
      <c r="X108" s="8">
        <f t="shared" si="59"/>
        <v>4</v>
      </c>
      <c r="Y108" s="21">
        <v>10024008</v>
      </c>
      <c r="Z108" s="22" t="s">
        <v>301</v>
      </c>
      <c r="AA108" s="22">
        <v>5</v>
      </c>
      <c r="AB108" s="22">
        <f t="shared" si="60"/>
        <v>2.5</v>
      </c>
      <c r="AC108" s="21">
        <v>10024009</v>
      </c>
      <c r="AD108" s="22" t="s">
        <v>303</v>
      </c>
      <c r="AE108" s="22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20</v>
      </c>
      <c r="P109" s="8">
        <f t="shared" si="57"/>
        <v>4</v>
      </c>
      <c r="Q109" s="21">
        <v>10024010</v>
      </c>
      <c r="R109" s="23" t="s">
        <v>782</v>
      </c>
      <c r="S109" s="8">
        <v>20</v>
      </c>
      <c r="T109" s="8">
        <f t="shared" si="58"/>
        <v>4</v>
      </c>
      <c r="U109" s="21">
        <v>10024002</v>
      </c>
      <c r="V109" s="23" t="s">
        <v>289</v>
      </c>
      <c r="W109" s="8">
        <v>20</v>
      </c>
      <c r="X109" s="8">
        <f t="shared" si="59"/>
        <v>4</v>
      </c>
      <c r="Y109" s="21">
        <v>10024008</v>
      </c>
      <c r="Z109" s="22" t="s">
        <v>301</v>
      </c>
      <c r="AA109" s="22">
        <v>5</v>
      </c>
      <c r="AB109" s="22">
        <f t="shared" si="60"/>
        <v>2.5</v>
      </c>
      <c r="AC109" s="21">
        <v>10024009</v>
      </c>
      <c r="AD109" s="22" t="s">
        <v>303</v>
      </c>
      <c r="AE109" s="22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20</v>
      </c>
      <c r="P110" s="8">
        <f t="shared" si="57"/>
        <v>4</v>
      </c>
      <c r="Q110" s="21">
        <v>10024010</v>
      </c>
      <c r="R110" s="23" t="s">
        <v>782</v>
      </c>
      <c r="S110" s="8">
        <v>20</v>
      </c>
      <c r="T110" s="8">
        <f t="shared" si="58"/>
        <v>4</v>
      </c>
      <c r="U110" s="21">
        <v>10024003</v>
      </c>
      <c r="V110" s="23" t="s">
        <v>291</v>
      </c>
      <c r="W110" s="8">
        <v>20</v>
      </c>
      <c r="X110" s="8">
        <f t="shared" si="59"/>
        <v>4</v>
      </c>
      <c r="Y110" s="21">
        <v>10024008</v>
      </c>
      <c r="Z110" s="22" t="s">
        <v>301</v>
      </c>
      <c r="AA110" s="22">
        <v>5</v>
      </c>
      <c r="AB110" s="22">
        <f t="shared" si="60"/>
        <v>2.5</v>
      </c>
      <c r="AC110" s="21">
        <v>10024009</v>
      </c>
      <c r="AD110" s="22" t="s">
        <v>303</v>
      </c>
      <c r="AE110" s="22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20</v>
      </c>
      <c r="P111" s="8">
        <f t="shared" si="57"/>
        <v>4</v>
      </c>
      <c r="Q111" s="21">
        <v>10024010</v>
      </c>
      <c r="R111" s="23" t="s">
        <v>782</v>
      </c>
      <c r="S111" s="8">
        <v>20</v>
      </c>
      <c r="T111" s="8">
        <f t="shared" si="58"/>
        <v>4</v>
      </c>
      <c r="U111" s="21">
        <v>10024004</v>
      </c>
      <c r="V111" s="23" t="s">
        <v>293</v>
      </c>
      <c r="W111" s="8">
        <v>20</v>
      </c>
      <c r="X111" s="8">
        <f t="shared" si="59"/>
        <v>4</v>
      </c>
      <c r="Y111" s="21">
        <v>10024008</v>
      </c>
      <c r="Z111" s="22" t="s">
        <v>301</v>
      </c>
      <c r="AA111" s="22">
        <v>5</v>
      </c>
      <c r="AB111" s="22">
        <f t="shared" si="60"/>
        <v>2.5</v>
      </c>
      <c r="AC111" s="21">
        <v>10024009</v>
      </c>
      <c r="AD111" s="22" t="s">
        <v>303</v>
      </c>
      <c r="AE111" s="22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20</v>
      </c>
      <c r="P112" s="8">
        <f t="shared" si="57"/>
        <v>4</v>
      </c>
      <c r="Q112" s="21">
        <v>10024010</v>
      </c>
      <c r="R112" s="23" t="s">
        <v>782</v>
      </c>
      <c r="S112" s="8">
        <v>20</v>
      </c>
      <c r="T112" s="8">
        <f t="shared" si="58"/>
        <v>4</v>
      </c>
      <c r="U112" s="21">
        <v>10024005</v>
      </c>
      <c r="V112" s="23" t="s">
        <v>295</v>
      </c>
      <c r="W112" s="8">
        <v>20</v>
      </c>
      <c r="X112" s="8">
        <f t="shared" si="59"/>
        <v>4</v>
      </c>
      <c r="Y112" s="21">
        <v>10024008</v>
      </c>
      <c r="Z112" s="22" t="s">
        <v>301</v>
      </c>
      <c r="AA112" s="22">
        <v>5</v>
      </c>
      <c r="AB112" s="22">
        <f t="shared" si="60"/>
        <v>2.5</v>
      </c>
      <c r="AC112" s="21">
        <v>10024009</v>
      </c>
      <c r="AD112" s="22" t="s">
        <v>303</v>
      </c>
      <c r="AE112" s="22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20</v>
      </c>
      <c r="P113" s="8">
        <f t="shared" si="57"/>
        <v>4</v>
      </c>
      <c r="Q113" s="21">
        <v>10024010</v>
      </c>
      <c r="R113" s="23" t="s">
        <v>782</v>
      </c>
      <c r="S113" s="8">
        <v>20</v>
      </c>
      <c r="T113" s="8">
        <f t="shared" si="58"/>
        <v>4</v>
      </c>
      <c r="U113" s="21">
        <v>10024006</v>
      </c>
      <c r="V113" s="23" t="s">
        <v>297</v>
      </c>
      <c r="W113" s="8">
        <v>20</v>
      </c>
      <c r="X113" s="8">
        <f t="shared" si="59"/>
        <v>4</v>
      </c>
      <c r="Y113" s="21">
        <v>10024008</v>
      </c>
      <c r="Z113" s="22" t="s">
        <v>301</v>
      </c>
      <c r="AA113" s="22">
        <v>5</v>
      </c>
      <c r="AB113" s="22">
        <f t="shared" si="60"/>
        <v>2.5</v>
      </c>
      <c r="AC113" s="21">
        <v>10024009</v>
      </c>
      <c r="AD113" s="22" t="s">
        <v>303</v>
      </c>
      <c r="AE113" s="22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20</v>
      </c>
      <c r="P114" s="8">
        <f t="shared" si="57"/>
        <v>4</v>
      </c>
      <c r="Q114" s="21">
        <v>10024010</v>
      </c>
      <c r="R114" s="23" t="s">
        <v>782</v>
      </c>
      <c r="S114" s="8">
        <v>20</v>
      </c>
      <c r="T114" s="8">
        <f t="shared" si="58"/>
        <v>4</v>
      </c>
      <c r="U114" s="21">
        <v>10024007</v>
      </c>
      <c r="V114" s="23" t="s">
        <v>299</v>
      </c>
      <c r="W114" s="8">
        <v>20</v>
      </c>
      <c r="X114" s="8">
        <f t="shared" si="59"/>
        <v>4</v>
      </c>
      <c r="Y114" s="21">
        <v>10024008</v>
      </c>
      <c r="Z114" s="22" t="s">
        <v>301</v>
      </c>
      <c r="AA114" s="22">
        <v>5</v>
      </c>
      <c r="AB114" s="22">
        <f t="shared" si="60"/>
        <v>2.5</v>
      </c>
      <c r="AC114" s="21">
        <v>10024009</v>
      </c>
      <c r="AD114" s="22" t="s">
        <v>303</v>
      </c>
      <c r="AE114" s="22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20</v>
      </c>
      <c r="P115" s="8">
        <f t="shared" si="57"/>
        <v>4</v>
      </c>
      <c r="Q115" s="21">
        <v>10024010</v>
      </c>
      <c r="R115" s="23" t="s">
        <v>782</v>
      </c>
      <c r="S115" s="8">
        <v>20</v>
      </c>
      <c r="T115" s="8">
        <f t="shared" si="58"/>
        <v>4</v>
      </c>
      <c r="U115" s="21">
        <v>10024001</v>
      </c>
      <c r="V115" s="23" t="s">
        <v>286</v>
      </c>
      <c r="W115" s="8">
        <v>20</v>
      </c>
      <c r="X115" s="8">
        <f t="shared" si="59"/>
        <v>4</v>
      </c>
      <c r="Y115" s="21">
        <v>10024008</v>
      </c>
      <c r="Z115" s="22" t="s">
        <v>301</v>
      </c>
      <c r="AA115" s="22">
        <v>5</v>
      </c>
      <c r="AB115" s="22">
        <f t="shared" si="60"/>
        <v>2.5</v>
      </c>
      <c r="AC115" s="21">
        <v>10024009</v>
      </c>
      <c r="AD115" s="22" t="s">
        <v>303</v>
      </c>
      <c r="AE115" s="22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40</v>
      </c>
      <c r="P116" s="8">
        <f t="shared" si="57"/>
        <v>8</v>
      </c>
      <c r="Q116" s="21">
        <v>10024010</v>
      </c>
      <c r="R116" s="23" t="s">
        <v>782</v>
      </c>
      <c r="S116" s="22">
        <v>40</v>
      </c>
      <c r="T116" s="8">
        <f t="shared" si="58"/>
        <v>8</v>
      </c>
      <c r="U116" s="21">
        <v>10024002</v>
      </c>
      <c r="V116" s="23" t="s">
        <v>289</v>
      </c>
      <c r="W116" s="22">
        <v>40</v>
      </c>
      <c r="X116" s="8">
        <f t="shared" si="59"/>
        <v>8</v>
      </c>
      <c r="Y116" s="21">
        <v>10024008</v>
      </c>
      <c r="Z116" s="22" t="s">
        <v>301</v>
      </c>
      <c r="AA116" s="22">
        <v>10</v>
      </c>
      <c r="AB116" s="22">
        <f t="shared" si="60"/>
        <v>5</v>
      </c>
      <c r="AC116" s="21">
        <v>10024009</v>
      </c>
      <c r="AD116" s="22" t="s">
        <v>303</v>
      </c>
      <c r="AE116" s="22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40</v>
      </c>
      <c r="P117" s="8">
        <f t="shared" si="57"/>
        <v>8</v>
      </c>
      <c r="Q117" s="21">
        <v>10024010</v>
      </c>
      <c r="R117" s="23" t="s">
        <v>782</v>
      </c>
      <c r="S117" s="22">
        <v>40</v>
      </c>
      <c r="T117" s="8">
        <f t="shared" si="58"/>
        <v>8</v>
      </c>
      <c r="U117" s="21">
        <v>10024003</v>
      </c>
      <c r="V117" s="23" t="s">
        <v>291</v>
      </c>
      <c r="W117" s="22">
        <v>40</v>
      </c>
      <c r="X117" s="8">
        <f t="shared" si="59"/>
        <v>8</v>
      </c>
      <c r="Y117" s="21">
        <v>10024008</v>
      </c>
      <c r="Z117" s="22" t="s">
        <v>301</v>
      </c>
      <c r="AA117" s="22">
        <v>10</v>
      </c>
      <c r="AB117" s="22">
        <f t="shared" si="60"/>
        <v>5</v>
      </c>
      <c r="AC117" s="21">
        <v>10024009</v>
      </c>
      <c r="AD117" s="22" t="s">
        <v>303</v>
      </c>
      <c r="AE117" s="22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40</v>
      </c>
      <c r="P118" s="8">
        <f t="shared" si="57"/>
        <v>8</v>
      </c>
      <c r="Q118" s="21">
        <v>10024010</v>
      </c>
      <c r="R118" s="23" t="s">
        <v>782</v>
      </c>
      <c r="S118" s="22">
        <v>40</v>
      </c>
      <c r="T118" s="8">
        <f t="shared" si="58"/>
        <v>8</v>
      </c>
      <c r="U118" s="21">
        <v>10024004</v>
      </c>
      <c r="V118" s="23" t="s">
        <v>293</v>
      </c>
      <c r="W118" s="22">
        <v>40</v>
      </c>
      <c r="X118" s="8">
        <f t="shared" si="59"/>
        <v>8</v>
      </c>
      <c r="Y118" s="21">
        <v>10024008</v>
      </c>
      <c r="Z118" s="22" t="s">
        <v>301</v>
      </c>
      <c r="AA118" s="22">
        <v>10</v>
      </c>
      <c r="AB118" s="22">
        <f t="shared" si="60"/>
        <v>5</v>
      </c>
      <c r="AC118" s="21">
        <v>10024009</v>
      </c>
      <c r="AD118" s="22" t="s">
        <v>303</v>
      </c>
      <c r="AE118" s="22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60</v>
      </c>
      <c r="P119" s="8">
        <f t="shared" si="57"/>
        <v>12</v>
      </c>
      <c r="Q119" s="21">
        <v>10024010</v>
      </c>
      <c r="R119" s="23" t="s">
        <v>782</v>
      </c>
      <c r="S119" s="22">
        <v>60</v>
      </c>
      <c r="T119" s="8">
        <f t="shared" si="58"/>
        <v>12</v>
      </c>
      <c r="U119" s="21">
        <v>10024005</v>
      </c>
      <c r="V119" s="23" t="s">
        <v>295</v>
      </c>
      <c r="W119" s="22">
        <v>60</v>
      </c>
      <c r="X119" s="8">
        <f t="shared" si="59"/>
        <v>12</v>
      </c>
      <c r="Y119" s="21">
        <v>10024008</v>
      </c>
      <c r="Z119" s="22" t="s">
        <v>301</v>
      </c>
      <c r="AA119" s="22">
        <v>10</v>
      </c>
      <c r="AB119" s="22">
        <f t="shared" si="60"/>
        <v>5</v>
      </c>
      <c r="AC119" s="21">
        <v>10024009</v>
      </c>
      <c r="AD119" s="22" t="s">
        <v>303</v>
      </c>
      <c r="AE119" s="22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60</v>
      </c>
      <c r="P120" s="8">
        <f t="shared" si="57"/>
        <v>12</v>
      </c>
      <c r="Q120" s="21">
        <v>10024010</v>
      </c>
      <c r="R120" s="23" t="s">
        <v>782</v>
      </c>
      <c r="S120" s="22">
        <v>60</v>
      </c>
      <c r="T120" s="8">
        <f t="shared" si="58"/>
        <v>12</v>
      </c>
      <c r="U120" s="21">
        <v>10024006</v>
      </c>
      <c r="V120" s="23" t="s">
        <v>297</v>
      </c>
      <c r="W120" s="22">
        <v>60</v>
      </c>
      <c r="X120" s="8">
        <f t="shared" si="59"/>
        <v>12</v>
      </c>
      <c r="Y120" s="21">
        <v>10024008</v>
      </c>
      <c r="Z120" s="22" t="s">
        <v>301</v>
      </c>
      <c r="AA120" s="22">
        <v>15</v>
      </c>
      <c r="AB120" s="22">
        <f t="shared" si="60"/>
        <v>7.5</v>
      </c>
      <c r="AC120" s="21">
        <v>10024009</v>
      </c>
      <c r="AD120" s="22" t="s">
        <v>303</v>
      </c>
      <c r="AE120" s="22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60</v>
      </c>
      <c r="P121" s="8">
        <f t="shared" si="57"/>
        <v>12</v>
      </c>
      <c r="Q121" s="21">
        <v>10024010</v>
      </c>
      <c r="R121" s="23" t="s">
        <v>782</v>
      </c>
      <c r="S121" s="22">
        <v>60</v>
      </c>
      <c r="T121" s="8">
        <f t="shared" si="58"/>
        <v>12</v>
      </c>
      <c r="U121" s="21">
        <v>10024007</v>
      </c>
      <c r="V121" s="23" t="s">
        <v>299</v>
      </c>
      <c r="W121" s="22">
        <v>60</v>
      </c>
      <c r="X121" s="8">
        <f t="shared" si="59"/>
        <v>12</v>
      </c>
      <c r="Y121" s="21">
        <v>10024008</v>
      </c>
      <c r="Z121" s="22" t="s">
        <v>301</v>
      </c>
      <c r="AA121" s="22">
        <v>15</v>
      </c>
      <c r="AB121" s="22">
        <f t="shared" si="60"/>
        <v>7.5</v>
      </c>
      <c r="AC121" s="21">
        <v>10024009</v>
      </c>
      <c r="AD121" s="22" t="s">
        <v>303</v>
      </c>
      <c r="AE121" s="22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40</v>
      </c>
      <c r="P122" s="8">
        <f t="shared" si="57"/>
        <v>8</v>
      </c>
      <c r="Q122" s="21">
        <v>10024010</v>
      </c>
      <c r="R122" s="23" t="s">
        <v>782</v>
      </c>
      <c r="S122" s="22">
        <v>40</v>
      </c>
      <c r="T122" s="8">
        <f t="shared" si="58"/>
        <v>8</v>
      </c>
      <c r="U122" s="21">
        <v>10024005</v>
      </c>
      <c r="V122" s="23" t="s">
        <v>295</v>
      </c>
      <c r="W122" s="22">
        <v>40</v>
      </c>
      <c r="X122" s="8">
        <f t="shared" si="59"/>
        <v>8</v>
      </c>
      <c r="Y122" s="21">
        <v>10024008</v>
      </c>
      <c r="Z122" s="22" t="s">
        <v>301</v>
      </c>
      <c r="AA122" s="22">
        <v>10</v>
      </c>
      <c r="AB122" s="22">
        <f t="shared" si="60"/>
        <v>5</v>
      </c>
      <c r="AC122" s="21">
        <v>10024009</v>
      </c>
      <c r="AD122" s="22" t="s">
        <v>303</v>
      </c>
      <c r="AE122" s="22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40</v>
      </c>
      <c r="P123" s="8">
        <f t="shared" si="57"/>
        <v>8</v>
      </c>
      <c r="Q123" s="21">
        <v>10024010</v>
      </c>
      <c r="R123" s="23" t="s">
        <v>782</v>
      </c>
      <c r="S123" s="22">
        <v>40</v>
      </c>
      <c r="T123" s="8">
        <f t="shared" si="58"/>
        <v>8</v>
      </c>
      <c r="U123" s="21">
        <v>10024006</v>
      </c>
      <c r="V123" s="23" t="s">
        <v>297</v>
      </c>
      <c r="W123" s="22">
        <v>40</v>
      </c>
      <c r="X123" s="8">
        <f t="shared" si="59"/>
        <v>8</v>
      </c>
      <c r="Y123" s="21">
        <v>10024008</v>
      </c>
      <c r="Z123" s="22" t="s">
        <v>301</v>
      </c>
      <c r="AA123" s="22">
        <v>10</v>
      </c>
      <c r="AB123" s="22">
        <f t="shared" si="60"/>
        <v>5</v>
      </c>
      <c r="AC123" s="21">
        <v>10024009</v>
      </c>
      <c r="AD123" s="22" t="s">
        <v>303</v>
      </c>
      <c r="AE123" s="22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40</v>
      </c>
      <c r="P124" s="8">
        <f t="shared" si="57"/>
        <v>8</v>
      </c>
      <c r="Q124" s="21">
        <v>10024010</v>
      </c>
      <c r="R124" s="23" t="s">
        <v>782</v>
      </c>
      <c r="S124" s="22">
        <v>40</v>
      </c>
      <c r="T124" s="8">
        <f t="shared" si="58"/>
        <v>8</v>
      </c>
      <c r="U124" s="21">
        <v>10024007</v>
      </c>
      <c r="V124" s="23" t="s">
        <v>299</v>
      </c>
      <c r="W124" s="22">
        <v>40</v>
      </c>
      <c r="X124" s="8">
        <f t="shared" si="59"/>
        <v>8</v>
      </c>
      <c r="Y124" s="21">
        <v>10024008</v>
      </c>
      <c r="Z124" s="22" t="s">
        <v>301</v>
      </c>
      <c r="AA124" s="22">
        <v>10</v>
      </c>
      <c r="AB124" s="22">
        <f t="shared" si="60"/>
        <v>5</v>
      </c>
      <c r="AC124" s="21">
        <v>10024009</v>
      </c>
      <c r="AD124" s="22" t="s">
        <v>303</v>
      </c>
      <c r="AE124" s="22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20</v>
      </c>
      <c r="P134" s="8">
        <f>O134/5</f>
        <v>4</v>
      </c>
      <c r="Q134" s="21">
        <v>10025010</v>
      </c>
      <c r="R134" s="23" t="s">
        <v>782</v>
      </c>
      <c r="S134" s="8">
        <v>20</v>
      </c>
      <c r="T134" s="8">
        <f>S134/5</f>
        <v>4</v>
      </c>
      <c r="U134" s="21">
        <v>10025001</v>
      </c>
      <c r="V134" s="23" t="s">
        <v>286</v>
      </c>
      <c r="W134" s="8">
        <v>20</v>
      </c>
      <c r="X134" s="8">
        <f>W134/5</f>
        <v>4</v>
      </c>
      <c r="Y134" s="21">
        <v>10025008</v>
      </c>
      <c r="Z134" s="22" t="s">
        <v>301</v>
      </c>
      <c r="AA134" s="22">
        <v>5</v>
      </c>
      <c r="AB134" s="22">
        <f>AA134/2</f>
        <v>2.5</v>
      </c>
      <c r="AC134" s="21">
        <v>10025009</v>
      </c>
      <c r="AD134" s="22" t="s">
        <v>303</v>
      </c>
      <c r="AE134" s="22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20</v>
      </c>
      <c r="P135" s="8">
        <f t="shared" ref="P135:P157" si="74">O135/5</f>
        <v>4</v>
      </c>
      <c r="Q135" s="21">
        <v>10025010</v>
      </c>
      <c r="R135" s="23" t="s">
        <v>782</v>
      </c>
      <c r="S135" s="8">
        <v>20</v>
      </c>
      <c r="T135" s="8">
        <f t="shared" ref="T135:T157" si="75">S135/5</f>
        <v>4</v>
      </c>
      <c r="U135" s="21">
        <v>10025002</v>
      </c>
      <c r="V135" s="23" t="s">
        <v>289</v>
      </c>
      <c r="W135" s="8">
        <v>20</v>
      </c>
      <c r="X135" s="8">
        <f t="shared" ref="X135:X157" si="76">W135/5</f>
        <v>4</v>
      </c>
      <c r="Y135" s="21">
        <v>10025008</v>
      </c>
      <c r="Z135" s="22" t="s">
        <v>301</v>
      </c>
      <c r="AA135" s="22">
        <v>5</v>
      </c>
      <c r="AB135" s="22">
        <f t="shared" ref="AB135:AB157" si="77">AA135/2</f>
        <v>2.5</v>
      </c>
      <c r="AC135" s="21">
        <v>10025009</v>
      </c>
      <c r="AD135" s="22" t="s">
        <v>303</v>
      </c>
      <c r="AE135" s="22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20</v>
      </c>
      <c r="P136" s="8">
        <f t="shared" si="74"/>
        <v>4</v>
      </c>
      <c r="Q136" s="21">
        <v>10025010</v>
      </c>
      <c r="R136" s="23" t="s">
        <v>782</v>
      </c>
      <c r="S136" s="8">
        <v>20</v>
      </c>
      <c r="T136" s="8">
        <f t="shared" si="75"/>
        <v>4</v>
      </c>
      <c r="U136" s="21">
        <v>10025003</v>
      </c>
      <c r="V136" s="23" t="s">
        <v>291</v>
      </c>
      <c r="W136" s="8">
        <v>20</v>
      </c>
      <c r="X136" s="8">
        <f t="shared" si="76"/>
        <v>4</v>
      </c>
      <c r="Y136" s="21">
        <v>10025008</v>
      </c>
      <c r="Z136" s="22" t="s">
        <v>301</v>
      </c>
      <c r="AA136" s="22">
        <v>5</v>
      </c>
      <c r="AB136" s="22">
        <f t="shared" si="77"/>
        <v>2.5</v>
      </c>
      <c r="AC136" s="21">
        <v>10025009</v>
      </c>
      <c r="AD136" s="22" t="s">
        <v>303</v>
      </c>
      <c r="AE136" s="22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20</v>
      </c>
      <c r="P137" s="8">
        <f t="shared" si="74"/>
        <v>4</v>
      </c>
      <c r="Q137" s="21">
        <v>10025010</v>
      </c>
      <c r="R137" s="23" t="s">
        <v>782</v>
      </c>
      <c r="S137" s="8">
        <v>20</v>
      </c>
      <c r="T137" s="8">
        <f t="shared" si="75"/>
        <v>4</v>
      </c>
      <c r="U137" s="21">
        <v>10025004</v>
      </c>
      <c r="V137" s="23" t="s">
        <v>293</v>
      </c>
      <c r="W137" s="8">
        <v>20</v>
      </c>
      <c r="X137" s="8">
        <f t="shared" si="76"/>
        <v>4</v>
      </c>
      <c r="Y137" s="21">
        <v>10025008</v>
      </c>
      <c r="Z137" s="22" t="s">
        <v>301</v>
      </c>
      <c r="AA137" s="22">
        <v>5</v>
      </c>
      <c r="AB137" s="22">
        <f t="shared" si="77"/>
        <v>2.5</v>
      </c>
      <c r="AC137" s="21">
        <v>10025009</v>
      </c>
      <c r="AD137" s="22" t="s">
        <v>303</v>
      </c>
      <c r="AE137" s="22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20</v>
      </c>
      <c r="P138" s="8">
        <f t="shared" si="74"/>
        <v>4</v>
      </c>
      <c r="Q138" s="21">
        <v>10025010</v>
      </c>
      <c r="R138" s="23" t="s">
        <v>782</v>
      </c>
      <c r="S138" s="8">
        <v>20</v>
      </c>
      <c r="T138" s="8">
        <f t="shared" si="75"/>
        <v>4</v>
      </c>
      <c r="U138" s="21">
        <v>10025005</v>
      </c>
      <c r="V138" s="23" t="s">
        <v>295</v>
      </c>
      <c r="W138" s="8">
        <v>20</v>
      </c>
      <c r="X138" s="8">
        <f t="shared" si="76"/>
        <v>4</v>
      </c>
      <c r="Y138" s="21">
        <v>10025008</v>
      </c>
      <c r="Z138" s="22" t="s">
        <v>301</v>
      </c>
      <c r="AA138" s="22">
        <v>5</v>
      </c>
      <c r="AB138" s="22">
        <f t="shared" si="77"/>
        <v>2.5</v>
      </c>
      <c r="AC138" s="21">
        <v>10025009</v>
      </c>
      <c r="AD138" s="22" t="s">
        <v>303</v>
      </c>
      <c r="AE138" s="22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20</v>
      </c>
      <c r="P139" s="8">
        <f t="shared" si="74"/>
        <v>4</v>
      </c>
      <c r="Q139" s="21">
        <v>10025010</v>
      </c>
      <c r="R139" s="23" t="s">
        <v>782</v>
      </c>
      <c r="S139" s="8">
        <v>20</v>
      </c>
      <c r="T139" s="8">
        <f t="shared" si="75"/>
        <v>4</v>
      </c>
      <c r="U139" s="21">
        <v>10025006</v>
      </c>
      <c r="V139" s="23" t="s">
        <v>297</v>
      </c>
      <c r="W139" s="8">
        <v>20</v>
      </c>
      <c r="X139" s="8">
        <f t="shared" si="76"/>
        <v>4</v>
      </c>
      <c r="Y139" s="21">
        <v>10025008</v>
      </c>
      <c r="Z139" s="22" t="s">
        <v>301</v>
      </c>
      <c r="AA139" s="22">
        <v>5</v>
      </c>
      <c r="AB139" s="22">
        <f t="shared" si="77"/>
        <v>2.5</v>
      </c>
      <c r="AC139" s="21">
        <v>10025009</v>
      </c>
      <c r="AD139" s="22" t="s">
        <v>303</v>
      </c>
      <c r="AE139" s="22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20</v>
      </c>
      <c r="P140" s="8">
        <f t="shared" si="74"/>
        <v>4</v>
      </c>
      <c r="Q140" s="21">
        <v>10025010</v>
      </c>
      <c r="R140" s="23" t="s">
        <v>782</v>
      </c>
      <c r="S140" s="8">
        <v>20</v>
      </c>
      <c r="T140" s="8">
        <f t="shared" si="75"/>
        <v>4</v>
      </c>
      <c r="U140" s="21">
        <v>10025007</v>
      </c>
      <c r="V140" s="23" t="s">
        <v>299</v>
      </c>
      <c r="W140" s="8">
        <v>20</v>
      </c>
      <c r="X140" s="8">
        <f t="shared" si="76"/>
        <v>4</v>
      </c>
      <c r="Y140" s="21">
        <v>10025008</v>
      </c>
      <c r="Z140" s="22" t="s">
        <v>301</v>
      </c>
      <c r="AA140" s="22">
        <v>5</v>
      </c>
      <c r="AB140" s="22">
        <f t="shared" si="77"/>
        <v>2.5</v>
      </c>
      <c r="AC140" s="21">
        <v>10025009</v>
      </c>
      <c r="AD140" s="22" t="s">
        <v>303</v>
      </c>
      <c r="AE140" s="22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20</v>
      </c>
      <c r="P141" s="8">
        <f t="shared" si="74"/>
        <v>4</v>
      </c>
      <c r="Q141" s="21">
        <v>10025010</v>
      </c>
      <c r="R141" s="23" t="s">
        <v>782</v>
      </c>
      <c r="S141" s="8">
        <v>20</v>
      </c>
      <c r="T141" s="8">
        <f t="shared" si="75"/>
        <v>4</v>
      </c>
      <c r="U141" s="21">
        <v>10025001</v>
      </c>
      <c r="V141" s="23" t="s">
        <v>286</v>
      </c>
      <c r="W141" s="8">
        <v>20</v>
      </c>
      <c r="X141" s="8">
        <f t="shared" si="76"/>
        <v>4</v>
      </c>
      <c r="Y141" s="21">
        <v>10025008</v>
      </c>
      <c r="Z141" s="22" t="s">
        <v>301</v>
      </c>
      <c r="AA141" s="22">
        <v>5</v>
      </c>
      <c r="AB141" s="22">
        <f t="shared" si="77"/>
        <v>2.5</v>
      </c>
      <c r="AC141" s="21">
        <v>10025009</v>
      </c>
      <c r="AD141" s="22" t="s">
        <v>303</v>
      </c>
      <c r="AE141" s="22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20</v>
      </c>
      <c r="P142" s="8">
        <f t="shared" si="74"/>
        <v>4</v>
      </c>
      <c r="Q142" s="21">
        <v>10025010</v>
      </c>
      <c r="R142" s="23" t="s">
        <v>782</v>
      </c>
      <c r="S142" s="8">
        <v>20</v>
      </c>
      <c r="T142" s="8">
        <f t="shared" si="75"/>
        <v>4</v>
      </c>
      <c r="U142" s="21">
        <v>10025002</v>
      </c>
      <c r="V142" s="23" t="s">
        <v>289</v>
      </c>
      <c r="W142" s="8">
        <v>20</v>
      </c>
      <c r="X142" s="8">
        <f t="shared" si="76"/>
        <v>4</v>
      </c>
      <c r="Y142" s="21">
        <v>10025008</v>
      </c>
      <c r="Z142" s="22" t="s">
        <v>301</v>
      </c>
      <c r="AA142" s="22">
        <v>5</v>
      </c>
      <c r="AB142" s="22">
        <f t="shared" si="77"/>
        <v>2.5</v>
      </c>
      <c r="AC142" s="21">
        <v>10025009</v>
      </c>
      <c r="AD142" s="22" t="s">
        <v>303</v>
      </c>
      <c r="AE142" s="22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20</v>
      </c>
      <c r="P143" s="8">
        <f t="shared" si="74"/>
        <v>4</v>
      </c>
      <c r="Q143" s="21">
        <v>10025010</v>
      </c>
      <c r="R143" s="23" t="s">
        <v>782</v>
      </c>
      <c r="S143" s="8">
        <v>20</v>
      </c>
      <c r="T143" s="8">
        <f t="shared" si="75"/>
        <v>4</v>
      </c>
      <c r="U143" s="21">
        <v>10025003</v>
      </c>
      <c r="V143" s="23" t="s">
        <v>291</v>
      </c>
      <c r="W143" s="8">
        <v>20</v>
      </c>
      <c r="X143" s="8">
        <f t="shared" si="76"/>
        <v>4</v>
      </c>
      <c r="Y143" s="21">
        <v>10025008</v>
      </c>
      <c r="Z143" s="22" t="s">
        <v>301</v>
      </c>
      <c r="AA143" s="22">
        <v>5</v>
      </c>
      <c r="AB143" s="22">
        <f t="shared" si="77"/>
        <v>2.5</v>
      </c>
      <c r="AC143" s="21">
        <v>10025009</v>
      </c>
      <c r="AD143" s="22" t="s">
        <v>303</v>
      </c>
      <c r="AE143" s="22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20</v>
      </c>
      <c r="P144" s="8">
        <f t="shared" si="74"/>
        <v>4</v>
      </c>
      <c r="Q144" s="21">
        <v>10025010</v>
      </c>
      <c r="R144" s="23" t="s">
        <v>782</v>
      </c>
      <c r="S144" s="8">
        <v>20</v>
      </c>
      <c r="T144" s="8">
        <f t="shared" si="75"/>
        <v>4</v>
      </c>
      <c r="U144" s="21">
        <v>10025004</v>
      </c>
      <c r="V144" s="23" t="s">
        <v>293</v>
      </c>
      <c r="W144" s="8">
        <v>20</v>
      </c>
      <c r="X144" s="8">
        <f t="shared" si="76"/>
        <v>4</v>
      </c>
      <c r="Y144" s="21">
        <v>10025008</v>
      </c>
      <c r="Z144" s="22" t="s">
        <v>301</v>
      </c>
      <c r="AA144" s="22">
        <v>5</v>
      </c>
      <c r="AB144" s="22">
        <f t="shared" si="77"/>
        <v>2.5</v>
      </c>
      <c r="AC144" s="21">
        <v>10025009</v>
      </c>
      <c r="AD144" s="22" t="s">
        <v>303</v>
      </c>
      <c r="AE144" s="22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20</v>
      </c>
      <c r="P145" s="8">
        <f t="shared" si="74"/>
        <v>4</v>
      </c>
      <c r="Q145" s="21">
        <v>10025010</v>
      </c>
      <c r="R145" s="23" t="s">
        <v>782</v>
      </c>
      <c r="S145" s="8">
        <v>20</v>
      </c>
      <c r="T145" s="8">
        <f t="shared" si="75"/>
        <v>4</v>
      </c>
      <c r="U145" s="21">
        <v>10025005</v>
      </c>
      <c r="V145" s="23" t="s">
        <v>295</v>
      </c>
      <c r="W145" s="8">
        <v>20</v>
      </c>
      <c r="X145" s="8">
        <f t="shared" si="76"/>
        <v>4</v>
      </c>
      <c r="Y145" s="21">
        <v>10025008</v>
      </c>
      <c r="Z145" s="22" t="s">
        <v>301</v>
      </c>
      <c r="AA145" s="22">
        <v>5</v>
      </c>
      <c r="AB145" s="22">
        <f t="shared" si="77"/>
        <v>2.5</v>
      </c>
      <c r="AC145" s="21">
        <v>10025009</v>
      </c>
      <c r="AD145" s="22" t="s">
        <v>303</v>
      </c>
      <c r="AE145" s="22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20</v>
      </c>
      <c r="P146" s="8">
        <f t="shared" si="74"/>
        <v>4</v>
      </c>
      <c r="Q146" s="21">
        <v>10025010</v>
      </c>
      <c r="R146" s="23" t="s">
        <v>782</v>
      </c>
      <c r="S146" s="8">
        <v>20</v>
      </c>
      <c r="T146" s="8">
        <f t="shared" si="75"/>
        <v>4</v>
      </c>
      <c r="U146" s="21">
        <v>10025006</v>
      </c>
      <c r="V146" s="23" t="s">
        <v>297</v>
      </c>
      <c r="W146" s="8">
        <v>20</v>
      </c>
      <c r="X146" s="8">
        <f t="shared" si="76"/>
        <v>4</v>
      </c>
      <c r="Y146" s="21">
        <v>10025008</v>
      </c>
      <c r="Z146" s="22" t="s">
        <v>301</v>
      </c>
      <c r="AA146" s="22">
        <v>5</v>
      </c>
      <c r="AB146" s="22">
        <f t="shared" si="77"/>
        <v>2.5</v>
      </c>
      <c r="AC146" s="21">
        <v>10025009</v>
      </c>
      <c r="AD146" s="22" t="s">
        <v>303</v>
      </c>
      <c r="AE146" s="22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20</v>
      </c>
      <c r="P147" s="8">
        <f t="shared" si="74"/>
        <v>4</v>
      </c>
      <c r="Q147" s="21">
        <v>10025010</v>
      </c>
      <c r="R147" s="23" t="s">
        <v>782</v>
      </c>
      <c r="S147" s="8">
        <v>20</v>
      </c>
      <c r="T147" s="8">
        <f t="shared" si="75"/>
        <v>4</v>
      </c>
      <c r="U147" s="21">
        <v>10025007</v>
      </c>
      <c r="V147" s="23" t="s">
        <v>299</v>
      </c>
      <c r="W147" s="8">
        <v>20</v>
      </c>
      <c r="X147" s="8">
        <f t="shared" si="76"/>
        <v>4</v>
      </c>
      <c r="Y147" s="21">
        <v>10025008</v>
      </c>
      <c r="Z147" s="22" t="s">
        <v>301</v>
      </c>
      <c r="AA147" s="22">
        <v>5</v>
      </c>
      <c r="AB147" s="22">
        <f t="shared" si="77"/>
        <v>2.5</v>
      </c>
      <c r="AC147" s="21">
        <v>10025009</v>
      </c>
      <c r="AD147" s="22" t="s">
        <v>303</v>
      </c>
      <c r="AE147" s="22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20</v>
      </c>
      <c r="P148" s="8">
        <f t="shared" si="74"/>
        <v>4</v>
      </c>
      <c r="Q148" s="21">
        <v>10025010</v>
      </c>
      <c r="R148" s="23" t="s">
        <v>782</v>
      </c>
      <c r="S148" s="8">
        <v>20</v>
      </c>
      <c r="T148" s="8">
        <f t="shared" si="75"/>
        <v>4</v>
      </c>
      <c r="U148" s="21">
        <v>10025001</v>
      </c>
      <c r="V148" s="23" t="s">
        <v>286</v>
      </c>
      <c r="W148" s="8">
        <v>20</v>
      </c>
      <c r="X148" s="8">
        <f t="shared" si="76"/>
        <v>4</v>
      </c>
      <c r="Y148" s="21">
        <v>10025008</v>
      </c>
      <c r="Z148" s="22" t="s">
        <v>301</v>
      </c>
      <c r="AA148" s="22">
        <v>5</v>
      </c>
      <c r="AB148" s="22">
        <f t="shared" si="77"/>
        <v>2.5</v>
      </c>
      <c r="AC148" s="21">
        <v>10025009</v>
      </c>
      <c r="AD148" s="22" t="s">
        <v>303</v>
      </c>
      <c r="AE148" s="22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40</v>
      </c>
      <c r="P149" s="8">
        <f t="shared" si="74"/>
        <v>8</v>
      </c>
      <c r="Q149" s="21">
        <v>10025010</v>
      </c>
      <c r="R149" s="23" t="s">
        <v>782</v>
      </c>
      <c r="S149" s="22">
        <v>40</v>
      </c>
      <c r="T149" s="8">
        <f t="shared" si="75"/>
        <v>8</v>
      </c>
      <c r="U149" s="21">
        <v>10025002</v>
      </c>
      <c r="V149" s="23" t="s">
        <v>289</v>
      </c>
      <c r="W149" s="22">
        <v>40</v>
      </c>
      <c r="X149" s="8">
        <f t="shared" si="76"/>
        <v>8</v>
      </c>
      <c r="Y149" s="21">
        <v>10025008</v>
      </c>
      <c r="Z149" s="22" t="s">
        <v>301</v>
      </c>
      <c r="AA149" s="22">
        <v>10</v>
      </c>
      <c r="AB149" s="22">
        <f t="shared" si="77"/>
        <v>5</v>
      </c>
      <c r="AC149" s="21">
        <v>10025009</v>
      </c>
      <c r="AD149" s="22" t="s">
        <v>303</v>
      </c>
      <c r="AE149" s="22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40</v>
      </c>
      <c r="P150" s="8">
        <f t="shared" si="74"/>
        <v>8</v>
      </c>
      <c r="Q150" s="21">
        <v>10025010</v>
      </c>
      <c r="R150" s="23" t="s">
        <v>782</v>
      </c>
      <c r="S150" s="22">
        <v>40</v>
      </c>
      <c r="T150" s="8">
        <f t="shared" si="75"/>
        <v>8</v>
      </c>
      <c r="U150" s="21">
        <v>10025003</v>
      </c>
      <c r="V150" s="23" t="s">
        <v>291</v>
      </c>
      <c r="W150" s="22">
        <v>40</v>
      </c>
      <c r="X150" s="8">
        <f t="shared" si="76"/>
        <v>8</v>
      </c>
      <c r="Y150" s="21">
        <v>10025008</v>
      </c>
      <c r="Z150" s="22" t="s">
        <v>301</v>
      </c>
      <c r="AA150" s="22">
        <v>10</v>
      </c>
      <c r="AB150" s="22">
        <f t="shared" si="77"/>
        <v>5</v>
      </c>
      <c r="AC150" s="21">
        <v>10025009</v>
      </c>
      <c r="AD150" s="22" t="s">
        <v>303</v>
      </c>
      <c r="AE150" s="22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40</v>
      </c>
      <c r="P151" s="8">
        <f t="shared" si="74"/>
        <v>8</v>
      </c>
      <c r="Q151" s="21">
        <v>10025010</v>
      </c>
      <c r="R151" s="23" t="s">
        <v>782</v>
      </c>
      <c r="S151" s="22">
        <v>40</v>
      </c>
      <c r="T151" s="8">
        <f t="shared" si="75"/>
        <v>8</v>
      </c>
      <c r="U151" s="21">
        <v>10025004</v>
      </c>
      <c r="V151" s="23" t="s">
        <v>293</v>
      </c>
      <c r="W151" s="22">
        <v>40</v>
      </c>
      <c r="X151" s="8">
        <f t="shared" si="76"/>
        <v>8</v>
      </c>
      <c r="Y151" s="21">
        <v>10025008</v>
      </c>
      <c r="Z151" s="22" t="s">
        <v>301</v>
      </c>
      <c r="AA151" s="22">
        <v>10</v>
      </c>
      <c r="AB151" s="22">
        <f t="shared" si="77"/>
        <v>5</v>
      </c>
      <c r="AC151" s="21">
        <v>10025009</v>
      </c>
      <c r="AD151" s="22" t="s">
        <v>303</v>
      </c>
      <c r="AE151" s="22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60</v>
      </c>
      <c r="P152" s="8">
        <f t="shared" si="74"/>
        <v>12</v>
      </c>
      <c r="Q152" s="21">
        <v>10025010</v>
      </c>
      <c r="R152" s="23" t="s">
        <v>782</v>
      </c>
      <c r="S152" s="22">
        <v>60</v>
      </c>
      <c r="T152" s="8">
        <f t="shared" si="75"/>
        <v>12</v>
      </c>
      <c r="U152" s="21">
        <v>10025005</v>
      </c>
      <c r="V152" s="23" t="s">
        <v>295</v>
      </c>
      <c r="W152" s="22">
        <v>60</v>
      </c>
      <c r="X152" s="8">
        <f t="shared" si="76"/>
        <v>12</v>
      </c>
      <c r="Y152" s="21">
        <v>10025008</v>
      </c>
      <c r="Z152" s="22" t="s">
        <v>301</v>
      </c>
      <c r="AA152" s="22">
        <v>10</v>
      </c>
      <c r="AB152" s="22">
        <f t="shared" si="77"/>
        <v>5</v>
      </c>
      <c r="AC152" s="21">
        <v>10025009</v>
      </c>
      <c r="AD152" s="22" t="s">
        <v>303</v>
      </c>
      <c r="AE152" s="22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60</v>
      </c>
      <c r="P153" s="8">
        <f t="shared" si="74"/>
        <v>12</v>
      </c>
      <c r="Q153" s="21">
        <v>10025010</v>
      </c>
      <c r="R153" s="23" t="s">
        <v>782</v>
      </c>
      <c r="S153" s="22">
        <v>60</v>
      </c>
      <c r="T153" s="8">
        <f t="shared" si="75"/>
        <v>12</v>
      </c>
      <c r="U153" s="21">
        <v>10025006</v>
      </c>
      <c r="V153" s="23" t="s">
        <v>297</v>
      </c>
      <c r="W153" s="22">
        <v>60</v>
      </c>
      <c r="X153" s="8">
        <f t="shared" si="76"/>
        <v>12</v>
      </c>
      <c r="Y153" s="21">
        <v>10025008</v>
      </c>
      <c r="Z153" s="22" t="s">
        <v>301</v>
      </c>
      <c r="AA153" s="22">
        <v>15</v>
      </c>
      <c r="AB153" s="22">
        <f t="shared" si="77"/>
        <v>7.5</v>
      </c>
      <c r="AC153" s="21">
        <v>10025009</v>
      </c>
      <c r="AD153" s="22" t="s">
        <v>303</v>
      </c>
      <c r="AE153" s="22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60</v>
      </c>
      <c r="P154" s="8">
        <f t="shared" si="74"/>
        <v>12</v>
      </c>
      <c r="Q154" s="21">
        <v>10025010</v>
      </c>
      <c r="R154" s="23" t="s">
        <v>782</v>
      </c>
      <c r="S154" s="22">
        <v>60</v>
      </c>
      <c r="T154" s="8">
        <f t="shared" si="75"/>
        <v>12</v>
      </c>
      <c r="U154" s="21">
        <v>10025007</v>
      </c>
      <c r="V154" s="23" t="s">
        <v>299</v>
      </c>
      <c r="W154" s="22">
        <v>60</v>
      </c>
      <c r="X154" s="8">
        <f t="shared" si="76"/>
        <v>12</v>
      </c>
      <c r="Y154" s="21">
        <v>10025008</v>
      </c>
      <c r="Z154" s="22" t="s">
        <v>301</v>
      </c>
      <c r="AA154" s="22">
        <v>15</v>
      </c>
      <c r="AB154" s="22">
        <f t="shared" si="77"/>
        <v>7.5</v>
      </c>
      <c r="AC154" s="21">
        <v>10025009</v>
      </c>
      <c r="AD154" s="22" t="s">
        <v>303</v>
      </c>
      <c r="AE154" s="22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40</v>
      </c>
      <c r="P155" s="8">
        <f t="shared" si="74"/>
        <v>8</v>
      </c>
      <c r="Q155" s="21">
        <v>10025010</v>
      </c>
      <c r="R155" s="23" t="s">
        <v>782</v>
      </c>
      <c r="S155" s="22">
        <v>40</v>
      </c>
      <c r="T155" s="8">
        <f t="shared" si="75"/>
        <v>8</v>
      </c>
      <c r="U155" s="21">
        <v>10025005</v>
      </c>
      <c r="V155" s="23" t="s">
        <v>295</v>
      </c>
      <c r="W155" s="22">
        <v>40</v>
      </c>
      <c r="X155" s="8">
        <f t="shared" si="76"/>
        <v>8</v>
      </c>
      <c r="Y155" s="21">
        <v>10025008</v>
      </c>
      <c r="Z155" s="22" t="s">
        <v>301</v>
      </c>
      <c r="AA155" s="22">
        <v>10</v>
      </c>
      <c r="AB155" s="22">
        <f t="shared" si="77"/>
        <v>5</v>
      </c>
      <c r="AC155" s="21">
        <v>10025009</v>
      </c>
      <c r="AD155" s="22" t="s">
        <v>303</v>
      </c>
      <c r="AE155" s="22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40</v>
      </c>
      <c r="P156" s="8">
        <f t="shared" si="74"/>
        <v>8</v>
      </c>
      <c r="Q156" s="21">
        <v>10025010</v>
      </c>
      <c r="R156" s="23" t="s">
        <v>782</v>
      </c>
      <c r="S156" s="22">
        <v>40</v>
      </c>
      <c r="T156" s="8">
        <f t="shared" si="75"/>
        <v>8</v>
      </c>
      <c r="U156" s="21">
        <v>10025006</v>
      </c>
      <c r="V156" s="23" t="s">
        <v>297</v>
      </c>
      <c r="W156" s="22">
        <v>40</v>
      </c>
      <c r="X156" s="8">
        <f t="shared" si="76"/>
        <v>8</v>
      </c>
      <c r="Y156" s="21">
        <v>10025008</v>
      </c>
      <c r="Z156" s="22" t="s">
        <v>301</v>
      </c>
      <c r="AA156" s="22">
        <v>10</v>
      </c>
      <c r="AB156" s="22">
        <f t="shared" si="77"/>
        <v>5</v>
      </c>
      <c r="AC156" s="21">
        <v>10025009</v>
      </c>
      <c r="AD156" s="22" t="s">
        <v>303</v>
      </c>
      <c r="AE156" s="22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40</v>
      </c>
      <c r="P157" s="8">
        <f t="shared" si="74"/>
        <v>8</v>
      </c>
      <c r="Q157" s="21">
        <v>10025010</v>
      </c>
      <c r="R157" s="23" t="s">
        <v>782</v>
      </c>
      <c r="S157" s="22">
        <v>40</v>
      </c>
      <c r="T157" s="8">
        <f t="shared" si="75"/>
        <v>8</v>
      </c>
      <c r="U157" s="21">
        <v>10025007</v>
      </c>
      <c r="V157" s="23" t="s">
        <v>299</v>
      </c>
      <c r="W157" s="22">
        <v>40</v>
      </c>
      <c r="X157" s="8">
        <f t="shared" si="76"/>
        <v>8</v>
      </c>
      <c r="Y157" s="21">
        <v>10025008</v>
      </c>
      <c r="Z157" s="22" t="s">
        <v>301</v>
      </c>
      <c r="AA157" s="22">
        <v>10</v>
      </c>
      <c r="AB157" s="22">
        <f t="shared" si="77"/>
        <v>5</v>
      </c>
      <c r="AC157" s="21">
        <v>10025009</v>
      </c>
      <c r="AD157" s="22" t="s">
        <v>303</v>
      </c>
      <c r="AE157" s="22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2</v>
      </c>
      <c r="P234" s="8">
        <f>O234/5</f>
        <v>0.4</v>
      </c>
      <c r="Q234" s="21">
        <v>10021010</v>
      </c>
      <c r="R234" s="22" t="s">
        <v>772</v>
      </c>
      <c r="S234" s="8">
        <v>2</v>
      </c>
      <c r="T234" s="8">
        <f>S234/5</f>
        <v>0.4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10</v>
      </c>
      <c r="P235" s="8">
        <f t="shared" ref="P235:P263" si="87">O235/5</f>
        <v>2</v>
      </c>
      <c r="Q235" s="21">
        <v>10021010</v>
      </c>
      <c r="R235" s="22" t="s">
        <v>772</v>
      </c>
      <c r="S235" s="8">
        <v>10</v>
      </c>
      <c r="T235" s="8">
        <f t="shared" ref="T235:T263" si="88">S235/5</f>
        <v>2</v>
      </c>
      <c r="U235" s="21">
        <v>10021001</v>
      </c>
      <c r="V235" s="23" t="s">
        <v>194</v>
      </c>
      <c r="W235" s="22">
        <v>10</v>
      </c>
      <c r="X235" s="22"/>
      <c r="Y235" s="21">
        <v>10021003</v>
      </c>
      <c r="Z235" s="23" t="s">
        <v>222</v>
      </c>
      <c r="AA235" s="22">
        <v>10</v>
      </c>
      <c r="AB235" s="22"/>
      <c r="AC235" s="21">
        <v>10021008</v>
      </c>
      <c r="AD235" s="22" t="s">
        <v>236</v>
      </c>
      <c r="AE235" s="8">
        <v>1</v>
      </c>
      <c r="AF235" s="8"/>
      <c r="AG235" s="8"/>
      <c r="AH235" s="8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10</v>
      </c>
      <c r="P236" s="8">
        <f t="shared" si="87"/>
        <v>2</v>
      </c>
      <c r="Q236" s="21">
        <v>10021010</v>
      </c>
      <c r="R236" s="22" t="s">
        <v>772</v>
      </c>
      <c r="S236" s="8">
        <v>10</v>
      </c>
      <c r="T236" s="8">
        <f t="shared" si="88"/>
        <v>2</v>
      </c>
      <c r="U236" s="21">
        <v>10021002</v>
      </c>
      <c r="V236" s="23" t="s">
        <v>219</v>
      </c>
      <c r="W236" s="22">
        <v>10</v>
      </c>
      <c r="X236" s="22"/>
      <c r="Y236" s="21">
        <v>10021004</v>
      </c>
      <c r="Z236" s="23" t="s">
        <v>224</v>
      </c>
      <c r="AA236" s="22">
        <v>10</v>
      </c>
      <c r="AB236" s="22"/>
      <c r="AC236" s="21">
        <v>10021008</v>
      </c>
      <c r="AD236" s="22" t="s">
        <v>236</v>
      </c>
      <c r="AE236" s="8">
        <v>1</v>
      </c>
      <c r="AF236" s="8"/>
      <c r="AG236" s="8"/>
      <c r="AH236" s="8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20</v>
      </c>
      <c r="P237" s="8">
        <f t="shared" si="87"/>
        <v>4</v>
      </c>
      <c r="Q237" s="21">
        <v>10021010</v>
      </c>
      <c r="R237" s="22" t="s">
        <v>772</v>
      </c>
      <c r="S237" s="8">
        <v>20</v>
      </c>
      <c r="T237" s="8">
        <f t="shared" si="88"/>
        <v>4</v>
      </c>
      <c r="U237" s="21">
        <v>10021003</v>
      </c>
      <c r="V237" s="23" t="s">
        <v>222</v>
      </c>
      <c r="W237" s="22">
        <v>20</v>
      </c>
      <c r="X237" s="22"/>
      <c r="Y237" s="21">
        <v>10021005</v>
      </c>
      <c r="Z237" s="23" t="s">
        <v>227</v>
      </c>
      <c r="AA237" s="22">
        <v>20</v>
      </c>
      <c r="AB237" s="22"/>
      <c r="AC237" s="21">
        <v>10021008</v>
      </c>
      <c r="AD237" s="22" t="s">
        <v>236</v>
      </c>
      <c r="AE237" s="8">
        <v>1</v>
      </c>
      <c r="AF237" s="21">
        <v>10021009</v>
      </c>
      <c r="AG237" s="22" t="s">
        <v>239</v>
      </c>
      <c r="AH237" s="8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20</v>
      </c>
      <c r="P238" s="8">
        <f t="shared" si="87"/>
        <v>4</v>
      </c>
      <c r="Q238" s="21">
        <v>10021010</v>
      </c>
      <c r="R238" s="22" t="s">
        <v>772</v>
      </c>
      <c r="S238" s="8">
        <v>20</v>
      </c>
      <c r="T238" s="8">
        <f t="shared" si="88"/>
        <v>4</v>
      </c>
      <c r="U238" s="21">
        <v>10021004</v>
      </c>
      <c r="V238" s="23" t="s">
        <v>224</v>
      </c>
      <c r="W238" s="22">
        <v>20</v>
      </c>
      <c r="X238" s="22"/>
      <c r="Y238" s="21">
        <v>10021006</v>
      </c>
      <c r="Z238" s="23" t="s">
        <v>230</v>
      </c>
      <c r="AA238" s="22">
        <v>20</v>
      </c>
      <c r="AB238" s="22"/>
      <c r="AC238" s="21">
        <v>10021008</v>
      </c>
      <c r="AD238" s="22" t="s">
        <v>236</v>
      </c>
      <c r="AE238" s="8">
        <v>1</v>
      </c>
      <c r="AF238" s="21">
        <v>10021009</v>
      </c>
      <c r="AG238" s="22" t="s">
        <v>239</v>
      </c>
      <c r="AH238" s="8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20</v>
      </c>
      <c r="P239" s="8">
        <f t="shared" si="87"/>
        <v>4</v>
      </c>
      <c r="Q239" s="21">
        <v>10021010</v>
      </c>
      <c r="R239" s="22" t="s">
        <v>772</v>
      </c>
      <c r="S239" s="8">
        <v>20</v>
      </c>
      <c r="T239" s="8">
        <f t="shared" si="88"/>
        <v>4</v>
      </c>
      <c r="U239" s="21">
        <v>10021005</v>
      </c>
      <c r="V239" s="23" t="s">
        <v>227</v>
      </c>
      <c r="W239" s="22">
        <v>20</v>
      </c>
      <c r="X239" s="22"/>
      <c r="Y239" s="21">
        <v>10021007</v>
      </c>
      <c r="Z239" s="23" t="s">
        <v>233</v>
      </c>
      <c r="AA239" s="22">
        <v>20</v>
      </c>
      <c r="AB239" s="22"/>
      <c r="AC239" s="21">
        <v>10021008</v>
      </c>
      <c r="AD239" s="22" t="s">
        <v>236</v>
      </c>
      <c r="AE239" s="8">
        <v>1</v>
      </c>
      <c r="AF239" s="21">
        <v>10021009</v>
      </c>
      <c r="AG239" s="22" t="s">
        <v>239</v>
      </c>
      <c r="AH239" s="8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2</v>
      </c>
      <c r="P240" s="8">
        <f t="shared" si="87"/>
        <v>0.4</v>
      </c>
      <c r="Q240" s="21">
        <v>10021010</v>
      </c>
      <c r="R240" s="22" t="s">
        <v>772</v>
      </c>
      <c r="S240" s="8">
        <v>2</v>
      </c>
      <c r="T240" s="8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10</v>
      </c>
      <c r="P241" s="8">
        <f t="shared" si="87"/>
        <v>2</v>
      </c>
      <c r="Q241" s="21">
        <v>10022010</v>
      </c>
      <c r="R241" s="23" t="s">
        <v>779</v>
      </c>
      <c r="S241" s="8">
        <v>10</v>
      </c>
      <c r="T241" s="8">
        <f t="shared" si="88"/>
        <v>2</v>
      </c>
      <c r="U241" s="21">
        <v>10022001</v>
      </c>
      <c r="V241" s="23" t="s">
        <v>242</v>
      </c>
      <c r="W241" s="22">
        <v>10</v>
      </c>
      <c r="X241" s="22"/>
      <c r="Y241" s="21">
        <v>10022003</v>
      </c>
      <c r="Z241" s="23" t="s">
        <v>246</v>
      </c>
      <c r="AA241" s="22">
        <v>10</v>
      </c>
      <c r="AB241" s="22"/>
      <c r="AC241" s="21">
        <v>10022008</v>
      </c>
      <c r="AD241" s="22" t="s">
        <v>258</v>
      </c>
      <c r="AE241" s="8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10</v>
      </c>
      <c r="P242" s="8">
        <f t="shared" si="87"/>
        <v>2</v>
      </c>
      <c r="Q242" s="21">
        <v>10022010</v>
      </c>
      <c r="R242" s="23" t="s">
        <v>779</v>
      </c>
      <c r="S242" s="8">
        <v>10</v>
      </c>
      <c r="T242" s="8">
        <f t="shared" si="88"/>
        <v>2</v>
      </c>
      <c r="U242" s="21">
        <v>10022002</v>
      </c>
      <c r="V242" s="23" t="s">
        <v>244</v>
      </c>
      <c r="W242" s="22">
        <v>10</v>
      </c>
      <c r="X242" s="22"/>
      <c r="Y242" s="21">
        <v>10022004</v>
      </c>
      <c r="Z242" s="23" t="s">
        <v>248</v>
      </c>
      <c r="AA242" s="22">
        <v>10</v>
      </c>
      <c r="AB242" s="22"/>
      <c r="AC242" s="21">
        <v>10022008</v>
      </c>
      <c r="AD242" s="22" t="s">
        <v>258</v>
      </c>
      <c r="AE242" s="8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20</v>
      </c>
      <c r="P243" s="8">
        <f t="shared" si="87"/>
        <v>4</v>
      </c>
      <c r="Q243" s="21">
        <v>10022010</v>
      </c>
      <c r="R243" s="23" t="s">
        <v>779</v>
      </c>
      <c r="S243" s="8">
        <v>20</v>
      </c>
      <c r="T243" s="8">
        <f t="shared" si="88"/>
        <v>4</v>
      </c>
      <c r="U243" s="21">
        <v>10022003</v>
      </c>
      <c r="V243" s="23" t="s">
        <v>246</v>
      </c>
      <c r="W243" s="22">
        <v>20</v>
      </c>
      <c r="X243" s="22"/>
      <c r="Y243" s="21">
        <v>10022005</v>
      </c>
      <c r="Z243" s="23" t="s">
        <v>250</v>
      </c>
      <c r="AA243" s="22">
        <v>20</v>
      </c>
      <c r="AB243" s="22"/>
      <c r="AC243" s="21">
        <v>10022008</v>
      </c>
      <c r="AD243" s="22" t="s">
        <v>258</v>
      </c>
      <c r="AE243" s="8">
        <v>1</v>
      </c>
      <c r="AF243" s="21">
        <v>10022009</v>
      </c>
      <c r="AG243" s="22" t="s">
        <v>260</v>
      </c>
      <c r="AH243" s="22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20</v>
      </c>
      <c r="P244" s="8">
        <f t="shared" si="87"/>
        <v>4</v>
      </c>
      <c r="Q244" s="21">
        <v>10022010</v>
      </c>
      <c r="R244" s="23" t="s">
        <v>779</v>
      </c>
      <c r="S244" s="8">
        <v>20</v>
      </c>
      <c r="T244" s="8">
        <f t="shared" si="88"/>
        <v>4</v>
      </c>
      <c r="U244" s="21">
        <v>10022004</v>
      </c>
      <c r="V244" s="23" t="s">
        <v>248</v>
      </c>
      <c r="W244" s="22">
        <v>20</v>
      </c>
      <c r="X244" s="22"/>
      <c r="Y244" s="21">
        <v>10022006</v>
      </c>
      <c r="Z244" s="29" t="s">
        <v>254</v>
      </c>
      <c r="AA244" s="22">
        <v>20</v>
      </c>
      <c r="AB244" s="22"/>
      <c r="AC244" s="21">
        <v>10022008</v>
      </c>
      <c r="AD244" s="22" t="s">
        <v>258</v>
      </c>
      <c r="AE244" s="8">
        <v>1</v>
      </c>
      <c r="AF244" s="21">
        <v>10022009</v>
      </c>
      <c r="AG244" s="22" t="s">
        <v>260</v>
      </c>
      <c r="AH244" s="22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20</v>
      </c>
      <c r="P245" s="8">
        <f t="shared" si="87"/>
        <v>4</v>
      </c>
      <c r="Q245" s="21">
        <v>10022010</v>
      </c>
      <c r="R245" s="23" t="s">
        <v>779</v>
      </c>
      <c r="S245" s="8">
        <v>20</v>
      </c>
      <c r="T245" s="8">
        <f t="shared" si="88"/>
        <v>4</v>
      </c>
      <c r="U245" s="21">
        <v>10022005</v>
      </c>
      <c r="V245" s="23" t="s">
        <v>250</v>
      </c>
      <c r="W245" s="22">
        <v>20</v>
      </c>
      <c r="X245" s="22"/>
      <c r="Y245" s="21">
        <v>10022007</v>
      </c>
      <c r="Z245" s="23" t="s">
        <v>256</v>
      </c>
      <c r="AA245" s="22">
        <v>20</v>
      </c>
      <c r="AB245" s="22"/>
      <c r="AC245" s="21">
        <v>10022008</v>
      </c>
      <c r="AD245" s="22" t="s">
        <v>258</v>
      </c>
      <c r="AE245" s="8">
        <v>1</v>
      </c>
      <c r="AF245" s="21">
        <v>10022009</v>
      </c>
      <c r="AG245" s="22" t="s">
        <v>260</v>
      </c>
      <c r="AH245" s="22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2</v>
      </c>
      <c r="P246" s="8">
        <f t="shared" si="87"/>
        <v>0.4</v>
      </c>
      <c r="Q246" s="21">
        <v>10023010</v>
      </c>
      <c r="R246" s="23" t="s">
        <v>781</v>
      </c>
      <c r="S246" s="8">
        <v>2</v>
      </c>
      <c r="T246" s="8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10</v>
      </c>
      <c r="P247" s="8">
        <f t="shared" si="87"/>
        <v>2</v>
      </c>
      <c r="Q247" s="21">
        <v>10023010</v>
      </c>
      <c r="R247" s="23" t="s">
        <v>781</v>
      </c>
      <c r="S247" s="8">
        <v>10</v>
      </c>
      <c r="T247" s="8">
        <f t="shared" si="88"/>
        <v>2</v>
      </c>
      <c r="U247" s="21">
        <v>10023001</v>
      </c>
      <c r="V247" s="23" t="s">
        <v>262</v>
      </c>
      <c r="W247" s="22">
        <v>10</v>
      </c>
      <c r="X247" s="22"/>
      <c r="Y247" s="21">
        <v>10023003</v>
      </c>
      <c r="Z247" s="23" t="s">
        <v>266</v>
      </c>
      <c r="AA247" s="22">
        <v>10</v>
      </c>
      <c r="AB247" s="22"/>
      <c r="AC247" s="21">
        <v>10023008</v>
      </c>
      <c r="AD247" s="22" t="s">
        <v>280</v>
      </c>
      <c r="AE247" s="8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10</v>
      </c>
      <c r="P248" s="8">
        <f t="shared" si="87"/>
        <v>2</v>
      </c>
      <c r="Q248" s="21">
        <v>10023010</v>
      </c>
      <c r="R248" s="23" t="s">
        <v>781</v>
      </c>
      <c r="S248" s="8">
        <v>10</v>
      </c>
      <c r="T248" s="8">
        <f t="shared" si="88"/>
        <v>2</v>
      </c>
      <c r="U248" s="21">
        <v>10023002</v>
      </c>
      <c r="V248" s="23" t="s">
        <v>264</v>
      </c>
      <c r="W248" s="22">
        <v>10</v>
      </c>
      <c r="X248" s="22"/>
      <c r="Y248" s="21">
        <v>10023004</v>
      </c>
      <c r="Z248" s="23" t="s">
        <v>268</v>
      </c>
      <c r="AA248" s="22">
        <v>10</v>
      </c>
      <c r="AB248" s="22"/>
      <c r="AC248" s="21">
        <v>10023008</v>
      </c>
      <c r="AD248" s="22" t="s">
        <v>280</v>
      </c>
      <c r="AE248" s="8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20</v>
      </c>
      <c r="P249" s="8">
        <f t="shared" si="87"/>
        <v>4</v>
      </c>
      <c r="Q249" s="21">
        <v>10023010</v>
      </c>
      <c r="R249" s="23" t="s">
        <v>781</v>
      </c>
      <c r="S249" s="8">
        <v>20</v>
      </c>
      <c r="T249" s="8">
        <f t="shared" si="88"/>
        <v>4</v>
      </c>
      <c r="U249" s="21">
        <v>10023003</v>
      </c>
      <c r="V249" s="23" t="s">
        <v>266</v>
      </c>
      <c r="W249" s="22">
        <v>20</v>
      </c>
      <c r="X249" s="22"/>
      <c r="Y249" s="21">
        <v>10023005</v>
      </c>
      <c r="Z249" s="23" t="s">
        <v>272</v>
      </c>
      <c r="AA249" s="22">
        <v>20</v>
      </c>
      <c r="AB249" s="22"/>
      <c r="AC249" s="21">
        <v>10023008</v>
      </c>
      <c r="AD249" s="22" t="s">
        <v>280</v>
      </c>
      <c r="AE249" s="8">
        <v>1</v>
      </c>
      <c r="AF249" s="21">
        <v>10023009</v>
      </c>
      <c r="AG249" s="22" t="s">
        <v>282</v>
      </c>
      <c r="AH249" s="22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20</v>
      </c>
      <c r="P250" s="8">
        <f t="shared" si="87"/>
        <v>4</v>
      </c>
      <c r="Q250" s="21">
        <v>10023010</v>
      </c>
      <c r="R250" s="23" t="s">
        <v>781</v>
      </c>
      <c r="S250" s="8">
        <v>20</v>
      </c>
      <c r="T250" s="8">
        <f t="shared" si="88"/>
        <v>4</v>
      </c>
      <c r="U250" s="21">
        <v>10023004</v>
      </c>
      <c r="V250" s="23" t="s">
        <v>268</v>
      </c>
      <c r="W250" s="22">
        <v>20</v>
      </c>
      <c r="X250" s="22"/>
      <c r="Y250" s="21">
        <v>10023006</v>
      </c>
      <c r="Z250" s="23" t="s">
        <v>275</v>
      </c>
      <c r="AA250" s="22">
        <v>20</v>
      </c>
      <c r="AB250" s="22"/>
      <c r="AC250" s="21">
        <v>10023008</v>
      </c>
      <c r="AD250" s="22" t="s">
        <v>280</v>
      </c>
      <c r="AE250" s="8">
        <v>1</v>
      </c>
      <c r="AF250" s="21">
        <v>10023009</v>
      </c>
      <c r="AG250" s="22" t="s">
        <v>282</v>
      </c>
      <c r="AH250" s="22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20</v>
      </c>
      <c r="P251" s="8">
        <f t="shared" si="87"/>
        <v>4</v>
      </c>
      <c r="Q251" s="21">
        <v>10023010</v>
      </c>
      <c r="R251" s="23" t="s">
        <v>781</v>
      </c>
      <c r="S251" s="8">
        <v>20</v>
      </c>
      <c r="T251" s="8">
        <f t="shared" si="88"/>
        <v>4</v>
      </c>
      <c r="U251" s="21">
        <v>10023005</v>
      </c>
      <c r="V251" s="23" t="s">
        <v>272</v>
      </c>
      <c r="W251" s="22">
        <v>20</v>
      </c>
      <c r="X251" s="22"/>
      <c r="Y251" s="21">
        <v>10023007</v>
      </c>
      <c r="Z251" s="23" t="s">
        <v>278</v>
      </c>
      <c r="AA251" s="22">
        <v>20</v>
      </c>
      <c r="AB251" s="22"/>
      <c r="AC251" s="21">
        <v>10023008</v>
      </c>
      <c r="AD251" s="22" t="s">
        <v>280</v>
      </c>
      <c r="AE251" s="8">
        <v>1</v>
      </c>
      <c r="AF251" s="21">
        <v>10023009</v>
      </c>
      <c r="AG251" s="22" t="s">
        <v>282</v>
      </c>
      <c r="AH251" s="22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2</v>
      </c>
      <c r="P252" s="8">
        <f t="shared" si="87"/>
        <v>0.4</v>
      </c>
      <c r="Q252" s="21">
        <v>10024010</v>
      </c>
      <c r="R252" s="23" t="s">
        <v>782</v>
      </c>
      <c r="S252" s="8">
        <v>2</v>
      </c>
      <c r="T252" s="8">
        <f t="shared" si="88"/>
        <v>0.4</v>
      </c>
      <c r="U252" s="22"/>
      <c r="V252" s="22"/>
      <c r="Y252" s="22"/>
      <c r="Z252" s="22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10</v>
      </c>
      <c r="P253" s="8">
        <f t="shared" si="87"/>
        <v>2</v>
      </c>
      <c r="Q253" s="21">
        <v>10024010</v>
      </c>
      <c r="R253" s="23" t="s">
        <v>782</v>
      </c>
      <c r="S253" s="8">
        <v>10</v>
      </c>
      <c r="T253" s="8">
        <f t="shared" si="88"/>
        <v>2</v>
      </c>
      <c r="U253" s="21">
        <v>10024001</v>
      </c>
      <c r="V253" s="23" t="s">
        <v>286</v>
      </c>
      <c r="W253" s="22">
        <v>10</v>
      </c>
      <c r="X253" s="22"/>
      <c r="Y253" s="21">
        <v>10024003</v>
      </c>
      <c r="Z253" s="23" t="s">
        <v>291</v>
      </c>
      <c r="AA253" s="22">
        <v>10</v>
      </c>
      <c r="AB253" s="22"/>
      <c r="AC253" s="21">
        <v>10024008</v>
      </c>
      <c r="AD253" s="22" t="s">
        <v>301</v>
      </c>
      <c r="AE253" s="8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10</v>
      </c>
      <c r="P254" s="8">
        <f t="shared" si="87"/>
        <v>2</v>
      </c>
      <c r="Q254" s="21">
        <v>10024010</v>
      </c>
      <c r="R254" s="23" t="s">
        <v>782</v>
      </c>
      <c r="S254" s="8">
        <v>10</v>
      </c>
      <c r="T254" s="8">
        <f t="shared" si="88"/>
        <v>2</v>
      </c>
      <c r="U254" s="21">
        <v>10024002</v>
      </c>
      <c r="V254" s="23" t="s">
        <v>289</v>
      </c>
      <c r="W254" s="22">
        <v>10</v>
      </c>
      <c r="X254" s="22"/>
      <c r="Y254" s="21">
        <v>10024004</v>
      </c>
      <c r="Z254" s="23" t="s">
        <v>293</v>
      </c>
      <c r="AA254" s="22">
        <v>10</v>
      </c>
      <c r="AB254" s="22"/>
      <c r="AC254" s="21">
        <v>10024008</v>
      </c>
      <c r="AD254" s="22" t="s">
        <v>301</v>
      </c>
      <c r="AE254" s="8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20</v>
      </c>
      <c r="P255" s="8">
        <f t="shared" si="87"/>
        <v>4</v>
      </c>
      <c r="Q255" s="21">
        <v>10024010</v>
      </c>
      <c r="R255" s="23" t="s">
        <v>782</v>
      </c>
      <c r="S255" s="8">
        <v>20</v>
      </c>
      <c r="T255" s="8">
        <f t="shared" si="88"/>
        <v>4</v>
      </c>
      <c r="U255" s="21">
        <v>10024003</v>
      </c>
      <c r="V255" s="23" t="s">
        <v>291</v>
      </c>
      <c r="W255" s="22">
        <v>20</v>
      </c>
      <c r="X255" s="22"/>
      <c r="Y255" s="21">
        <v>10024005</v>
      </c>
      <c r="Z255" s="23" t="s">
        <v>295</v>
      </c>
      <c r="AA255" s="22">
        <v>20</v>
      </c>
      <c r="AB255" s="22"/>
      <c r="AC255" s="21">
        <v>10024008</v>
      </c>
      <c r="AD255" s="22" t="s">
        <v>301</v>
      </c>
      <c r="AE255" s="8">
        <v>1</v>
      </c>
      <c r="AF255" s="21">
        <v>10024009</v>
      </c>
      <c r="AG255" s="22" t="s">
        <v>303</v>
      </c>
      <c r="AH255" s="22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20</v>
      </c>
      <c r="P256" s="8">
        <f t="shared" si="87"/>
        <v>4</v>
      </c>
      <c r="Q256" s="21">
        <v>10024010</v>
      </c>
      <c r="R256" s="23" t="s">
        <v>782</v>
      </c>
      <c r="S256" s="8">
        <v>20</v>
      </c>
      <c r="T256" s="8">
        <f t="shared" si="88"/>
        <v>4</v>
      </c>
      <c r="U256" s="21">
        <v>10024004</v>
      </c>
      <c r="V256" s="23" t="s">
        <v>293</v>
      </c>
      <c r="W256" s="22">
        <v>20</v>
      </c>
      <c r="X256" s="22"/>
      <c r="Y256" s="21">
        <v>10024006</v>
      </c>
      <c r="Z256" s="23" t="s">
        <v>297</v>
      </c>
      <c r="AA256" s="22">
        <v>20</v>
      </c>
      <c r="AB256" s="22"/>
      <c r="AC256" s="21">
        <v>10024008</v>
      </c>
      <c r="AD256" s="22" t="s">
        <v>301</v>
      </c>
      <c r="AE256" s="8">
        <v>1</v>
      </c>
      <c r="AF256" s="21">
        <v>10024009</v>
      </c>
      <c r="AG256" s="22" t="s">
        <v>303</v>
      </c>
      <c r="AH256" s="22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20</v>
      </c>
      <c r="P257" s="8">
        <f t="shared" si="87"/>
        <v>4</v>
      </c>
      <c r="Q257" s="21">
        <v>10024010</v>
      </c>
      <c r="R257" s="23" t="s">
        <v>782</v>
      </c>
      <c r="S257" s="8">
        <v>20</v>
      </c>
      <c r="T257" s="8">
        <f t="shared" si="88"/>
        <v>4</v>
      </c>
      <c r="U257" s="21">
        <v>10024005</v>
      </c>
      <c r="V257" s="23" t="s">
        <v>295</v>
      </c>
      <c r="W257" s="22">
        <v>20</v>
      </c>
      <c r="X257" s="22"/>
      <c r="Y257" s="21">
        <v>10024007</v>
      </c>
      <c r="Z257" s="23" t="s">
        <v>299</v>
      </c>
      <c r="AA257" s="22">
        <v>20</v>
      </c>
      <c r="AB257" s="22"/>
      <c r="AC257" s="21">
        <v>10024008</v>
      </c>
      <c r="AD257" s="22" t="s">
        <v>301</v>
      </c>
      <c r="AE257" s="8">
        <v>1</v>
      </c>
      <c r="AF257" s="21">
        <v>10024009</v>
      </c>
      <c r="AG257" s="22" t="s">
        <v>303</v>
      </c>
      <c r="AH257" s="22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6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2</v>
      </c>
      <c r="P258" s="8">
        <f t="shared" si="87"/>
        <v>0.4</v>
      </c>
      <c r="Q258" s="21">
        <v>10024010</v>
      </c>
      <c r="R258" s="23" t="s">
        <v>782</v>
      </c>
      <c r="S258" s="8">
        <v>2</v>
      </c>
      <c r="T258" s="8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10</v>
      </c>
      <c r="P259" s="8">
        <f t="shared" si="87"/>
        <v>2</v>
      </c>
      <c r="Q259" s="21">
        <v>10024010</v>
      </c>
      <c r="R259" s="23" t="s">
        <v>782</v>
      </c>
      <c r="S259" s="8">
        <v>10</v>
      </c>
      <c r="T259" s="8">
        <f t="shared" si="88"/>
        <v>2</v>
      </c>
      <c r="U259" s="21">
        <v>10025001</v>
      </c>
      <c r="V259" s="23" t="s">
        <v>306</v>
      </c>
      <c r="W259" s="22">
        <v>10</v>
      </c>
      <c r="X259" s="22"/>
      <c r="Y259" s="21">
        <v>10025003</v>
      </c>
      <c r="Z259" s="23" t="s">
        <v>311</v>
      </c>
      <c r="AA259" s="22">
        <v>10</v>
      </c>
      <c r="AB259" s="22"/>
      <c r="AC259" s="21">
        <v>10025008</v>
      </c>
      <c r="AD259" s="22" t="s">
        <v>323</v>
      </c>
      <c r="AE259" s="8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10</v>
      </c>
      <c r="P260" s="8">
        <f t="shared" si="87"/>
        <v>2</v>
      </c>
      <c r="Q260" s="21">
        <v>10024010</v>
      </c>
      <c r="R260" s="23" t="s">
        <v>782</v>
      </c>
      <c r="S260" s="8">
        <v>10</v>
      </c>
      <c r="T260" s="8">
        <f t="shared" si="88"/>
        <v>2</v>
      </c>
      <c r="U260" s="21">
        <v>10025002</v>
      </c>
      <c r="V260" s="23" t="s">
        <v>308</v>
      </c>
      <c r="W260" s="22">
        <v>10</v>
      </c>
      <c r="X260" s="22"/>
      <c r="Y260" s="21">
        <v>10025004</v>
      </c>
      <c r="Z260" s="23" t="s">
        <v>314</v>
      </c>
      <c r="AA260" s="22">
        <v>10</v>
      </c>
      <c r="AB260" s="22"/>
      <c r="AC260" s="21">
        <v>10025008</v>
      </c>
      <c r="AD260" s="22" t="s">
        <v>323</v>
      </c>
      <c r="AE260" s="8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6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20</v>
      </c>
      <c r="P261" s="8">
        <f t="shared" si="87"/>
        <v>4</v>
      </c>
      <c r="Q261" s="21">
        <v>10024010</v>
      </c>
      <c r="R261" s="23" t="s">
        <v>782</v>
      </c>
      <c r="S261" s="8">
        <v>20</v>
      </c>
      <c r="T261" s="8">
        <f t="shared" si="88"/>
        <v>4</v>
      </c>
      <c r="U261" s="21">
        <v>10025003</v>
      </c>
      <c r="V261" s="23" t="s">
        <v>311</v>
      </c>
      <c r="W261" s="22">
        <v>20</v>
      </c>
      <c r="X261" s="22"/>
      <c r="Y261" s="21">
        <v>10025005</v>
      </c>
      <c r="Z261" s="23" t="s">
        <v>317</v>
      </c>
      <c r="AA261" s="22">
        <v>20</v>
      </c>
      <c r="AB261" s="22"/>
      <c r="AC261" s="21">
        <v>10025008</v>
      </c>
      <c r="AD261" s="22" t="s">
        <v>323</v>
      </c>
      <c r="AE261" s="8">
        <v>1</v>
      </c>
      <c r="AF261" s="21">
        <v>10025009</v>
      </c>
      <c r="AG261" s="22" t="s">
        <v>325</v>
      </c>
      <c r="AH261" s="22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20</v>
      </c>
      <c r="P262" s="8">
        <f t="shared" si="87"/>
        <v>4</v>
      </c>
      <c r="Q262" s="21">
        <v>10024010</v>
      </c>
      <c r="R262" s="23" t="s">
        <v>782</v>
      </c>
      <c r="S262" s="8">
        <v>20</v>
      </c>
      <c r="T262" s="8">
        <f t="shared" si="88"/>
        <v>4</v>
      </c>
      <c r="U262" s="21">
        <v>10025004</v>
      </c>
      <c r="V262" s="23" t="s">
        <v>314</v>
      </c>
      <c r="W262" s="22">
        <v>20</v>
      </c>
      <c r="X262" s="22"/>
      <c r="Y262" s="21">
        <v>10025006</v>
      </c>
      <c r="Z262" s="23" t="s">
        <v>319</v>
      </c>
      <c r="AA262" s="22">
        <v>20</v>
      </c>
      <c r="AB262" s="22"/>
      <c r="AC262" s="21">
        <v>10025008</v>
      </c>
      <c r="AD262" s="22" t="s">
        <v>323</v>
      </c>
      <c r="AE262" s="8">
        <v>1</v>
      </c>
      <c r="AF262" s="21">
        <v>10025009</v>
      </c>
      <c r="AG262" s="22" t="s">
        <v>325</v>
      </c>
      <c r="AH262" s="22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20</v>
      </c>
      <c r="P263" s="8">
        <f t="shared" si="87"/>
        <v>4</v>
      </c>
      <c r="Q263" s="21">
        <v>10024010</v>
      </c>
      <c r="R263" s="23" t="s">
        <v>782</v>
      </c>
      <c r="S263" s="8">
        <v>20</v>
      </c>
      <c r="T263" s="8">
        <f t="shared" si="88"/>
        <v>4</v>
      </c>
      <c r="U263" s="21">
        <v>10025005</v>
      </c>
      <c r="V263" s="23" t="s">
        <v>317</v>
      </c>
      <c r="W263" s="22">
        <v>20</v>
      </c>
      <c r="X263" s="22"/>
      <c r="Y263" s="21">
        <v>10025007</v>
      </c>
      <c r="Z263" s="23" t="s">
        <v>321</v>
      </c>
      <c r="AA263" s="22">
        <v>20</v>
      </c>
      <c r="AB263" s="22"/>
      <c r="AC263" s="21">
        <v>10025008</v>
      </c>
      <c r="AD263" s="22" t="s">
        <v>323</v>
      </c>
      <c r="AE263" s="8">
        <v>1</v>
      </c>
      <c r="AF263" s="21">
        <v>10025009</v>
      </c>
      <c r="AG263" s="22" t="s">
        <v>325</v>
      </c>
      <c r="AH263" s="22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53" x14ac:dyDescent="0.2">
      <c r="F264" s="22">
        <v>12004009</v>
      </c>
      <c r="G264" s="22" t="s">
        <v>209</v>
      </c>
    </row>
    <row r="265" spans="6:53" x14ac:dyDescent="0.2">
      <c r="F265" s="22">
        <v>12004010</v>
      </c>
      <c r="G265" s="22" t="s">
        <v>211</v>
      </c>
    </row>
    <row r="270" spans="6:53" ht="20.100000000000001" customHeight="1" x14ac:dyDescent="0.2"/>
    <row r="271" spans="6:53" ht="20.100000000000001" customHeight="1" x14ac:dyDescent="0.2"/>
    <row r="272" spans="6:53" ht="20.100000000000001" customHeight="1" x14ac:dyDescent="0.2">
      <c r="J272" s="22">
        <v>11200001</v>
      </c>
      <c r="K272" s="26" t="s">
        <v>977</v>
      </c>
      <c r="M272" s="8">
        <v>10020001</v>
      </c>
      <c r="N272" s="8" t="s">
        <v>91</v>
      </c>
      <c r="O272" s="8">
        <v>20</v>
      </c>
      <c r="P272" s="8">
        <f>O272/5</f>
        <v>4</v>
      </c>
      <c r="Q272" s="21">
        <v>10021010</v>
      </c>
      <c r="R272" s="22" t="s">
        <v>772</v>
      </c>
      <c r="S272" s="8">
        <v>20</v>
      </c>
      <c r="T272" s="8">
        <f>S272/5</f>
        <v>4</v>
      </c>
      <c r="U272" s="21">
        <v>10021008</v>
      </c>
      <c r="V272" s="22" t="s">
        <v>236</v>
      </c>
      <c r="W272" s="8">
        <v>1</v>
      </c>
      <c r="X272" s="8"/>
      <c r="Y272" s="21">
        <v>10021009</v>
      </c>
      <c r="Z272" s="22" t="s">
        <v>239</v>
      </c>
      <c r="AA272" s="8">
        <v>1</v>
      </c>
      <c r="AB272" s="8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ht="20.100000000000001" customHeight="1" x14ac:dyDescent="0.2">
      <c r="J273" s="22">
        <v>11200002</v>
      </c>
      <c r="K273" s="26" t="s">
        <v>978</v>
      </c>
      <c r="M273" s="8">
        <v>10020001</v>
      </c>
      <c r="N273" s="8" t="s">
        <v>91</v>
      </c>
      <c r="O273" s="8">
        <v>20</v>
      </c>
      <c r="P273" s="8">
        <f t="shared" ref="P273:P283" si="123">O273/5</f>
        <v>4</v>
      </c>
      <c r="Q273" s="21">
        <v>10021010</v>
      </c>
      <c r="R273" s="22" t="s">
        <v>772</v>
      </c>
      <c r="S273" s="8">
        <v>20</v>
      </c>
      <c r="T273" s="8">
        <f t="shared" ref="T273:T283" si="124">S273/5</f>
        <v>4</v>
      </c>
      <c r="U273" s="21">
        <v>10021008</v>
      </c>
      <c r="V273" s="22" t="s">
        <v>236</v>
      </c>
      <c r="W273" s="8">
        <v>1</v>
      </c>
      <c r="X273" s="8"/>
      <c r="Y273" s="21">
        <v>10021009</v>
      </c>
      <c r="Z273" s="22" t="s">
        <v>239</v>
      </c>
      <c r="AA273" s="8">
        <v>1</v>
      </c>
      <c r="AB273" s="8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spans="10:53" ht="20.100000000000001" customHeight="1" x14ac:dyDescent="0.2">
      <c r="J274" s="22">
        <v>11200003</v>
      </c>
      <c r="K274" s="26" t="s">
        <v>979</v>
      </c>
      <c r="M274" s="8">
        <v>10020001</v>
      </c>
      <c r="N274" s="8" t="s">
        <v>91</v>
      </c>
      <c r="O274" s="8">
        <v>20</v>
      </c>
      <c r="P274" s="8">
        <f t="shared" si="123"/>
        <v>4</v>
      </c>
      <c r="Q274" s="21">
        <v>10021010</v>
      </c>
      <c r="R274" s="22" t="s">
        <v>772</v>
      </c>
      <c r="S274" s="8">
        <v>20</v>
      </c>
      <c r="T274" s="8">
        <f t="shared" si="124"/>
        <v>4</v>
      </c>
      <c r="U274" s="21">
        <v>10021008</v>
      </c>
      <c r="V274" s="22" t="s">
        <v>236</v>
      </c>
      <c r="W274" s="8">
        <v>1</v>
      </c>
      <c r="X274" s="8"/>
      <c r="Y274" s="21">
        <v>10021009</v>
      </c>
      <c r="Z274" s="22" t="s">
        <v>239</v>
      </c>
      <c r="AA274" s="8">
        <v>1</v>
      </c>
      <c r="AB274" s="8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spans="10:53" ht="20.100000000000001" customHeight="1" x14ac:dyDescent="0.2">
      <c r="J275" s="22">
        <v>11200004</v>
      </c>
      <c r="K275" s="26" t="s">
        <v>980</v>
      </c>
      <c r="M275" s="8">
        <v>10020001</v>
      </c>
      <c r="N275" s="8" t="s">
        <v>91</v>
      </c>
      <c r="O275" s="8">
        <v>20</v>
      </c>
      <c r="P275" s="8">
        <f t="shared" si="123"/>
        <v>4</v>
      </c>
      <c r="Q275" s="21">
        <v>10022010</v>
      </c>
      <c r="R275" s="23" t="s">
        <v>779</v>
      </c>
      <c r="S275" s="8">
        <v>20</v>
      </c>
      <c r="T275" s="8">
        <f t="shared" si="124"/>
        <v>4</v>
      </c>
      <c r="U275" s="21">
        <v>10022008</v>
      </c>
      <c r="V275" s="22" t="s">
        <v>258</v>
      </c>
      <c r="W275" s="8">
        <v>1</v>
      </c>
      <c r="X275" s="8"/>
      <c r="Y275" s="21">
        <v>10022009</v>
      </c>
      <c r="Z275" s="22" t="s">
        <v>260</v>
      </c>
      <c r="AA275" s="22">
        <v>1</v>
      </c>
      <c r="AB275" s="22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spans="10:53" ht="20.100000000000001" customHeight="1" x14ac:dyDescent="0.2">
      <c r="J276" s="22">
        <v>11200005</v>
      </c>
      <c r="K276" s="26" t="s">
        <v>981</v>
      </c>
      <c r="M276" s="8">
        <v>10020001</v>
      </c>
      <c r="N276" s="8" t="s">
        <v>91</v>
      </c>
      <c r="O276" s="8">
        <v>20</v>
      </c>
      <c r="P276" s="8">
        <f t="shared" si="123"/>
        <v>4</v>
      </c>
      <c r="Q276" s="21">
        <v>10022010</v>
      </c>
      <c r="R276" s="23" t="s">
        <v>779</v>
      </c>
      <c r="S276" s="8">
        <v>20</v>
      </c>
      <c r="T276" s="8">
        <f t="shared" si="124"/>
        <v>4</v>
      </c>
      <c r="U276" s="21">
        <v>10022008</v>
      </c>
      <c r="V276" s="22" t="s">
        <v>258</v>
      </c>
      <c r="W276" s="8">
        <v>1</v>
      </c>
      <c r="X276" s="8"/>
      <c r="Y276" s="21">
        <v>10022009</v>
      </c>
      <c r="Z276" s="22" t="s">
        <v>260</v>
      </c>
      <c r="AA276" s="22">
        <v>1</v>
      </c>
      <c r="AB276" s="22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spans="10:53" ht="20.100000000000001" customHeight="1" x14ac:dyDescent="0.2">
      <c r="J277" s="22">
        <v>11200006</v>
      </c>
      <c r="K277" s="26" t="s">
        <v>982</v>
      </c>
      <c r="M277" s="8">
        <v>10020001</v>
      </c>
      <c r="N277" s="8" t="s">
        <v>91</v>
      </c>
      <c r="O277" s="8">
        <v>20</v>
      </c>
      <c r="P277" s="8">
        <f t="shared" si="123"/>
        <v>4</v>
      </c>
      <c r="Q277" s="21">
        <v>10022010</v>
      </c>
      <c r="R277" s="23" t="s">
        <v>779</v>
      </c>
      <c r="S277" s="8">
        <v>20</v>
      </c>
      <c r="T277" s="8">
        <f t="shared" si="124"/>
        <v>4</v>
      </c>
      <c r="U277" s="21">
        <v>10022008</v>
      </c>
      <c r="V277" s="22" t="s">
        <v>258</v>
      </c>
      <c r="W277" s="8">
        <v>1</v>
      </c>
      <c r="X277" s="8"/>
      <c r="Y277" s="21">
        <v>10022009</v>
      </c>
      <c r="Z277" s="22" t="s">
        <v>260</v>
      </c>
      <c r="AA277" s="22">
        <v>1</v>
      </c>
      <c r="AB277" s="22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spans="10:53" ht="20.100000000000001" customHeight="1" x14ac:dyDescent="0.2">
      <c r="J278" s="22">
        <v>11200007</v>
      </c>
      <c r="K278" s="26" t="s">
        <v>983</v>
      </c>
      <c r="M278" s="8">
        <v>10020001</v>
      </c>
      <c r="N278" s="8" t="s">
        <v>91</v>
      </c>
      <c r="O278" s="8">
        <v>20</v>
      </c>
      <c r="P278" s="8">
        <f t="shared" si="123"/>
        <v>4</v>
      </c>
      <c r="Q278" s="21">
        <v>10023010</v>
      </c>
      <c r="R278" s="23" t="s">
        <v>781</v>
      </c>
      <c r="S278" s="8">
        <v>20</v>
      </c>
      <c r="T278" s="8">
        <f t="shared" si="124"/>
        <v>4</v>
      </c>
      <c r="U278" s="21">
        <v>10023008</v>
      </c>
      <c r="V278" s="22" t="s">
        <v>280</v>
      </c>
      <c r="W278" s="8">
        <v>1</v>
      </c>
      <c r="X278" s="8"/>
      <c r="Y278" s="21">
        <v>10023009</v>
      </c>
      <c r="Z278" s="22" t="s">
        <v>282</v>
      </c>
      <c r="AA278" s="22">
        <v>1</v>
      </c>
      <c r="AB278" s="22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spans="10:53" ht="20.100000000000001" customHeight="1" x14ac:dyDescent="0.2">
      <c r="J279" s="22">
        <v>11200008</v>
      </c>
      <c r="K279" s="26" t="s">
        <v>984</v>
      </c>
      <c r="M279" s="8">
        <v>10020001</v>
      </c>
      <c r="N279" s="8" t="s">
        <v>91</v>
      </c>
      <c r="O279" s="8">
        <v>20</v>
      </c>
      <c r="P279" s="8">
        <f t="shared" si="123"/>
        <v>4</v>
      </c>
      <c r="Q279" s="21">
        <v>10023010</v>
      </c>
      <c r="R279" s="23" t="s">
        <v>781</v>
      </c>
      <c r="S279" s="8">
        <v>20</v>
      </c>
      <c r="T279" s="8">
        <f t="shared" si="124"/>
        <v>4</v>
      </c>
      <c r="U279" s="21">
        <v>10023008</v>
      </c>
      <c r="V279" s="22" t="s">
        <v>280</v>
      </c>
      <c r="W279" s="8">
        <v>1</v>
      </c>
      <c r="X279" s="8"/>
      <c r="Y279" s="21">
        <v>10023009</v>
      </c>
      <c r="Z279" s="22" t="s">
        <v>282</v>
      </c>
      <c r="AA279" s="22">
        <v>1</v>
      </c>
      <c r="AB279" s="22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spans="10:53" ht="20.100000000000001" customHeight="1" x14ac:dyDescent="0.2">
      <c r="J280" s="22">
        <v>11200009</v>
      </c>
      <c r="K280" s="26" t="s">
        <v>985</v>
      </c>
      <c r="M280" s="8">
        <v>10020001</v>
      </c>
      <c r="N280" s="8" t="s">
        <v>91</v>
      </c>
      <c r="O280" s="8">
        <v>20</v>
      </c>
      <c r="P280" s="8">
        <f t="shared" si="123"/>
        <v>4</v>
      </c>
      <c r="Q280" s="21">
        <v>10023010</v>
      </c>
      <c r="R280" s="23" t="s">
        <v>781</v>
      </c>
      <c r="S280" s="8">
        <v>20</v>
      </c>
      <c r="T280" s="8">
        <f t="shared" si="124"/>
        <v>4</v>
      </c>
      <c r="U280" s="21">
        <v>10023008</v>
      </c>
      <c r="V280" s="22" t="s">
        <v>280</v>
      </c>
      <c r="W280" s="8">
        <v>1</v>
      </c>
      <c r="X280" s="8"/>
      <c r="Y280" s="21">
        <v>10023009</v>
      </c>
      <c r="Z280" s="22" t="s">
        <v>282</v>
      </c>
      <c r="AA280" s="22">
        <v>1</v>
      </c>
      <c r="AB280" s="22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spans="10:53" ht="20.100000000000001" customHeight="1" x14ac:dyDescent="0.2">
      <c r="J281" s="22">
        <v>11200010</v>
      </c>
      <c r="K281" s="26" t="s">
        <v>986</v>
      </c>
      <c r="M281" s="8">
        <v>10020001</v>
      </c>
      <c r="N281" s="8" t="s">
        <v>91</v>
      </c>
      <c r="O281" s="8">
        <v>20</v>
      </c>
      <c r="P281" s="8">
        <f t="shared" si="123"/>
        <v>4</v>
      </c>
      <c r="Q281" s="21">
        <v>10024010</v>
      </c>
      <c r="R281" s="23" t="s">
        <v>782</v>
      </c>
      <c r="S281" s="8">
        <v>20</v>
      </c>
      <c r="T281" s="8">
        <f t="shared" si="124"/>
        <v>4</v>
      </c>
      <c r="U281" s="21">
        <v>10024008</v>
      </c>
      <c r="V281" s="22" t="s">
        <v>301</v>
      </c>
      <c r="W281" s="8">
        <v>1</v>
      </c>
      <c r="X281" s="8"/>
      <c r="Y281" s="21">
        <v>10024009</v>
      </c>
      <c r="Z281" s="22" t="s">
        <v>303</v>
      </c>
      <c r="AA281" s="22">
        <v>1</v>
      </c>
      <c r="AB281" s="22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spans="10:53" ht="20.100000000000001" customHeight="1" x14ac:dyDescent="0.2">
      <c r="J282" s="22">
        <v>11200011</v>
      </c>
      <c r="K282" s="26" t="s">
        <v>987</v>
      </c>
      <c r="M282" s="8">
        <v>10020001</v>
      </c>
      <c r="N282" s="8" t="s">
        <v>91</v>
      </c>
      <c r="O282" s="8">
        <v>20</v>
      </c>
      <c r="P282" s="8">
        <f t="shared" si="123"/>
        <v>4</v>
      </c>
      <c r="Q282" s="21">
        <v>10024010</v>
      </c>
      <c r="R282" s="23" t="s">
        <v>782</v>
      </c>
      <c r="S282" s="8">
        <v>20</v>
      </c>
      <c r="T282" s="8">
        <f t="shared" si="124"/>
        <v>4</v>
      </c>
      <c r="U282" s="21">
        <v>10024008</v>
      </c>
      <c r="V282" s="22" t="s">
        <v>301</v>
      </c>
      <c r="W282" s="8">
        <v>1</v>
      </c>
      <c r="X282" s="8"/>
      <c r="Y282" s="21">
        <v>10024009</v>
      </c>
      <c r="Z282" s="22" t="s">
        <v>303</v>
      </c>
      <c r="AA282" s="22">
        <v>1</v>
      </c>
      <c r="AB282" s="22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spans="10:53" ht="20.100000000000001" customHeight="1" x14ac:dyDescent="0.2">
      <c r="J283" s="22">
        <v>11200012</v>
      </c>
      <c r="K283" s="26" t="s">
        <v>988</v>
      </c>
      <c r="M283" s="8">
        <v>10020001</v>
      </c>
      <c r="N283" s="8" t="s">
        <v>91</v>
      </c>
      <c r="O283" s="8">
        <v>20</v>
      </c>
      <c r="P283" s="8">
        <f t="shared" si="123"/>
        <v>4</v>
      </c>
      <c r="Q283" s="21">
        <v>10024010</v>
      </c>
      <c r="R283" s="23" t="s">
        <v>782</v>
      </c>
      <c r="S283" s="8">
        <v>20</v>
      </c>
      <c r="T283" s="8">
        <f t="shared" si="124"/>
        <v>4</v>
      </c>
      <c r="U283" s="21">
        <v>10024008</v>
      </c>
      <c r="V283" s="22" t="s">
        <v>301</v>
      </c>
      <c r="W283" s="8">
        <v>1</v>
      </c>
      <c r="X283" s="8"/>
      <c r="Y283" s="21">
        <v>10024009</v>
      </c>
      <c r="Z283" s="22" t="s">
        <v>303</v>
      </c>
      <c r="AA283" s="22">
        <v>1</v>
      </c>
      <c r="AB283" s="22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spans="10:53" ht="20.100000000000001" customHeight="1" x14ac:dyDescent="0.2">
      <c r="S284" s="8"/>
      <c r="T284" s="8"/>
    </row>
    <row r="285" spans="10:53" ht="20.100000000000001" customHeight="1" x14ac:dyDescent="0.2">
      <c r="Z285">
        <f>30*100</f>
        <v>3000</v>
      </c>
    </row>
    <row r="286" spans="10:53" ht="20.100000000000001" customHeight="1" x14ac:dyDescent="0.2"/>
    <row r="287" spans="10:53" ht="20.100000000000001" customHeight="1" x14ac:dyDescent="0.2"/>
    <row r="288" spans="10:53" ht="20.100000000000001" customHeight="1" x14ac:dyDescent="0.2">
      <c r="J288" s="49"/>
      <c r="K288" s="50" t="s">
        <v>989</v>
      </c>
      <c r="M288" s="8">
        <v>10020001</v>
      </c>
      <c r="N288" s="8" t="s">
        <v>91</v>
      </c>
      <c r="O288" s="22">
        <v>200</v>
      </c>
      <c r="P288" s="8"/>
      <c r="Q288" s="51">
        <v>10025010</v>
      </c>
      <c r="R288" s="52" t="s">
        <v>783</v>
      </c>
      <c r="S288" s="22">
        <v>200</v>
      </c>
      <c r="T288" s="8"/>
      <c r="U288" s="1">
        <v>10010085</v>
      </c>
      <c r="V288" s="6" t="s">
        <v>990</v>
      </c>
      <c r="W288" s="22">
        <v>1000</v>
      </c>
      <c r="X288" s="8"/>
      <c r="Y288" s="51">
        <v>10025008</v>
      </c>
      <c r="Z288" s="52" t="s">
        <v>323</v>
      </c>
      <c r="AA288" s="22">
        <v>20</v>
      </c>
      <c r="AB288" s="22"/>
      <c r="AC288" s="51">
        <v>10025009</v>
      </c>
      <c r="AD288" s="52" t="s">
        <v>325</v>
      </c>
      <c r="AE288" s="22">
        <v>10</v>
      </c>
      <c r="AF288" s="8">
        <v>10000143</v>
      </c>
      <c r="AG288" s="8" t="s">
        <v>118</v>
      </c>
      <c r="AH288" s="8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spans="10:53" ht="20.100000000000001" customHeight="1" x14ac:dyDescent="0.2">
      <c r="J289" s="49"/>
      <c r="K289" s="50" t="s">
        <v>991</v>
      </c>
      <c r="M289" s="8">
        <v>10020001</v>
      </c>
      <c r="N289" s="8" t="s">
        <v>91</v>
      </c>
      <c r="O289" s="22">
        <v>200</v>
      </c>
      <c r="P289" s="8"/>
      <c r="Q289" s="51">
        <v>10025010</v>
      </c>
      <c r="R289" s="52" t="s">
        <v>783</v>
      </c>
      <c r="S289" s="22">
        <v>200</v>
      </c>
      <c r="T289" s="8"/>
      <c r="U289" s="1">
        <v>10010085</v>
      </c>
      <c r="V289" s="6" t="s">
        <v>990</v>
      </c>
      <c r="W289" s="22">
        <v>1000</v>
      </c>
      <c r="X289" s="8"/>
      <c r="Y289" s="51">
        <v>10025008</v>
      </c>
      <c r="Z289" s="52" t="s">
        <v>323</v>
      </c>
      <c r="AA289" s="22">
        <v>20</v>
      </c>
      <c r="AB289" s="22"/>
      <c r="AC289" s="51">
        <v>10025009</v>
      </c>
      <c r="AD289" s="52" t="s">
        <v>325</v>
      </c>
      <c r="AE289" s="22">
        <v>10</v>
      </c>
      <c r="AF289" s="8">
        <v>10000143</v>
      </c>
      <c r="AG289" s="8" t="s">
        <v>118</v>
      </c>
      <c r="AH289" s="8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spans="10:53" ht="20.100000000000001" customHeight="1" x14ac:dyDescent="0.2">
      <c r="J290" s="49"/>
      <c r="K290" s="50" t="s">
        <v>992</v>
      </c>
      <c r="M290" s="8">
        <v>10020001</v>
      </c>
      <c r="N290" s="8" t="s">
        <v>91</v>
      </c>
      <c r="O290" s="22">
        <v>200</v>
      </c>
      <c r="P290" s="8"/>
      <c r="Q290" s="51">
        <v>10025010</v>
      </c>
      <c r="R290" s="52" t="s">
        <v>783</v>
      </c>
      <c r="S290" s="22">
        <v>200</v>
      </c>
      <c r="T290" s="8"/>
      <c r="U290" s="1">
        <v>10010085</v>
      </c>
      <c r="V290" s="6" t="s">
        <v>990</v>
      </c>
      <c r="W290" s="22">
        <v>1000</v>
      </c>
      <c r="X290" s="8"/>
      <c r="Y290" s="51">
        <v>10025008</v>
      </c>
      <c r="Z290" s="52" t="s">
        <v>323</v>
      </c>
      <c r="AA290" s="22">
        <v>20</v>
      </c>
      <c r="AB290" s="22"/>
      <c r="AC290" s="51">
        <v>10025009</v>
      </c>
      <c r="AD290" s="52" t="s">
        <v>325</v>
      </c>
      <c r="AE290" s="22">
        <v>10</v>
      </c>
      <c r="AF290" s="8">
        <v>10000143</v>
      </c>
      <c r="AG290" s="8" t="s">
        <v>118</v>
      </c>
      <c r="AH290" s="8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spans="10:53" ht="20.100000000000001" customHeight="1" x14ac:dyDescent="0.2">
      <c r="J291" s="49"/>
      <c r="K291" s="50" t="s">
        <v>993</v>
      </c>
      <c r="M291" s="8">
        <v>10020001</v>
      </c>
      <c r="N291" s="8" t="s">
        <v>91</v>
      </c>
      <c r="O291" s="22">
        <v>200</v>
      </c>
      <c r="P291" s="8"/>
      <c r="Q291" s="51">
        <v>10025010</v>
      </c>
      <c r="R291" s="52" t="s">
        <v>783</v>
      </c>
      <c r="S291" s="22">
        <v>200</v>
      </c>
      <c r="T291" s="8"/>
      <c r="U291" s="1">
        <v>10010085</v>
      </c>
      <c r="V291" s="6" t="s">
        <v>990</v>
      </c>
      <c r="W291" s="22">
        <v>1000</v>
      </c>
      <c r="X291" s="8"/>
      <c r="Y291" s="51">
        <v>10025008</v>
      </c>
      <c r="Z291" s="52" t="s">
        <v>323</v>
      </c>
      <c r="AA291" s="22">
        <v>20</v>
      </c>
      <c r="AB291" s="22"/>
      <c r="AC291" s="51">
        <v>10025009</v>
      </c>
      <c r="AD291" s="52" t="s">
        <v>325</v>
      </c>
      <c r="AE291" s="22">
        <v>10</v>
      </c>
      <c r="AF291" s="8">
        <v>10000143</v>
      </c>
      <c r="AG291" s="8" t="s">
        <v>118</v>
      </c>
      <c r="AH291" s="8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spans="10:53" ht="20.100000000000001" customHeight="1" x14ac:dyDescent="0.2">
      <c r="J292" s="49"/>
      <c r="K292" s="50" t="s">
        <v>994</v>
      </c>
      <c r="M292" s="8">
        <v>10020001</v>
      </c>
      <c r="N292" s="8" t="s">
        <v>91</v>
      </c>
      <c r="O292" s="22">
        <v>200</v>
      </c>
      <c r="P292" s="8"/>
      <c r="Q292" s="51">
        <v>10025010</v>
      </c>
      <c r="R292" s="52" t="s">
        <v>783</v>
      </c>
      <c r="S292" s="22">
        <v>200</v>
      </c>
      <c r="T292" s="8"/>
      <c r="U292" s="1">
        <v>10010085</v>
      </c>
      <c r="V292" s="6" t="s">
        <v>990</v>
      </c>
      <c r="W292" s="22">
        <v>1000</v>
      </c>
      <c r="X292" s="8"/>
      <c r="Y292" s="51">
        <v>10025008</v>
      </c>
      <c r="Z292" s="52" t="s">
        <v>323</v>
      </c>
      <c r="AA292" s="22">
        <v>20</v>
      </c>
      <c r="AB292" s="22"/>
      <c r="AC292" s="51">
        <v>10025009</v>
      </c>
      <c r="AD292" s="52" t="s">
        <v>325</v>
      </c>
      <c r="AE292" s="22">
        <v>10</v>
      </c>
      <c r="AF292" s="8">
        <v>10000143</v>
      </c>
      <c r="AG292" s="8" t="s">
        <v>118</v>
      </c>
      <c r="AH292" s="8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spans="10:53" ht="20.100000000000001" customHeight="1" x14ac:dyDescent="0.2">
      <c r="J293" s="49"/>
      <c r="K293" s="50" t="s">
        <v>995</v>
      </c>
      <c r="M293" s="8">
        <v>10020001</v>
      </c>
      <c r="N293" s="8" t="s">
        <v>91</v>
      </c>
      <c r="O293" s="22">
        <v>200</v>
      </c>
      <c r="P293" s="8"/>
      <c r="Q293" s="51">
        <v>10025010</v>
      </c>
      <c r="R293" s="52" t="s">
        <v>783</v>
      </c>
      <c r="S293" s="22">
        <v>200</v>
      </c>
      <c r="T293" s="8"/>
      <c r="U293" s="1">
        <v>10010085</v>
      </c>
      <c r="V293" s="6" t="s">
        <v>990</v>
      </c>
      <c r="W293" s="22">
        <v>1000</v>
      </c>
      <c r="X293" s="8"/>
      <c r="Y293" s="51">
        <v>10025008</v>
      </c>
      <c r="Z293" s="52" t="s">
        <v>323</v>
      </c>
      <c r="AA293" s="22">
        <v>20</v>
      </c>
      <c r="AB293" s="22"/>
      <c r="AC293" s="51">
        <v>10025009</v>
      </c>
      <c r="AD293" s="52" t="s">
        <v>325</v>
      </c>
      <c r="AE293" s="22">
        <v>10</v>
      </c>
      <c r="AF293" s="8">
        <v>10000143</v>
      </c>
      <c r="AG293" s="8" t="s">
        <v>118</v>
      </c>
      <c r="AH293" s="8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spans="10:53" ht="20.100000000000001" customHeight="1" x14ac:dyDescent="0.2">
      <c r="J294" s="49"/>
      <c r="K294" s="50" t="s">
        <v>996</v>
      </c>
      <c r="M294" s="8">
        <v>10020001</v>
      </c>
      <c r="N294" s="8" t="s">
        <v>91</v>
      </c>
      <c r="O294" s="22">
        <v>200</v>
      </c>
      <c r="P294" s="8"/>
      <c r="Q294" s="51">
        <v>10025010</v>
      </c>
      <c r="R294" s="52" t="s">
        <v>783</v>
      </c>
      <c r="S294" s="22">
        <v>200</v>
      </c>
      <c r="T294" s="8"/>
      <c r="U294" s="1">
        <v>10010085</v>
      </c>
      <c r="V294" s="6" t="s">
        <v>990</v>
      </c>
      <c r="W294" s="22">
        <v>1000</v>
      </c>
      <c r="X294" s="8"/>
      <c r="Y294" s="51">
        <v>10025008</v>
      </c>
      <c r="Z294" s="52" t="s">
        <v>323</v>
      </c>
      <c r="AA294" s="22">
        <v>20</v>
      </c>
      <c r="AB294" s="22"/>
      <c r="AC294" s="51">
        <v>10025009</v>
      </c>
      <c r="AD294" s="52" t="s">
        <v>325</v>
      </c>
      <c r="AE294" s="22">
        <v>10</v>
      </c>
      <c r="AF294" s="8">
        <v>10000143</v>
      </c>
      <c r="AG294" s="8" t="s">
        <v>118</v>
      </c>
      <c r="AH294" s="8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spans="10:53" ht="20.100000000000001" customHeight="1" x14ac:dyDescent="0.2">
      <c r="J295" s="49"/>
      <c r="K295" s="50" t="s">
        <v>997</v>
      </c>
      <c r="M295" s="8">
        <v>10020001</v>
      </c>
      <c r="N295" s="8" t="s">
        <v>91</v>
      </c>
      <c r="O295" s="22">
        <v>200</v>
      </c>
      <c r="P295" s="8"/>
      <c r="Q295" s="51">
        <v>10025010</v>
      </c>
      <c r="R295" s="52" t="s">
        <v>783</v>
      </c>
      <c r="S295" s="22">
        <v>200</v>
      </c>
      <c r="T295" s="8"/>
      <c r="U295" s="1">
        <v>10010085</v>
      </c>
      <c r="V295" s="6" t="s">
        <v>990</v>
      </c>
      <c r="W295" s="22">
        <v>1000</v>
      </c>
      <c r="X295" s="8"/>
      <c r="Y295" s="51">
        <v>10025008</v>
      </c>
      <c r="Z295" s="52" t="s">
        <v>323</v>
      </c>
      <c r="AA295" s="22">
        <v>20</v>
      </c>
      <c r="AB295" s="22"/>
      <c r="AC295" s="51">
        <v>10025009</v>
      </c>
      <c r="AD295" s="52" t="s">
        <v>325</v>
      </c>
      <c r="AE295" s="22">
        <v>10</v>
      </c>
      <c r="AF295" s="8">
        <v>10000143</v>
      </c>
      <c r="AG295" s="8" t="s">
        <v>118</v>
      </c>
      <c r="AH295" s="8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spans="10:53" ht="20.100000000000001" customHeight="1" x14ac:dyDescent="0.2">
      <c r="J296" s="49"/>
      <c r="K296" s="50" t="s">
        <v>998</v>
      </c>
      <c r="M296" s="8">
        <v>10020001</v>
      </c>
      <c r="N296" s="8" t="s">
        <v>91</v>
      </c>
      <c r="O296" s="22">
        <v>200</v>
      </c>
      <c r="P296" s="8"/>
      <c r="Q296" s="51">
        <v>10025010</v>
      </c>
      <c r="R296" s="52" t="s">
        <v>783</v>
      </c>
      <c r="S296" s="22">
        <v>200</v>
      </c>
      <c r="T296" s="8"/>
      <c r="U296" s="1">
        <v>10010085</v>
      </c>
      <c r="V296" s="6" t="s">
        <v>990</v>
      </c>
      <c r="W296" s="22">
        <v>1000</v>
      </c>
      <c r="X296" s="8"/>
      <c r="Y296" s="51">
        <v>10025008</v>
      </c>
      <c r="Z296" s="52" t="s">
        <v>323</v>
      </c>
      <c r="AA296" s="22">
        <v>20</v>
      </c>
      <c r="AB296" s="22"/>
      <c r="AC296" s="51">
        <v>10025009</v>
      </c>
      <c r="AD296" s="52" t="s">
        <v>325</v>
      </c>
      <c r="AE296" s="22">
        <v>10</v>
      </c>
      <c r="AF296" s="8">
        <v>10000143</v>
      </c>
      <c r="AG296" s="8" t="s">
        <v>118</v>
      </c>
      <c r="AH296" s="8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spans="10:53" ht="20.100000000000001" customHeight="1" x14ac:dyDescent="0.2">
      <c r="J297" s="49"/>
      <c r="K297" s="50" t="s">
        <v>999</v>
      </c>
      <c r="M297" s="8">
        <v>10020001</v>
      </c>
      <c r="N297" s="8" t="s">
        <v>91</v>
      </c>
      <c r="O297" s="22">
        <v>200</v>
      </c>
      <c r="P297" s="8"/>
      <c r="Q297" s="51">
        <v>10025010</v>
      </c>
      <c r="R297" s="52" t="s">
        <v>783</v>
      </c>
      <c r="S297" s="22">
        <v>200</v>
      </c>
      <c r="T297" s="8"/>
      <c r="U297" s="1">
        <v>10010085</v>
      </c>
      <c r="V297" s="6" t="s">
        <v>990</v>
      </c>
      <c r="W297" s="22">
        <v>1000</v>
      </c>
      <c r="X297" s="8"/>
      <c r="Y297" s="51">
        <v>10025008</v>
      </c>
      <c r="Z297" s="52" t="s">
        <v>323</v>
      </c>
      <c r="AA297" s="22">
        <v>20</v>
      </c>
      <c r="AB297" s="22"/>
      <c r="AC297" s="51">
        <v>10025009</v>
      </c>
      <c r="AD297" s="52" t="s">
        <v>325</v>
      </c>
      <c r="AE297" s="22">
        <v>10</v>
      </c>
      <c r="AF297" s="8">
        <v>10000143</v>
      </c>
      <c r="AG297" s="8" t="s">
        <v>118</v>
      </c>
      <c r="AH297" s="8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spans="10:53" ht="20.100000000000001" customHeight="1" x14ac:dyDescent="0.2">
      <c r="J298" s="49"/>
      <c r="K298" s="50" t="s">
        <v>1000</v>
      </c>
      <c r="M298" s="8">
        <v>10020001</v>
      </c>
      <c r="N298" s="8" t="s">
        <v>91</v>
      </c>
      <c r="O298" s="22">
        <v>200</v>
      </c>
      <c r="P298" s="8"/>
      <c r="Q298" s="51">
        <v>10025010</v>
      </c>
      <c r="R298" s="52" t="s">
        <v>783</v>
      </c>
      <c r="S298" s="22">
        <v>200</v>
      </c>
      <c r="T298" s="8"/>
      <c r="U298" s="1">
        <v>10010085</v>
      </c>
      <c r="V298" s="6" t="s">
        <v>990</v>
      </c>
      <c r="W298" s="22">
        <v>1000</v>
      </c>
      <c r="X298" s="8"/>
      <c r="Y298" s="51">
        <v>10025008</v>
      </c>
      <c r="Z298" s="52" t="s">
        <v>323</v>
      </c>
      <c r="AA298" s="22">
        <v>20</v>
      </c>
      <c r="AB298" s="22"/>
      <c r="AC298" s="51">
        <v>10025009</v>
      </c>
      <c r="AD298" s="52" t="s">
        <v>325</v>
      </c>
      <c r="AE298" s="22">
        <v>10</v>
      </c>
      <c r="AF298" s="8">
        <v>10000143</v>
      </c>
      <c r="AG298" s="8" t="s">
        <v>118</v>
      </c>
      <c r="AH298" s="8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spans="10:53" ht="20.100000000000001" customHeight="1" x14ac:dyDescent="0.2">
      <c r="J299" s="49"/>
      <c r="K299" s="50" t="s">
        <v>1001</v>
      </c>
      <c r="M299" s="8">
        <v>10020001</v>
      </c>
      <c r="N299" s="8" t="s">
        <v>91</v>
      </c>
      <c r="O299" s="22">
        <v>200</v>
      </c>
      <c r="P299" s="8"/>
      <c r="Q299" s="51">
        <v>10025010</v>
      </c>
      <c r="R299" s="52" t="s">
        <v>783</v>
      </c>
      <c r="S299" s="22">
        <v>200</v>
      </c>
      <c r="T299" s="8"/>
      <c r="U299" s="1">
        <v>10010085</v>
      </c>
      <c r="V299" s="6" t="s">
        <v>990</v>
      </c>
      <c r="W299" s="22">
        <v>1000</v>
      </c>
      <c r="X299" s="8"/>
      <c r="Y299" s="51">
        <v>10025008</v>
      </c>
      <c r="Z299" s="52" t="s">
        <v>323</v>
      </c>
      <c r="AA299" s="22">
        <v>20</v>
      </c>
      <c r="AB299" s="22"/>
      <c r="AC299" s="51">
        <v>10025009</v>
      </c>
      <c r="AD299" s="52" t="s">
        <v>325</v>
      </c>
      <c r="AE299" s="22">
        <v>10</v>
      </c>
      <c r="AF299" s="8">
        <v>10000143</v>
      </c>
      <c r="AG299" s="8" t="s">
        <v>118</v>
      </c>
      <c r="AH299" s="8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spans="10:53" ht="20.100000000000001" customHeight="1" x14ac:dyDescent="0.2">
      <c r="J300" s="49"/>
      <c r="K300" s="50" t="s">
        <v>1002</v>
      </c>
      <c r="M300" s="8">
        <v>10020001</v>
      </c>
      <c r="N300" s="8" t="s">
        <v>91</v>
      </c>
      <c r="O300" s="22">
        <v>200</v>
      </c>
      <c r="P300" s="8"/>
      <c r="Q300" s="51">
        <v>10025010</v>
      </c>
      <c r="R300" s="52" t="s">
        <v>783</v>
      </c>
      <c r="S300" s="22">
        <v>200</v>
      </c>
      <c r="T300" s="8"/>
      <c r="U300" s="1">
        <v>10010085</v>
      </c>
      <c r="V300" s="6" t="s">
        <v>990</v>
      </c>
      <c r="W300" s="22">
        <v>1000</v>
      </c>
      <c r="X300" s="8"/>
      <c r="Y300" s="51">
        <v>10025008</v>
      </c>
      <c r="Z300" s="52" t="s">
        <v>323</v>
      </c>
      <c r="AA300" s="22">
        <v>20</v>
      </c>
      <c r="AB300" s="22"/>
      <c r="AC300" s="51">
        <v>10025009</v>
      </c>
      <c r="AD300" s="52" t="s">
        <v>325</v>
      </c>
      <c r="AE300" s="22">
        <v>10</v>
      </c>
      <c r="AF300" s="8">
        <v>10000143</v>
      </c>
      <c r="AG300" s="8" t="s">
        <v>118</v>
      </c>
      <c r="AH300" s="8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spans="10:53" ht="20.100000000000001" customHeight="1" x14ac:dyDescent="0.2">
      <c r="J301" s="49"/>
      <c r="K301" s="50" t="s">
        <v>1003</v>
      </c>
      <c r="M301" s="8">
        <v>10020001</v>
      </c>
      <c r="N301" s="8" t="s">
        <v>91</v>
      </c>
      <c r="O301" s="22">
        <v>200</v>
      </c>
      <c r="P301" s="8"/>
      <c r="Q301" s="51">
        <v>10025010</v>
      </c>
      <c r="R301" s="52" t="s">
        <v>783</v>
      </c>
      <c r="S301" s="22">
        <v>200</v>
      </c>
      <c r="T301" s="8"/>
      <c r="U301" s="1">
        <v>10010085</v>
      </c>
      <c r="V301" s="6" t="s">
        <v>990</v>
      </c>
      <c r="W301" s="22">
        <v>1000</v>
      </c>
      <c r="X301" s="8"/>
      <c r="Y301" s="51">
        <v>10025008</v>
      </c>
      <c r="Z301" s="52" t="s">
        <v>323</v>
      </c>
      <c r="AA301" s="22">
        <v>20</v>
      </c>
      <c r="AB301" s="22"/>
      <c r="AC301" s="51">
        <v>10025009</v>
      </c>
      <c r="AD301" s="52" t="s">
        <v>325</v>
      </c>
      <c r="AE301" s="22">
        <v>10</v>
      </c>
      <c r="AF301" s="8">
        <v>10000143</v>
      </c>
      <c r="AG301" s="8" t="s">
        <v>118</v>
      </c>
      <c r="AH301" s="8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spans="10:53" ht="20.100000000000001" customHeight="1" x14ac:dyDescent="0.2">
      <c r="J302" s="49"/>
      <c r="K302" s="50" t="s">
        <v>1004</v>
      </c>
      <c r="M302" s="8">
        <v>10020001</v>
      </c>
      <c r="N302" s="8" t="s">
        <v>91</v>
      </c>
      <c r="O302" s="22">
        <v>200</v>
      </c>
      <c r="P302" s="8"/>
      <c r="Q302" s="51">
        <v>10025010</v>
      </c>
      <c r="R302" s="52" t="s">
        <v>783</v>
      </c>
      <c r="S302" s="22">
        <v>200</v>
      </c>
      <c r="T302" s="8"/>
      <c r="U302" s="1">
        <v>10010085</v>
      </c>
      <c r="V302" s="6" t="s">
        <v>990</v>
      </c>
      <c r="W302" s="22">
        <v>1000</v>
      </c>
      <c r="X302" s="8"/>
      <c r="Y302" s="51">
        <v>10025008</v>
      </c>
      <c r="Z302" s="52" t="s">
        <v>323</v>
      </c>
      <c r="AA302" s="22">
        <v>20</v>
      </c>
      <c r="AB302" s="22"/>
      <c r="AC302" s="51">
        <v>10025009</v>
      </c>
      <c r="AD302" s="52" t="s">
        <v>325</v>
      </c>
      <c r="AE302" s="22">
        <v>10</v>
      </c>
      <c r="AF302" s="8">
        <v>10000143</v>
      </c>
      <c r="AG302" s="8" t="s">
        <v>118</v>
      </c>
      <c r="AH302" s="8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spans="10:53" ht="20.100000000000001" customHeight="1" x14ac:dyDescent="0.2">
      <c r="J303" s="49"/>
      <c r="K303" s="50" t="s">
        <v>1005</v>
      </c>
      <c r="M303" s="8">
        <v>10020001</v>
      </c>
      <c r="N303" s="8" t="s">
        <v>91</v>
      </c>
      <c r="O303" s="22">
        <v>350</v>
      </c>
      <c r="P303" s="8"/>
      <c r="Q303" s="51">
        <v>10025010</v>
      </c>
      <c r="R303" s="52" t="s">
        <v>783</v>
      </c>
      <c r="S303" s="22">
        <v>350</v>
      </c>
      <c r="T303" s="8"/>
      <c r="U303" s="1">
        <v>10010085</v>
      </c>
      <c r="V303" s="6" t="s">
        <v>990</v>
      </c>
      <c r="W303" s="22">
        <v>2000</v>
      </c>
      <c r="X303" s="8"/>
      <c r="Y303" s="51">
        <v>10025008</v>
      </c>
      <c r="Z303" s="52" t="s">
        <v>323</v>
      </c>
      <c r="AA303" s="22">
        <v>20</v>
      </c>
      <c r="AB303" s="22"/>
      <c r="AC303" s="51">
        <v>10025009</v>
      </c>
      <c r="AD303" s="52" t="s">
        <v>325</v>
      </c>
      <c r="AE303" s="22">
        <v>10</v>
      </c>
      <c r="AF303" s="8">
        <v>10000143</v>
      </c>
      <c r="AG303" s="8" t="s">
        <v>118</v>
      </c>
      <c r="AH303" s="8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spans="10:53" ht="20.100000000000001" customHeight="1" x14ac:dyDescent="0.2">
      <c r="J304" s="49"/>
      <c r="K304" s="50" t="s">
        <v>1006</v>
      </c>
      <c r="M304" s="8">
        <v>10020001</v>
      </c>
      <c r="N304" s="8" t="s">
        <v>91</v>
      </c>
      <c r="O304" s="22">
        <v>350</v>
      </c>
      <c r="P304" s="8"/>
      <c r="Q304" s="51">
        <v>10025010</v>
      </c>
      <c r="R304" s="52" t="s">
        <v>783</v>
      </c>
      <c r="S304" s="22">
        <v>350</v>
      </c>
      <c r="T304" s="8"/>
      <c r="U304" s="1">
        <v>10010085</v>
      </c>
      <c r="V304" s="6" t="s">
        <v>990</v>
      </c>
      <c r="W304" s="22">
        <v>2000</v>
      </c>
      <c r="X304" s="8"/>
      <c r="Y304" s="51">
        <v>10025008</v>
      </c>
      <c r="Z304" s="52" t="s">
        <v>323</v>
      </c>
      <c r="AA304" s="22">
        <v>20</v>
      </c>
      <c r="AB304" s="22"/>
      <c r="AC304" s="51">
        <v>10025009</v>
      </c>
      <c r="AD304" s="52" t="s">
        <v>325</v>
      </c>
      <c r="AE304" s="22">
        <v>10</v>
      </c>
      <c r="AF304" s="8">
        <v>10000143</v>
      </c>
      <c r="AG304" s="8" t="s">
        <v>118</v>
      </c>
      <c r="AH304" s="8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spans="7:61" ht="20.100000000000001" customHeight="1" x14ac:dyDescent="0.2">
      <c r="J305" s="49"/>
      <c r="K305" s="50" t="s">
        <v>1007</v>
      </c>
      <c r="M305" s="8">
        <v>10020001</v>
      </c>
      <c r="N305" s="8" t="s">
        <v>91</v>
      </c>
      <c r="O305" s="22">
        <v>350</v>
      </c>
      <c r="P305" s="8"/>
      <c r="Q305" s="51">
        <v>10025010</v>
      </c>
      <c r="R305" s="52" t="s">
        <v>783</v>
      </c>
      <c r="S305" s="22">
        <v>350</v>
      </c>
      <c r="T305" s="8"/>
      <c r="U305" s="1">
        <v>10010085</v>
      </c>
      <c r="V305" s="6" t="s">
        <v>990</v>
      </c>
      <c r="W305" s="22">
        <v>2000</v>
      </c>
      <c r="X305" s="8"/>
      <c r="Y305" s="51">
        <v>10025008</v>
      </c>
      <c r="Z305" s="52" t="s">
        <v>323</v>
      </c>
      <c r="AA305" s="22">
        <v>20</v>
      </c>
      <c r="AB305" s="22"/>
      <c r="AC305" s="51">
        <v>10025009</v>
      </c>
      <c r="AD305" s="52" t="s">
        <v>325</v>
      </c>
      <c r="AE305" s="22">
        <v>10</v>
      </c>
      <c r="AF305" s="8">
        <v>10000143</v>
      </c>
      <c r="AG305" s="8" t="s">
        <v>118</v>
      </c>
      <c r="AH305" s="8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spans="7:61" ht="20.100000000000001" customHeight="1" x14ac:dyDescent="0.2">
      <c r="J306" s="49"/>
      <c r="K306" s="50" t="s">
        <v>1008</v>
      </c>
      <c r="M306" s="8">
        <v>10020001</v>
      </c>
      <c r="N306" s="8" t="s">
        <v>91</v>
      </c>
      <c r="O306" s="22">
        <v>350</v>
      </c>
      <c r="P306" s="8"/>
      <c r="Q306" s="51">
        <v>10025010</v>
      </c>
      <c r="R306" s="52" t="s">
        <v>783</v>
      </c>
      <c r="S306" s="22">
        <v>350</v>
      </c>
      <c r="T306" s="8"/>
      <c r="U306" s="1">
        <v>10010085</v>
      </c>
      <c r="V306" s="6" t="s">
        <v>990</v>
      </c>
      <c r="W306" s="22">
        <v>2000</v>
      </c>
      <c r="X306" s="8"/>
      <c r="Y306" s="51">
        <v>10025008</v>
      </c>
      <c r="Z306" s="52" t="s">
        <v>323</v>
      </c>
      <c r="AA306" s="22">
        <v>20</v>
      </c>
      <c r="AB306" s="22"/>
      <c r="AC306" s="51">
        <v>10025009</v>
      </c>
      <c r="AD306" s="52" t="s">
        <v>325</v>
      </c>
      <c r="AE306" s="22">
        <v>10</v>
      </c>
      <c r="AF306" s="8">
        <v>10000143</v>
      </c>
      <c r="AG306" s="8" t="s">
        <v>118</v>
      </c>
      <c r="AH306" s="8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spans="7:61" ht="20.100000000000001" customHeight="1" x14ac:dyDescent="0.2">
      <c r="J307" s="49"/>
      <c r="K307" s="50" t="s">
        <v>1009</v>
      </c>
      <c r="M307" s="8">
        <v>10020001</v>
      </c>
      <c r="N307" s="8" t="s">
        <v>91</v>
      </c>
      <c r="O307" s="22">
        <v>500</v>
      </c>
      <c r="P307" s="8"/>
      <c r="Q307" s="51">
        <v>10025010</v>
      </c>
      <c r="R307" s="52" t="s">
        <v>783</v>
      </c>
      <c r="S307" s="22">
        <v>500</v>
      </c>
      <c r="T307" s="8"/>
      <c r="U307" s="1">
        <v>10010085</v>
      </c>
      <c r="V307" s="6" t="s">
        <v>990</v>
      </c>
      <c r="W307" s="22">
        <v>5000</v>
      </c>
      <c r="X307" s="8"/>
      <c r="Y307" s="51">
        <v>10025008</v>
      </c>
      <c r="Z307" s="52" t="s">
        <v>323</v>
      </c>
      <c r="AA307" s="22">
        <v>20</v>
      </c>
      <c r="AB307" s="22"/>
      <c r="AC307" s="51">
        <v>10025009</v>
      </c>
      <c r="AD307" s="52" t="s">
        <v>325</v>
      </c>
      <c r="AE307" s="22">
        <v>10</v>
      </c>
      <c r="AF307" s="8">
        <v>10000143</v>
      </c>
      <c r="AG307" s="8" t="s">
        <v>118</v>
      </c>
      <c r="AH307" s="8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spans="7:61" ht="20.100000000000001" customHeight="1" x14ac:dyDescent="0.2">
      <c r="J308" s="49"/>
      <c r="K308" s="50" t="s">
        <v>1010</v>
      </c>
      <c r="M308" s="8">
        <v>10020001</v>
      </c>
      <c r="N308" s="8" t="s">
        <v>91</v>
      </c>
      <c r="O308" s="22">
        <v>500</v>
      </c>
      <c r="P308" s="8"/>
      <c r="Q308" s="51">
        <v>10025010</v>
      </c>
      <c r="R308" s="52" t="s">
        <v>783</v>
      </c>
      <c r="S308" s="22">
        <v>500</v>
      </c>
      <c r="T308" s="8"/>
      <c r="U308" s="1">
        <v>10010085</v>
      </c>
      <c r="V308" s="6" t="s">
        <v>990</v>
      </c>
      <c r="W308" s="22">
        <v>5000</v>
      </c>
      <c r="X308" s="8"/>
      <c r="Y308" s="51">
        <v>10025008</v>
      </c>
      <c r="Z308" s="52" t="s">
        <v>323</v>
      </c>
      <c r="AA308" s="22">
        <v>20</v>
      </c>
      <c r="AB308" s="22"/>
      <c r="AC308" s="51">
        <v>10025009</v>
      </c>
      <c r="AD308" s="52" t="s">
        <v>325</v>
      </c>
      <c r="AE308" s="22">
        <v>10</v>
      </c>
      <c r="AF308" s="8">
        <v>10000143</v>
      </c>
      <c r="AG308" s="8" t="s">
        <v>118</v>
      </c>
      <c r="AH308" s="8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spans="7:61" ht="20.100000000000001" customHeight="1" x14ac:dyDescent="0.2">
      <c r="J309" s="49"/>
      <c r="K309" s="24" t="s">
        <v>1011</v>
      </c>
      <c r="M309" s="8">
        <v>10020001</v>
      </c>
      <c r="N309" s="8" t="s">
        <v>91</v>
      </c>
      <c r="O309" s="22">
        <v>500</v>
      </c>
      <c r="P309" s="8"/>
      <c r="Q309" s="51">
        <v>10025010</v>
      </c>
      <c r="R309" s="52" t="s">
        <v>783</v>
      </c>
      <c r="S309" s="22">
        <v>500</v>
      </c>
      <c r="T309" s="8"/>
      <c r="U309" s="1">
        <v>10010085</v>
      </c>
      <c r="V309" s="6" t="s">
        <v>990</v>
      </c>
      <c r="W309" s="22">
        <v>5000</v>
      </c>
      <c r="X309" s="8"/>
      <c r="Y309" s="51">
        <v>10025008</v>
      </c>
      <c r="Z309" s="52" t="s">
        <v>323</v>
      </c>
      <c r="AA309" s="22">
        <v>20</v>
      </c>
      <c r="AB309" s="22"/>
      <c r="AC309" s="51">
        <v>10025009</v>
      </c>
      <c r="AD309" s="52" t="s">
        <v>325</v>
      </c>
      <c r="AE309" s="22">
        <v>10</v>
      </c>
      <c r="AF309" s="8">
        <v>10000143</v>
      </c>
      <c r="AG309" s="8" t="s">
        <v>118</v>
      </c>
      <c r="AH309" s="8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spans="7:61" ht="20.100000000000001" customHeight="1" x14ac:dyDescent="0.2">
      <c r="J310" s="49"/>
      <c r="K310" s="24" t="s">
        <v>1012</v>
      </c>
      <c r="M310" s="8">
        <v>10020001</v>
      </c>
      <c r="N310" s="8" t="s">
        <v>91</v>
      </c>
      <c r="O310" s="22">
        <v>500</v>
      </c>
      <c r="P310" s="8"/>
      <c r="Q310" s="51">
        <v>10025010</v>
      </c>
      <c r="R310" s="52" t="s">
        <v>783</v>
      </c>
      <c r="S310" s="22">
        <v>500</v>
      </c>
      <c r="T310" s="8"/>
      <c r="U310" s="1">
        <v>10010085</v>
      </c>
      <c r="V310" s="6" t="s">
        <v>990</v>
      </c>
      <c r="W310" s="22">
        <v>5000</v>
      </c>
      <c r="X310" s="8"/>
      <c r="Y310" s="51">
        <v>10025008</v>
      </c>
      <c r="Z310" s="52" t="s">
        <v>323</v>
      </c>
      <c r="AA310" s="22">
        <v>20</v>
      </c>
      <c r="AB310" s="22"/>
      <c r="AC310" s="51">
        <v>10025009</v>
      </c>
      <c r="AD310" s="52" t="s">
        <v>325</v>
      </c>
      <c r="AE310" s="22">
        <v>10</v>
      </c>
      <c r="AF310" s="8">
        <v>10000143</v>
      </c>
      <c r="AG310" s="8" t="s">
        <v>118</v>
      </c>
      <c r="AH310" s="8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spans="7:61" ht="20.100000000000001" customHeight="1" x14ac:dyDescent="0.2">
      <c r="J311" s="49"/>
      <c r="K311" s="50" t="s">
        <v>1013</v>
      </c>
      <c r="M311" s="8">
        <v>10020001</v>
      </c>
      <c r="N311" s="8" t="s">
        <v>91</v>
      </c>
      <c r="O311" s="22">
        <v>300</v>
      </c>
      <c r="P311" s="8"/>
      <c r="Q311" s="51">
        <v>10025010</v>
      </c>
      <c r="R311" s="52" t="s">
        <v>783</v>
      </c>
      <c r="S311" s="22">
        <v>300</v>
      </c>
      <c r="T311" s="8"/>
      <c r="U311" s="1">
        <v>10010085</v>
      </c>
      <c r="V311" s="6" t="s">
        <v>990</v>
      </c>
      <c r="W311" s="22">
        <v>3000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spans="7:61" ht="20.100000000000001" customHeight="1" x14ac:dyDescent="0.2">
      <c r="J312" s="49"/>
      <c r="K312" s="50" t="s">
        <v>1014</v>
      </c>
      <c r="M312" s="8">
        <v>10020001</v>
      </c>
      <c r="N312" s="8" t="s">
        <v>91</v>
      </c>
      <c r="O312" s="22">
        <v>300</v>
      </c>
      <c r="P312" s="8"/>
      <c r="Q312" s="51">
        <v>10025010</v>
      </c>
      <c r="R312" s="52" t="s">
        <v>783</v>
      </c>
      <c r="S312" s="22">
        <v>300</v>
      </c>
      <c r="T312" s="8"/>
      <c r="U312" s="1">
        <v>10010085</v>
      </c>
      <c r="V312" s="6" t="s">
        <v>990</v>
      </c>
      <c r="W312" s="22">
        <v>3000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spans="7:61" ht="20.100000000000001" customHeight="1" x14ac:dyDescent="0.2">
      <c r="J313" s="49"/>
      <c r="K313" s="50" t="s">
        <v>1015</v>
      </c>
      <c r="M313" s="8">
        <v>10020001</v>
      </c>
      <c r="N313" s="8" t="s">
        <v>91</v>
      </c>
      <c r="O313" s="22">
        <v>300</v>
      </c>
      <c r="P313" s="8"/>
      <c r="Q313" s="51">
        <v>10025010</v>
      </c>
      <c r="R313" s="52" t="s">
        <v>783</v>
      </c>
      <c r="S313" s="22">
        <v>300</v>
      </c>
      <c r="T313" s="8"/>
      <c r="U313" s="1">
        <v>10010085</v>
      </c>
      <c r="V313" s="6" t="s">
        <v>990</v>
      </c>
      <c r="W313" s="22">
        <v>3000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spans="7:61" ht="20.100000000000001" customHeight="1" x14ac:dyDescent="0.2"/>
    <row r="315" spans="7:61" ht="20.100000000000001" customHeight="1" x14ac:dyDescent="0.2"/>
    <row r="316" spans="7:61" ht="20.100000000000001" customHeight="1" x14ac:dyDescent="0.2"/>
    <row r="317" spans="7:61" ht="20.100000000000001" customHeight="1" x14ac:dyDescent="0.2"/>
    <row r="318" spans="7:61" ht="20.100000000000001" customHeight="1" x14ac:dyDescent="0.2">
      <c r="G318" s="1">
        <v>10000144</v>
      </c>
      <c r="H318" s="1" t="s">
        <v>1016</v>
      </c>
      <c r="K318" s="8" t="s">
        <v>1017</v>
      </c>
      <c r="M318" s="8">
        <v>10020001</v>
      </c>
      <c r="N318" s="8" t="s">
        <v>91</v>
      </c>
      <c r="O318" s="22">
        <v>30</v>
      </c>
      <c r="Q318" s="8">
        <v>10000144</v>
      </c>
      <c r="R318" s="8" t="s">
        <v>1016</v>
      </c>
      <c r="S318" s="8">
        <v>2</v>
      </c>
      <c r="U318" s="51">
        <v>10021010</v>
      </c>
      <c r="V318" s="52" t="s">
        <v>772</v>
      </c>
      <c r="W318" s="22">
        <v>50</v>
      </c>
      <c r="X318" s="8"/>
      <c r="Y318" s="51">
        <v>10021008</v>
      </c>
      <c r="Z318" s="52" t="s">
        <v>236</v>
      </c>
      <c r="AA318" s="8">
        <v>2</v>
      </c>
      <c r="AJ318" s="25" t="str">
        <f t="shared" ref="AJ318" si="139">M318&amp;";"&amp;O318</f>
        <v>10020001;30</v>
      </c>
      <c r="AK318" s="25"/>
      <c r="AL318" s="25"/>
      <c r="AM318" s="25" t="str">
        <f t="shared" ref="AM318" si="140">Q318&amp;";"&amp;S318</f>
        <v>10000144;2</v>
      </c>
      <c r="AN318" s="25"/>
      <c r="AO318" s="25"/>
      <c r="AP318" s="25" t="str">
        <f t="shared" ref="AP318" si="141">U318&amp;";"&amp;W318</f>
        <v>10021010;50</v>
      </c>
      <c r="AQ318" s="25"/>
      <c r="AR318" s="25"/>
      <c r="AS318" s="25" t="str">
        <f t="shared" ref="AS318" si="142">Y318&amp;";"&amp;AA318</f>
        <v>10021008;2</v>
      </c>
      <c r="AT318" s="25"/>
      <c r="AU318" s="25"/>
      <c r="AV318" s="25"/>
      <c r="AW318" s="25"/>
      <c r="AX318" s="25"/>
      <c r="AY318" s="25"/>
      <c r="AZ318" s="25"/>
      <c r="BA318" s="25" t="str">
        <f t="shared" ref="BA318" si="143">AJ318&amp;"@"&amp;AM318&amp;"@"&amp;AP318&amp;"@"&amp;AS318&amp;"@"&amp;AV318&amp;"@"&amp;AY318</f>
        <v>10020001;30@10000144;2@10021010;50@10021008;2@@</v>
      </c>
      <c r="BB318" s="25"/>
      <c r="BI318" t="s">
        <v>1350</v>
      </c>
    </row>
    <row r="319" spans="7:61" ht="20.100000000000001" customHeight="1" x14ac:dyDescent="0.2">
      <c r="G319" s="1">
        <v>10000145</v>
      </c>
      <c r="H319" s="1" t="s">
        <v>1018</v>
      </c>
      <c r="K319" s="8" t="s">
        <v>1017</v>
      </c>
      <c r="M319" s="8">
        <v>10020001</v>
      </c>
      <c r="N319" s="8" t="s">
        <v>91</v>
      </c>
      <c r="O319" s="22">
        <v>30</v>
      </c>
      <c r="Q319" s="8">
        <v>10000144</v>
      </c>
      <c r="R319" s="8" t="s">
        <v>1016</v>
      </c>
      <c r="S319" s="8">
        <v>2</v>
      </c>
      <c r="U319" s="51">
        <v>10021010</v>
      </c>
      <c r="V319" s="52" t="s">
        <v>772</v>
      </c>
      <c r="W319" s="22">
        <v>50</v>
      </c>
      <c r="X319" s="8"/>
      <c r="Y319" s="51">
        <v>10021008</v>
      </c>
      <c r="Z319" s="52" t="s">
        <v>236</v>
      </c>
      <c r="AA319" s="8">
        <v>2</v>
      </c>
      <c r="AJ319" s="25" t="str">
        <f t="shared" ref="AJ319:AJ365" si="144">M319&amp;";"&amp;O319</f>
        <v>10020001;30</v>
      </c>
      <c r="AK319" s="25"/>
      <c r="AL319" s="25"/>
      <c r="AM319" s="25" t="str">
        <f t="shared" ref="AM319:AM365" si="145">Q319&amp;";"&amp;S319</f>
        <v>10000144;2</v>
      </c>
      <c r="AN319" s="25"/>
      <c r="AO319" s="25"/>
      <c r="AP319" s="25" t="str">
        <f t="shared" ref="AP319:AP365" si="146">U319&amp;";"&amp;W319</f>
        <v>10021010;50</v>
      </c>
      <c r="AQ319" s="25"/>
      <c r="AR319" s="25"/>
      <c r="AS319" s="25" t="str">
        <f t="shared" ref="AS319:AS365" si="147">Y319&amp;";"&amp;AA319</f>
        <v>10021008;2</v>
      </c>
      <c r="AT319" s="25"/>
      <c r="AU319" s="25"/>
      <c r="AV319" s="25"/>
      <c r="AW319" s="25"/>
      <c r="AX319" s="25"/>
      <c r="AY319" s="25"/>
      <c r="AZ319" s="25"/>
      <c r="BA319" s="25" t="str">
        <f t="shared" ref="BA319:BA365" si="148">AJ319&amp;"@"&amp;AM319&amp;"@"&amp;AP319&amp;"@"&amp;AS319&amp;"@"&amp;AV319&amp;"@"&amp;AY319</f>
        <v>10020001;30@10000144;2@10021010;50@10021008;2@@</v>
      </c>
      <c r="BB319" s="25"/>
      <c r="BI319" t="s">
        <v>1350</v>
      </c>
    </row>
    <row r="320" spans="7:61" ht="20.100000000000001" customHeight="1" x14ac:dyDescent="0.2">
      <c r="G320" s="1">
        <v>10000146</v>
      </c>
      <c r="H320" s="1" t="s">
        <v>1019</v>
      </c>
      <c r="K320" s="8" t="s">
        <v>1017</v>
      </c>
      <c r="M320" s="8">
        <v>10020001</v>
      </c>
      <c r="N320" s="8" t="s">
        <v>91</v>
      </c>
      <c r="O320" s="22">
        <v>30</v>
      </c>
      <c r="Q320" s="8">
        <v>10000144</v>
      </c>
      <c r="R320" s="8" t="s">
        <v>1016</v>
      </c>
      <c r="S320" s="8">
        <v>2</v>
      </c>
      <c r="U320" s="51">
        <v>10021010</v>
      </c>
      <c r="V320" s="52" t="s">
        <v>772</v>
      </c>
      <c r="W320" s="22">
        <v>50</v>
      </c>
      <c r="X320" s="8"/>
      <c r="Y320" s="51">
        <v>10021008</v>
      </c>
      <c r="Z320" s="52" t="s">
        <v>236</v>
      </c>
      <c r="AA320" s="8">
        <v>2</v>
      </c>
      <c r="AJ320" s="25" t="str">
        <f t="shared" si="144"/>
        <v>10020001;30</v>
      </c>
      <c r="AK320" s="25"/>
      <c r="AL320" s="25"/>
      <c r="AM320" s="25" t="str">
        <f t="shared" si="145"/>
        <v>10000144;2</v>
      </c>
      <c r="AN320" s="25"/>
      <c r="AO320" s="25"/>
      <c r="AP320" s="25" t="str">
        <f t="shared" si="146"/>
        <v>10021010;50</v>
      </c>
      <c r="AQ320" s="25"/>
      <c r="AR320" s="25"/>
      <c r="AS320" s="25" t="str">
        <f t="shared" si="147"/>
        <v>10021008;2</v>
      </c>
      <c r="AT320" s="25"/>
      <c r="AU320" s="25"/>
      <c r="AV320" s="25"/>
      <c r="AW320" s="25"/>
      <c r="AX320" s="25"/>
      <c r="AY320" s="25"/>
      <c r="AZ320" s="25"/>
      <c r="BA320" s="25" t="str">
        <f t="shared" si="148"/>
        <v>10020001;30@10000144;2@10021010;50@10021008;2@@</v>
      </c>
      <c r="BB320" s="25"/>
      <c r="BI320" t="s">
        <v>1350</v>
      </c>
    </row>
    <row r="321" spans="7:61" ht="20.100000000000001" customHeight="1" x14ac:dyDescent="0.2">
      <c r="G321" s="1">
        <v>10000147</v>
      </c>
      <c r="H321" s="1" t="s">
        <v>1020</v>
      </c>
      <c r="K321" s="8" t="s">
        <v>1017</v>
      </c>
      <c r="M321" s="8">
        <v>10020001</v>
      </c>
      <c r="N321" s="8" t="s">
        <v>91</v>
      </c>
      <c r="O321" s="22">
        <v>30</v>
      </c>
      <c r="Q321" s="8">
        <v>10000144</v>
      </c>
      <c r="R321" s="8" t="s">
        <v>1016</v>
      </c>
      <c r="S321" s="8">
        <v>2</v>
      </c>
      <c r="U321" s="51">
        <v>10021010</v>
      </c>
      <c r="V321" s="52" t="s">
        <v>772</v>
      </c>
      <c r="W321" s="22">
        <v>50</v>
      </c>
      <c r="X321" s="8"/>
      <c r="Y321" s="51">
        <v>10021008</v>
      </c>
      <c r="Z321" s="52" t="s">
        <v>236</v>
      </c>
      <c r="AA321" s="8">
        <v>2</v>
      </c>
      <c r="AJ321" s="25" t="str">
        <f t="shared" si="144"/>
        <v>10020001;30</v>
      </c>
      <c r="AK321" s="25"/>
      <c r="AL321" s="25"/>
      <c r="AM321" s="25" t="str">
        <f t="shared" si="145"/>
        <v>10000144;2</v>
      </c>
      <c r="AN321" s="25"/>
      <c r="AO321" s="25"/>
      <c r="AP321" s="25" t="str">
        <f t="shared" si="146"/>
        <v>10021010;50</v>
      </c>
      <c r="AQ321" s="25"/>
      <c r="AR321" s="25"/>
      <c r="AS321" s="25" t="str">
        <f t="shared" si="147"/>
        <v>10021008;2</v>
      </c>
      <c r="AT321" s="25"/>
      <c r="AU321" s="25"/>
      <c r="AV321" s="25"/>
      <c r="AW321" s="25"/>
      <c r="AX321" s="25"/>
      <c r="AY321" s="25"/>
      <c r="AZ321" s="25"/>
      <c r="BA321" s="25" t="str">
        <f t="shared" si="148"/>
        <v>10020001;30@10000144;2@10021010;50@10021008;2@@</v>
      </c>
      <c r="BB321" s="25"/>
      <c r="BI321" t="s">
        <v>1350</v>
      </c>
    </row>
    <row r="322" spans="7:61" ht="20.100000000000001" customHeight="1" x14ac:dyDescent="0.2">
      <c r="K322" s="8" t="s">
        <v>1021</v>
      </c>
      <c r="M322" s="8">
        <v>10020001</v>
      </c>
      <c r="N322" s="8" t="s">
        <v>91</v>
      </c>
      <c r="O322" s="22">
        <v>50</v>
      </c>
      <c r="Q322" s="8">
        <v>10000144</v>
      </c>
      <c r="R322" s="8" t="s">
        <v>1016</v>
      </c>
      <c r="S322" s="8">
        <v>4</v>
      </c>
      <c r="U322" s="51">
        <v>10023010</v>
      </c>
      <c r="V322" s="55" t="s">
        <v>781</v>
      </c>
      <c r="W322" s="22">
        <v>50</v>
      </c>
      <c r="Y322" s="51">
        <v>10023008</v>
      </c>
      <c r="Z322" s="52" t="s">
        <v>280</v>
      </c>
      <c r="AA322" s="8">
        <v>2</v>
      </c>
      <c r="AJ322" s="25" t="str">
        <f t="shared" si="144"/>
        <v>10020001;50</v>
      </c>
      <c r="AK322" s="25"/>
      <c r="AL322" s="25"/>
      <c r="AM322" s="25" t="str">
        <f t="shared" si="145"/>
        <v>10000144;4</v>
      </c>
      <c r="AN322" s="25"/>
      <c r="AO322" s="25"/>
      <c r="AP322" s="25" t="str">
        <f t="shared" si="146"/>
        <v>10023010;50</v>
      </c>
      <c r="AQ322" s="25"/>
      <c r="AR322" s="25"/>
      <c r="AS322" s="25" t="str">
        <f t="shared" si="147"/>
        <v>10023008;2</v>
      </c>
      <c r="AT322" s="25"/>
      <c r="AU322" s="25"/>
      <c r="AV322" s="25"/>
      <c r="AW322" s="25"/>
      <c r="AX322" s="25"/>
      <c r="AY322" s="25"/>
      <c r="AZ322" s="25"/>
      <c r="BA322" s="25" t="str">
        <f t="shared" si="148"/>
        <v>10020001;50@10000144;4@10023010;50@10023008;2@@</v>
      </c>
      <c r="BB322" s="25"/>
      <c r="BI322" t="s">
        <v>1351</v>
      </c>
    </row>
    <row r="323" spans="7:61" ht="20.100000000000001" customHeight="1" x14ac:dyDescent="0.2">
      <c r="K323" s="8" t="s">
        <v>1021</v>
      </c>
      <c r="M323" s="8">
        <v>10020001</v>
      </c>
      <c r="N323" s="8" t="s">
        <v>91</v>
      </c>
      <c r="O323" s="22">
        <v>50</v>
      </c>
      <c r="Q323" s="8">
        <v>10000144</v>
      </c>
      <c r="R323" s="8" t="s">
        <v>1016</v>
      </c>
      <c r="S323" s="8">
        <v>4</v>
      </c>
      <c r="U323" s="51">
        <v>10023010</v>
      </c>
      <c r="V323" s="55" t="s">
        <v>781</v>
      </c>
      <c r="W323" s="22">
        <v>50</v>
      </c>
      <c r="Y323" s="51">
        <v>10023008</v>
      </c>
      <c r="Z323" s="52" t="s">
        <v>280</v>
      </c>
      <c r="AA323" s="8">
        <v>2</v>
      </c>
      <c r="AJ323" s="25" t="str">
        <f t="shared" si="144"/>
        <v>10020001;50</v>
      </c>
      <c r="AK323" s="25"/>
      <c r="AL323" s="25"/>
      <c r="AM323" s="25" t="str">
        <f t="shared" si="145"/>
        <v>10000144;4</v>
      </c>
      <c r="AN323" s="25"/>
      <c r="AO323" s="25"/>
      <c r="AP323" s="25" t="str">
        <f t="shared" si="146"/>
        <v>10023010;50</v>
      </c>
      <c r="AQ323" s="25"/>
      <c r="AR323" s="25"/>
      <c r="AS323" s="25" t="str">
        <f t="shared" si="147"/>
        <v>10023008;2</v>
      </c>
      <c r="AT323" s="25"/>
      <c r="AU323" s="25"/>
      <c r="AV323" s="25"/>
      <c r="AW323" s="25"/>
      <c r="AX323" s="25"/>
      <c r="AY323" s="25"/>
      <c r="AZ323" s="25"/>
      <c r="BA323" s="25" t="str">
        <f t="shared" si="148"/>
        <v>10020001;50@10000144;4@10023010;50@10023008;2@@</v>
      </c>
      <c r="BB323" s="25"/>
      <c r="BI323" t="s">
        <v>1351</v>
      </c>
    </row>
    <row r="324" spans="7:61" ht="20.100000000000001" customHeight="1" x14ac:dyDescent="0.2">
      <c r="K324" s="8" t="s">
        <v>1021</v>
      </c>
      <c r="M324" s="8">
        <v>10020001</v>
      </c>
      <c r="N324" s="8" t="s">
        <v>91</v>
      </c>
      <c r="O324" s="22">
        <v>50</v>
      </c>
      <c r="Q324" s="8">
        <v>10000144</v>
      </c>
      <c r="R324" s="8" t="s">
        <v>1016</v>
      </c>
      <c r="S324" s="8">
        <v>4</v>
      </c>
      <c r="U324" s="51">
        <v>10023010</v>
      </c>
      <c r="V324" s="55" t="s">
        <v>781</v>
      </c>
      <c r="W324" s="22">
        <v>50</v>
      </c>
      <c r="Y324" s="51">
        <v>10023008</v>
      </c>
      <c r="Z324" s="52" t="s">
        <v>280</v>
      </c>
      <c r="AA324" s="8">
        <v>2</v>
      </c>
      <c r="AJ324" s="25" t="str">
        <f t="shared" si="144"/>
        <v>10020001;50</v>
      </c>
      <c r="AK324" s="25"/>
      <c r="AL324" s="25"/>
      <c r="AM324" s="25" t="str">
        <f t="shared" si="145"/>
        <v>10000144;4</v>
      </c>
      <c r="AN324" s="25"/>
      <c r="AO324" s="25"/>
      <c r="AP324" s="25" t="str">
        <f t="shared" si="146"/>
        <v>10023010;50</v>
      </c>
      <c r="AQ324" s="25"/>
      <c r="AR324" s="25"/>
      <c r="AS324" s="25" t="str">
        <f t="shared" si="147"/>
        <v>10023008;2</v>
      </c>
      <c r="AT324" s="25"/>
      <c r="AU324" s="25"/>
      <c r="AV324" s="25"/>
      <c r="AW324" s="25"/>
      <c r="AX324" s="25"/>
      <c r="AY324" s="25"/>
      <c r="AZ324" s="25"/>
      <c r="BA324" s="25" t="str">
        <f t="shared" si="148"/>
        <v>10020001;50@10000144;4@10023010;50@10023008;2@@</v>
      </c>
      <c r="BB324" s="25"/>
      <c r="BI324" t="s">
        <v>1351</v>
      </c>
    </row>
    <row r="325" spans="7:61" ht="20.100000000000001" customHeight="1" x14ac:dyDescent="0.2">
      <c r="K325" s="8" t="s">
        <v>1021</v>
      </c>
      <c r="M325" s="8">
        <v>10020001</v>
      </c>
      <c r="N325" s="8" t="s">
        <v>91</v>
      </c>
      <c r="O325" s="22">
        <v>50</v>
      </c>
      <c r="Q325" s="8">
        <v>10000144</v>
      </c>
      <c r="R325" s="8" t="s">
        <v>1016</v>
      </c>
      <c r="S325" s="8">
        <v>4</v>
      </c>
      <c r="U325" s="51">
        <v>10023010</v>
      </c>
      <c r="V325" s="55" t="s">
        <v>781</v>
      </c>
      <c r="W325" s="22">
        <v>50</v>
      </c>
      <c r="Y325" s="51">
        <v>10023008</v>
      </c>
      <c r="Z325" s="52" t="s">
        <v>280</v>
      </c>
      <c r="AA325" s="8">
        <v>2</v>
      </c>
      <c r="AJ325" s="25" t="str">
        <f t="shared" si="144"/>
        <v>10020001;50</v>
      </c>
      <c r="AK325" s="25"/>
      <c r="AL325" s="25"/>
      <c r="AM325" s="25" t="str">
        <f t="shared" si="145"/>
        <v>10000144;4</v>
      </c>
      <c r="AN325" s="25"/>
      <c r="AO325" s="25"/>
      <c r="AP325" s="25" t="str">
        <f t="shared" si="146"/>
        <v>10023010;50</v>
      </c>
      <c r="AQ325" s="25"/>
      <c r="AR325" s="25"/>
      <c r="AS325" s="25" t="str">
        <f t="shared" si="147"/>
        <v>10023008;2</v>
      </c>
      <c r="AT325" s="25"/>
      <c r="AU325" s="25"/>
      <c r="AV325" s="25"/>
      <c r="AW325" s="25"/>
      <c r="AX325" s="25"/>
      <c r="AY325" s="25"/>
      <c r="AZ325" s="25"/>
      <c r="BA325" s="25" t="str">
        <f t="shared" si="148"/>
        <v>10020001;50@10000144;4@10023010;50@10023008;2@@</v>
      </c>
      <c r="BB325" s="25"/>
      <c r="BI325" t="s">
        <v>1351</v>
      </c>
    </row>
    <row r="326" spans="7:61" ht="20.100000000000001" customHeight="1" x14ac:dyDescent="0.2">
      <c r="K326" s="8" t="s">
        <v>1022</v>
      </c>
      <c r="M326" s="8">
        <v>10020001</v>
      </c>
      <c r="N326" s="8" t="s">
        <v>91</v>
      </c>
      <c r="O326" s="22">
        <v>75</v>
      </c>
      <c r="Q326" s="8">
        <v>10000144</v>
      </c>
      <c r="R326" s="8" t="s">
        <v>1016</v>
      </c>
      <c r="S326" s="8">
        <v>6</v>
      </c>
      <c r="U326" s="51">
        <v>10025010</v>
      </c>
      <c r="V326" s="52" t="s">
        <v>783</v>
      </c>
      <c r="W326" s="22">
        <v>50</v>
      </c>
      <c r="Y326" s="51">
        <v>10025008</v>
      </c>
      <c r="Z326" s="52" t="s">
        <v>323</v>
      </c>
      <c r="AA326" s="8">
        <v>2</v>
      </c>
      <c r="AJ326" s="25" t="str">
        <f t="shared" si="144"/>
        <v>10020001;75</v>
      </c>
      <c r="AK326" s="25"/>
      <c r="AL326" s="25"/>
      <c r="AM326" s="25" t="str">
        <f t="shared" si="145"/>
        <v>10000144;6</v>
      </c>
      <c r="AN326" s="25"/>
      <c r="AO326" s="25"/>
      <c r="AP326" s="25" t="str">
        <f t="shared" si="146"/>
        <v>10025010;50</v>
      </c>
      <c r="AQ326" s="25"/>
      <c r="AR326" s="25"/>
      <c r="AS326" s="25" t="str">
        <f t="shared" si="147"/>
        <v>10025008;2</v>
      </c>
      <c r="AT326" s="25"/>
      <c r="AU326" s="25"/>
      <c r="AV326" s="25"/>
      <c r="AW326" s="25"/>
      <c r="AX326" s="25"/>
      <c r="AY326" s="25"/>
      <c r="AZ326" s="25"/>
      <c r="BA326" s="25" t="str">
        <f t="shared" si="148"/>
        <v>10020001;75@10000144;6@10025010;50@10025008;2@@</v>
      </c>
      <c r="BB326" s="25"/>
      <c r="BI326" t="s">
        <v>1352</v>
      </c>
    </row>
    <row r="327" spans="7:61" ht="20.100000000000001" customHeight="1" x14ac:dyDescent="0.2">
      <c r="K327" s="8" t="s">
        <v>1022</v>
      </c>
      <c r="M327" s="8">
        <v>10020001</v>
      </c>
      <c r="N327" s="8" t="s">
        <v>91</v>
      </c>
      <c r="O327" s="22">
        <v>75</v>
      </c>
      <c r="Q327" s="8">
        <v>10000144</v>
      </c>
      <c r="R327" s="8" t="s">
        <v>1016</v>
      </c>
      <c r="S327" s="8">
        <v>6</v>
      </c>
      <c r="U327" s="51">
        <v>10025010</v>
      </c>
      <c r="V327" s="52" t="s">
        <v>783</v>
      </c>
      <c r="W327" s="22">
        <v>50</v>
      </c>
      <c r="Y327" s="51">
        <v>10025008</v>
      </c>
      <c r="Z327" s="52" t="s">
        <v>323</v>
      </c>
      <c r="AA327" s="8">
        <v>2</v>
      </c>
      <c r="AJ327" s="25" t="str">
        <f t="shared" si="144"/>
        <v>10020001;75</v>
      </c>
      <c r="AK327" s="25"/>
      <c r="AL327" s="25"/>
      <c r="AM327" s="25" t="str">
        <f t="shared" si="145"/>
        <v>10000144;6</v>
      </c>
      <c r="AN327" s="25"/>
      <c r="AO327" s="25"/>
      <c r="AP327" s="25" t="str">
        <f t="shared" si="146"/>
        <v>10025010;50</v>
      </c>
      <c r="AQ327" s="25"/>
      <c r="AR327" s="25"/>
      <c r="AS327" s="25" t="str">
        <f t="shared" si="147"/>
        <v>10025008;2</v>
      </c>
      <c r="AT327" s="25"/>
      <c r="AU327" s="25"/>
      <c r="AV327" s="25"/>
      <c r="AW327" s="25"/>
      <c r="AX327" s="25"/>
      <c r="AY327" s="25"/>
      <c r="AZ327" s="25"/>
      <c r="BA327" s="25" t="str">
        <f t="shared" si="148"/>
        <v>10020001;75@10000144;6@10025010;50@10025008;2@@</v>
      </c>
      <c r="BB327" s="25"/>
      <c r="BI327" t="s">
        <v>1352</v>
      </c>
    </row>
    <row r="328" spans="7:61" ht="20.100000000000001" customHeight="1" x14ac:dyDescent="0.2">
      <c r="K328" s="8" t="s">
        <v>1022</v>
      </c>
      <c r="M328" s="8">
        <v>10020001</v>
      </c>
      <c r="N328" s="8" t="s">
        <v>91</v>
      </c>
      <c r="O328" s="22">
        <v>75</v>
      </c>
      <c r="Q328" s="8">
        <v>10000144</v>
      </c>
      <c r="R328" s="8" t="s">
        <v>1016</v>
      </c>
      <c r="S328" s="8">
        <v>6</v>
      </c>
      <c r="U328" s="51">
        <v>10025010</v>
      </c>
      <c r="V328" s="52" t="s">
        <v>783</v>
      </c>
      <c r="W328" s="22">
        <v>50</v>
      </c>
      <c r="Y328" s="51">
        <v>10025008</v>
      </c>
      <c r="Z328" s="52" t="s">
        <v>323</v>
      </c>
      <c r="AA328" s="8">
        <v>2</v>
      </c>
      <c r="AJ328" s="25" t="str">
        <f t="shared" si="144"/>
        <v>10020001;75</v>
      </c>
      <c r="AK328" s="25"/>
      <c r="AL328" s="25"/>
      <c r="AM328" s="25" t="str">
        <f t="shared" si="145"/>
        <v>10000144;6</v>
      </c>
      <c r="AN328" s="25"/>
      <c r="AO328" s="25"/>
      <c r="AP328" s="25" t="str">
        <f t="shared" si="146"/>
        <v>10025010;50</v>
      </c>
      <c r="AQ328" s="25"/>
      <c r="AR328" s="25"/>
      <c r="AS328" s="25" t="str">
        <f t="shared" si="147"/>
        <v>10025008;2</v>
      </c>
      <c r="AT328" s="25"/>
      <c r="AU328" s="25"/>
      <c r="AV328" s="25"/>
      <c r="AW328" s="25"/>
      <c r="AX328" s="25"/>
      <c r="AY328" s="25"/>
      <c r="AZ328" s="25"/>
      <c r="BA328" s="25" t="str">
        <f t="shared" si="148"/>
        <v>10020001;75@10000144;6@10025010;50@10025008;2@@</v>
      </c>
      <c r="BB328" s="25"/>
      <c r="BI328" t="s">
        <v>1352</v>
      </c>
    </row>
    <row r="329" spans="7:61" ht="20.100000000000001" customHeight="1" x14ac:dyDescent="0.2">
      <c r="K329" s="8" t="s">
        <v>1022</v>
      </c>
      <c r="M329" s="8">
        <v>10020001</v>
      </c>
      <c r="N329" s="8" t="s">
        <v>91</v>
      </c>
      <c r="O329" s="22">
        <v>75</v>
      </c>
      <c r="Q329" s="8">
        <v>10000144</v>
      </c>
      <c r="R329" s="8" t="s">
        <v>1016</v>
      </c>
      <c r="S329" s="8">
        <v>6</v>
      </c>
      <c r="U329" s="51">
        <v>10025010</v>
      </c>
      <c r="V329" s="52" t="s">
        <v>783</v>
      </c>
      <c r="W329" s="22">
        <v>50</v>
      </c>
      <c r="Y329" s="51">
        <v>10025008</v>
      </c>
      <c r="Z329" s="52" t="s">
        <v>323</v>
      </c>
      <c r="AA329" s="8">
        <v>2</v>
      </c>
      <c r="AJ329" s="25" t="str">
        <f t="shared" si="144"/>
        <v>10020001;75</v>
      </c>
      <c r="AK329" s="25"/>
      <c r="AL329" s="25"/>
      <c r="AM329" s="25" t="str">
        <f t="shared" si="145"/>
        <v>10000144;6</v>
      </c>
      <c r="AN329" s="25"/>
      <c r="AO329" s="25"/>
      <c r="AP329" s="25" t="str">
        <f t="shared" si="146"/>
        <v>10025010;50</v>
      </c>
      <c r="AQ329" s="25"/>
      <c r="AR329" s="25"/>
      <c r="AS329" s="25" t="str">
        <f t="shared" si="147"/>
        <v>10025008;2</v>
      </c>
      <c r="AT329" s="25"/>
      <c r="AU329" s="25"/>
      <c r="AV329" s="25"/>
      <c r="AW329" s="25"/>
      <c r="AX329" s="25"/>
      <c r="AY329" s="25"/>
      <c r="AZ329" s="25"/>
      <c r="BA329" s="25" t="str">
        <f t="shared" si="148"/>
        <v>10020001;75@10000144;6@10025010;50@10025008;2@@</v>
      </c>
      <c r="BB329" s="25"/>
      <c r="BI329" t="s">
        <v>1352</v>
      </c>
    </row>
    <row r="330" spans="7:61" ht="20.100000000000001" customHeight="1" x14ac:dyDescent="0.2">
      <c r="K330" s="8" t="s">
        <v>1023</v>
      </c>
      <c r="M330" s="8">
        <v>10020001</v>
      </c>
      <c r="N330" s="8" t="s">
        <v>91</v>
      </c>
      <c r="O330" s="22">
        <v>30</v>
      </c>
      <c r="Q330" s="1">
        <v>10000145</v>
      </c>
      <c r="R330" s="1" t="s">
        <v>1018</v>
      </c>
      <c r="S330" s="8">
        <v>2</v>
      </c>
      <c r="U330" s="51">
        <v>10021010</v>
      </c>
      <c r="V330" s="52" t="s">
        <v>772</v>
      </c>
      <c r="W330" s="22">
        <v>50</v>
      </c>
      <c r="X330" s="8"/>
      <c r="Y330" s="51">
        <v>10021008</v>
      </c>
      <c r="Z330" s="52" t="s">
        <v>236</v>
      </c>
      <c r="AA330" s="8">
        <v>2</v>
      </c>
      <c r="AJ330" s="25" t="str">
        <f t="shared" si="144"/>
        <v>10020001;30</v>
      </c>
      <c r="AK330" s="25"/>
      <c r="AL330" s="25"/>
      <c r="AM330" s="25" t="str">
        <f t="shared" si="145"/>
        <v>10000145;2</v>
      </c>
      <c r="AN330" s="25"/>
      <c r="AO330" s="25"/>
      <c r="AP330" s="25" t="str">
        <f t="shared" si="146"/>
        <v>10021010;50</v>
      </c>
      <c r="AQ330" s="25"/>
      <c r="AR330" s="25"/>
      <c r="AS330" s="25" t="str">
        <f t="shared" si="147"/>
        <v>10021008;2</v>
      </c>
      <c r="AT330" s="25"/>
      <c r="AU330" s="25"/>
      <c r="AV330" s="25"/>
      <c r="AW330" s="25"/>
      <c r="AX330" s="25"/>
      <c r="AY330" s="25"/>
      <c r="AZ330" s="25"/>
      <c r="BA330" s="25" t="str">
        <f t="shared" si="148"/>
        <v>10020001;30@10000145;2@10021010;50@10021008;2@@</v>
      </c>
      <c r="BB330" s="25"/>
      <c r="BI330" t="s">
        <v>1353</v>
      </c>
    </row>
    <row r="331" spans="7:61" ht="20.100000000000001" customHeight="1" x14ac:dyDescent="0.2">
      <c r="K331" s="8" t="s">
        <v>1024</v>
      </c>
      <c r="M331" s="8">
        <v>10020001</v>
      </c>
      <c r="N331" s="8" t="s">
        <v>91</v>
      </c>
      <c r="O331" s="22">
        <v>30</v>
      </c>
      <c r="Q331" s="1">
        <v>10000145</v>
      </c>
      <c r="R331" s="1" t="s">
        <v>1018</v>
      </c>
      <c r="S331" s="8">
        <v>2</v>
      </c>
      <c r="U331" s="51">
        <v>10021010</v>
      </c>
      <c r="V331" s="52" t="s">
        <v>772</v>
      </c>
      <c r="W331" s="22">
        <v>50</v>
      </c>
      <c r="X331" s="8"/>
      <c r="Y331" s="51">
        <v>10021008</v>
      </c>
      <c r="Z331" s="52" t="s">
        <v>236</v>
      </c>
      <c r="AA331" s="8">
        <v>2</v>
      </c>
      <c r="AJ331" s="25" t="str">
        <f t="shared" si="144"/>
        <v>10020001;30</v>
      </c>
      <c r="AK331" s="25"/>
      <c r="AL331" s="25"/>
      <c r="AM331" s="25" t="str">
        <f t="shared" si="145"/>
        <v>10000145;2</v>
      </c>
      <c r="AN331" s="25"/>
      <c r="AO331" s="25"/>
      <c r="AP331" s="25" t="str">
        <f t="shared" si="146"/>
        <v>10021010;50</v>
      </c>
      <c r="AQ331" s="25"/>
      <c r="AR331" s="25"/>
      <c r="AS331" s="25" t="str">
        <f t="shared" si="147"/>
        <v>10021008;2</v>
      </c>
      <c r="AT331" s="25"/>
      <c r="AU331" s="25"/>
      <c r="AV331" s="25"/>
      <c r="AW331" s="25"/>
      <c r="AX331" s="25"/>
      <c r="AY331" s="25"/>
      <c r="AZ331" s="25"/>
      <c r="BA331" s="25" t="str">
        <f t="shared" si="148"/>
        <v>10020001;30@10000145;2@10021010;50@10021008;2@@</v>
      </c>
      <c r="BB331" s="25"/>
      <c r="BI331" t="s">
        <v>1353</v>
      </c>
    </row>
    <row r="332" spans="7:61" ht="20.100000000000001" customHeight="1" x14ac:dyDescent="0.2">
      <c r="K332" s="8" t="s">
        <v>1025</v>
      </c>
      <c r="M332" s="8">
        <v>10020001</v>
      </c>
      <c r="N332" s="8" t="s">
        <v>91</v>
      </c>
      <c r="O332" s="22">
        <v>30</v>
      </c>
      <c r="Q332" s="1">
        <v>10000145</v>
      </c>
      <c r="R332" s="1" t="s">
        <v>1018</v>
      </c>
      <c r="S332" s="8">
        <v>2</v>
      </c>
      <c r="U332" s="51">
        <v>10021010</v>
      </c>
      <c r="V332" s="52" t="s">
        <v>772</v>
      </c>
      <c r="W332" s="22">
        <v>50</v>
      </c>
      <c r="X332" s="8"/>
      <c r="Y332" s="51">
        <v>10021008</v>
      </c>
      <c r="Z332" s="52" t="s">
        <v>236</v>
      </c>
      <c r="AA332" s="8">
        <v>2</v>
      </c>
      <c r="AJ332" s="25" t="str">
        <f t="shared" si="144"/>
        <v>10020001;30</v>
      </c>
      <c r="AK332" s="25"/>
      <c r="AL332" s="25"/>
      <c r="AM332" s="25" t="str">
        <f t="shared" si="145"/>
        <v>10000145;2</v>
      </c>
      <c r="AN332" s="25"/>
      <c r="AO332" s="25"/>
      <c r="AP332" s="25" t="str">
        <f t="shared" si="146"/>
        <v>10021010;50</v>
      </c>
      <c r="AQ332" s="25"/>
      <c r="AR332" s="25"/>
      <c r="AS332" s="25" t="str">
        <f t="shared" si="147"/>
        <v>10021008;2</v>
      </c>
      <c r="AT332" s="25"/>
      <c r="AU332" s="25"/>
      <c r="AV332" s="25"/>
      <c r="AW332" s="25"/>
      <c r="AX332" s="25"/>
      <c r="AY332" s="25"/>
      <c r="AZ332" s="25"/>
      <c r="BA332" s="25" t="str">
        <f t="shared" si="148"/>
        <v>10020001;30@10000145;2@10021010;50@10021008;2@@</v>
      </c>
      <c r="BB332" s="25"/>
      <c r="BI332" t="s">
        <v>1353</v>
      </c>
    </row>
    <row r="333" spans="7:61" ht="20.100000000000001" customHeight="1" x14ac:dyDescent="0.2">
      <c r="K333" s="8" t="s">
        <v>1026</v>
      </c>
      <c r="M333" s="8">
        <v>10020001</v>
      </c>
      <c r="N333" s="8" t="s">
        <v>91</v>
      </c>
      <c r="O333" s="22">
        <v>30</v>
      </c>
      <c r="Q333" s="1">
        <v>10000145</v>
      </c>
      <c r="R333" s="1" t="s">
        <v>1018</v>
      </c>
      <c r="S333" s="8">
        <v>2</v>
      </c>
      <c r="U333" s="51">
        <v>10021010</v>
      </c>
      <c r="V333" s="52" t="s">
        <v>772</v>
      </c>
      <c r="W333" s="22">
        <v>50</v>
      </c>
      <c r="X333" s="8"/>
      <c r="Y333" s="51">
        <v>10021008</v>
      </c>
      <c r="Z333" s="52" t="s">
        <v>236</v>
      </c>
      <c r="AA333" s="8">
        <v>2</v>
      </c>
      <c r="AJ333" s="25" t="str">
        <f t="shared" si="144"/>
        <v>10020001;30</v>
      </c>
      <c r="AK333" s="25"/>
      <c r="AL333" s="25"/>
      <c r="AM333" s="25" t="str">
        <f t="shared" si="145"/>
        <v>10000145;2</v>
      </c>
      <c r="AN333" s="25"/>
      <c r="AO333" s="25"/>
      <c r="AP333" s="25" t="str">
        <f t="shared" si="146"/>
        <v>10021010;50</v>
      </c>
      <c r="AQ333" s="25"/>
      <c r="AR333" s="25"/>
      <c r="AS333" s="25" t="str">
        <f t="shared" si="147"/>
        <v>10021008;2</v>
      </c>
      <c r="AT333" s="25"/>
      <c r="AU333" s="25"/>
      <c r="AV333" s="25"/>
      <c r="AW333" s="25"/>
      <c r="AX333" s="25"/>
      <c r="AY333" s="25"/>
      <c r="AZ333" s="25"/>
      <c r="BA333" s="25" t="str">
        <f t="shared" si="148"/>
        <v>10020001;30@10000145;2@10021010;50@10021008;2@@</v>
      </c>
      <c r="BB333" s="25"/>
      <c r="BI333" t="s">
        <v>1353</v>
      </c>
    </row>
    <row r="334" spans="7:61" ht="20.100000000000001" customHeight="1" x14ac:dyDescent="0.2">
      <c r="K334" s="8" t="s">
        <v>1027</v>
      </c>
      <c r="M334" s="8">
        <v>10020001</v>
      </c>
      <c r="N334" s="8" t="s">
        <v>91</v>
      </c>
      <c r="O334" s="22">
        <v>50</v>
      </c>
      <c r="Q334" s="1">
        <v>10000145</v>
      </c>
      <c r="R334" s="1" t="s">
        <v>1018</v>
      </c>
      <c r="S334" s="8">
        <v>4</v>
      </c>
      <c r="U334" s="51">
        <v>10023010</v>
      </c>
      <c r="V334" s="55" t="s">
        <v>781</v>
      </c>
      <c r="W334" s="22">
        <v>50</v>
      </c>
      <c r="Y334" s="51">
        <v>10023008</v>
      </c>
      <c r="Z334" s="52" t="s">
        <v>280</v>
      </c>
      <c r="AA334" s="8">
        <v>2</v>
      </c>
      <c r="AJ334" s="25" t="str">
        <f t="shared" si="144"/>
        <v>10020001;50</v>
      </c>
      <c r="AK334" s="25"/>
      <c r="AL334" s="25"/>
      <c r="AM334" s="25" t="str">
        <f t="shared" si="145"/>
        <v>10000145;4</v>
      </c>
      <c r="AN334" s="25"/>
      <c r="AO334" s="25"/>
      <c r="AP334" s="25" t="str">
        <f t="shared" si="146"/>
        <v>10023010;50</v>
      </c>
      <c r="AQ334" s="25"/>
      <c r="AR334" s="25"/>
      <c r="AS334" s="25" t="str">
        <f t="shared" si="147"/>
        <v>10023008;2</v>
      </c>
      <c r="AT334" s="25"/>
      <c r="AU334" s="25"/>
      <c r="AV334" s="25"/>
      <c r="AW334" s="25"/>
      <c r="AX334" s="25"/>
      <c r="AY334" s="25"/>
      <c r="AZ334" s="25"/>
      <c r="BA334" s="25" t="str">
        <f t="shared" si="148"/>
        <v>10020001;50@10000145;4@10023010;50@10023008;2@@</v>
      </c>
      <c r="BB334" s="25"/>
      <c r="BI334" t="s">
        <v>1354</v>
      </c>
    </row>
    <row r="335" spans="7:61" ht="20.100000000000001" customHeight="1" x14ac:dyDescent="0.2">
      <c r="K335" s="8" t="s">
        <v>1028</v>
      </c>
      <c r="M335" s="8">
        <v>10020001</v>
      </c>
      <c r="N335" s="8" t="s">
        <v>91</v>
      </c>
      <c r="O335" s="22">
        <v>50</v>
      </c>
      <c r="Q335" s="1">
        <v>10000145</v>
      </c>
      <c r="R335" s="1" t="s">
        <v>1018</v>
      </c>
      <c r="S335" s="8">
        <v>4</v>
      </c>
      <c r="U335" s="51">
        <v>10023010</v>
      </c>
      <c r="V335" s="55" t="s">
        <v>781</v>
      </c>
      <c r="W335" s="22">
        <v>50</v>
      </c>
      <c r="Y335" s="51">
        <v>10023008</v>
      </c>
      <c r="Z335" s="52" t="s">
        <v>280</v>
      </c>
      <c r="AA335" s="8">
        <v>2</v>
      </c>
      <c r="AJ335" s="25" t="str">
        <f t="shared" si="144"/>
        <v>10020001;50</v>
      </c>
      <c r="AK335" s="25"/>
      <c r="AL335" s="25"/>
      <c r="AM335" s="25" t="str">
        <f t="shared" si="145"/>
        <v>10000145;4</v>
      </c>
      <c r="AN335" s="25"/>
      <c r="AO335" s="25"/>
      <c r="AP335" s="25" t="str">
        <f t="shared" si="146"/>
        <v>10023010;50</v>
      </c>
      <c r="AQ335" s="25"/>
      <c r="AR335" s="25"/>
      <c r="AS335" s="25" t="str">
        <f t="shared" si="147"/>
        <v>10023008;2</v>
      </c>
      <c r="AT335" s="25"/>
      <c r="AU335" s="25"/>
      <c r="AV335" s="25"/>
      <c r="AW335" s="25"/>
      <c r="AX335" s="25"/>
      <c r="AY335" s="25"/>
      <c r="AZ335" s="25"/>
      <c r="BA335" s="25" t="str">
        <f t="shared" si="148"/>
        <v>10020001;50@10000145;4@10023010;50@10023008;2@@</v>
      </c>
      <c r="BB335" s="25"/>
      <c r="BI335" t="s">
        <v>1354</v>
      </c>
    </row>
    <row r="336" spans="7:61" ht="20.100000000000001" customHeight="1" x14ac:dyDescent="0.2">
      <c r="K336" s="8" t="s">
        <v>1029</v>
      </c>
      <c r="M336" s="8">
        <v>10020001</v>
      </c>
      <c r="N336" s="8" t="s">
        <v>91</v>
      </c>
      <c r="O336" s="22">
        <v>50</v>
      </c>
      <c r="Q336" s="1">
        <v>10000145</v>
      </c>
      <c r="R336" s="1" t="s">
        <v>1018</v>
      </c>
      <c r="S336" s="8">
        <v>4</v>
      </c>
      <c r="U336" s="51">
        <v>10023010</v>
      </c>
      <c r="V336" s="55" t="s">
        <v>781</v>
      </c>
      <c r="W336" s="22">
        <v>50</v>
      </c>
      <c r="Y336" s="51">
        <v>10023008</v>
      </c>
      <c r="Z336" s="52" t="s">
        <v>280</v>
      </c>
      <c r="AA336" s="8">
        <v>2</v>
      </c>
      <c r="AJ336" s="25" t="str">
        <f t="shared" si="144"/>
        <v>10020001;50</v>
      </c>
      <c r="AK336" s="25"/>
      <c r="AL336" s="25"/>
      <c r="AM336" s="25" t="str">
        <f t="shared" si="145"/>
        <v>10000145;4</v>
      </c>
      <c r="AN336" s="25"/>
      <c r="AO336" s="25"/>
      <c r="AP336" s="25" t="str">
        <f t="shared" si="146"/>
        <v>10023010;50</v>
      </c>
      <c r="AQ336" s="25"/>
      <c r="AR336" s="25"/>
      <c r="AS336" s="25" t="str">
        <f t="shared" si="147"/>
        <v>10023008;2</v>
      </c>
      <c r="AT336" s="25"/>
      <c r="AU336" s="25"/>
      <c r="AV336" s="25"/>
      <c r="AW336" s="25"/>
      <c r="AX336" s="25"/>
      <c r="AY336" s="25"/>
      <c r="AZ336" s="25"/>
      <c r="BA336" s="25" t="str">
        <f t="shared" si="148"/>
        <v>10020001;50@10000145;4@10023010;50@10023008;2@@</v>
      </c>
      <c r="BB336" s="25"/>
      <c r="BI336" t="s">
        <v>1354</v>
      </c>
    </row>
    <row r="337" spans="11:61" ht="20.100000000000001" customHeight="1" x14ac:dyDescent="0.2">
      <c r="K337" s="8" t="s">
        <v>1030</v>
      </c>
      <c r="M337" s="8">
        <v>10020001</v>
      </c>
      <c r="N337" s="8" t="s">
        <v>91</v>
      </c>
      <c r="O337" s="22">
        <v>50</v>
      </c>
      <c r="Q337" s="1">
        <v>10000145</v>
      </c>
      <c r="R337" s="1" t="s">
        <v>1018</v>
      </c>
      <c r="S337" s="8">
        <v>4</v>
      </c>
      <c r="U337" s="51">
        <v>10023010</v>
      </c>
      <c r="V337" s="55" t="s">
        <v>781</v>
      </c>
      <c r="W337" s="22">
        <v>50</v>
      </c>
      <c r="Y337" s="51">
        <v>10023008</v>
      </c>
      <c r="Z337" s="52" t="s">
        <v>280</v>
      </c>
      <c r="AA337" s="8">
        <v>2</v>
      </c>
      <c r="AJ337" s="25" t="str">
        <f t="shared" si="144"/>
        <v>10020001;50</v>
      </c>
      <c r="AK337" s="25"/>
      <c r="AL337" s="25"/>
      <c r="AM337" s="25" t="str">
        <f t="shared" si="145"/>
        <v>10000145;4</v>
      </c>
      <c r="AN337" s="25"/>
      <c r="AO337" s="25"/>
      <c r="AP337" s="25" t="str">
        <f t="shared" si="146"/>
        <v>10023010;50</v>
      </c>
      <c r="AQ337" s="25"/>
      <c r="AR337" s="25"/>
      <c r="AS337" s="25" t="str">
        <f t="shared" si="147"/>
        <v>10023008;2</v>
      </c>
      <c r="AT337" s="25"/>
      <c r="AU337" s="25"/>
      <c r="AV337" s="25"/>
      <c r="AW337" s="25"/>
      <c r="AX337" s="25"/>
      <c r="AY337" s="25"/>
      <c r="AZ337" s="25"/>
      <c r="BA337" s="25" t="str">
        <f t="shared" si="148"/>
        <v>10020001;50@10000145;4@10023010;50@10023008;2@@</v>
      </c>
      <c r="BB337" s="25"/>
      <c r="BI337" t="s">
        <v>1354</v>
      </c>
    </row>
    <row r="338" spans="11:61" ht="20.100000000000001" customHeight="1" x14ac:dyDescent="0.2">
      <c r="K338" s="8" t="s">
        <v>1031</v>
      </c>
      <c r="M338" s="8">
        <v>10020001</v>
      </c>
      <c r="N338" s="8" t="s">
        <v>91</v>
      </c>
      <c r="O338" s="22">
        <v>75</v>
      </c>
      <c r="Q338" s="1">
        <v>10000145</v>
      </c>
      <c r="R338" s="1" t="s">
        <v>1018</v>
      </c>
      <c r="S338" s="8">
        <v>6</v>
      </c>
      <c r="U338" s="51">
        <v>10025010</v>
      </c>
      <c r="V338" s="52" t="s">
        <v>783</v>
      </c>
      <c r="W338" s="22">
        <v>50</v>
      </c>
      <c r="Y338" s="51">
        <v>10025008</v>
      </c>
      <c r="Z338" s="52" t="s">
        <v>323</v>
      </c>
      <c r="AA338" s="8">
        <v>2</v>
      </c>
      <c r="AJ338" s="25" t="str">
        <f t="shared" si="144"/>
        <v>10020001;75</v>
      </c>
      <c r="AK338" s="25"/>
      <c r="AL338" s="25"/>
      <c r="AM338" s="25" t="str">
        <f t="shared" si="145"/>
        <v>10000145;6</v>
      </c>
      <c r="AN338" s="25"/>
      <c r="AO338" s="25"/>
      <c r="AP338" s="25" t="str">
        <f t="shared" si="146"/>
        <v>10025010;50</v>
      </c>
      <c r="AQ338" s="25"/>
      <c r="AR338" s="25"/>
      <c r="AS338" s="25" t="str">
        <f t="shared" si="147"/>
        <v>10025008;2</v>
      </c>
      <c r="AT338" s="25"/>
      <c r="AU338" s="25"/>
      <c r="AV338" s="25"/>
      <c r="AW338" s="25"/>
      <c r="AX338" s="25"/>
      <c r="AY338" s="25"/>
      <c r="AZ338" s="25"/>
      <c r="BA338" s="25" t="str">
        <f t="shared" si="148"/>
        <v>10020001;75@10000145;6@10025010;50@10025008;2@@</v>
      </c>
      <c r="BB338" s="25"/>
      <c r="BI338" t="s">
        <v>1355</v>
      </c>
    </row>
    <row r="339" spans="11:61" ht="20.100000000000001" customHeight="1" x14ac:dyDescent="0.2">
      <c r="K339" s="8" t="s">
        <v>1032</v>
      </c>
      <c r="M339" s="8">
        <v>10020001</v>
      </c>
      <c r="N339" s="8" t="s">
        <v>91</v>
      </c>
      <c r="O339" s="22">
        <v>75</v>
      </c>
      <c r="Q339" s="1">
        <v>10000145</v>
      </c>
      <c r="R339" s="1" t="s">
        <v>1018</v>
      </c>
      <c r="S339" s="8">
        <v>6</v>
      </c>
      <c r="U339" s="51">
        <v>10025010</v>
      </c>
      <c r="V339" s="52" t="s">
        <v>783</v>
      </c>
      <c r="W339" s="22">
        <v>50</v>
      </c>
      <c r="Y339" s="51">
        <v>10025008</v>
      </c>
      <c r="Z339" s="52" t="s">
        <v>323</v>
      </c>
      <c r="AA339" s="8">
        <v>2</v>
      </c>
      <c r="AJ339" s="25" t="str">
        <f t="shared" si="144"/>
        <v>10020001;75</v>
      </c>
      <c r="AK339" s="25"/>
      <c r="AL339" s="25"/>
      <c r="AM339" s="25" t="str">
        <f t="shared" si="145"/>
        <v>10000145;6</v>
      </c>
      <c r="AN339" s="25"/>
      <c r="AO339" s="25"/>
      <c r="AP339" s="25" t="str">
        <f t="shared" si="146"/>
        <v>10025010;50</v>
      </c>
      <c r="AQ339" s="25"/>
      <c r="AR339" s="25"/>
      <c r="AS339" s="25" t="str">
        <f t="shared" si="147"/>
        <v>10025008;2</v>
      </c>
      <c r="AT339" s="25"/>
      <c r="AU339" s="25"/>
      <c r="AV339" s="25"/>
      <c r="AW339" s="25"/>
      <c r="AX339" s="25"/>
      <c r="AY339" s="25"/>
      <c r="AZ339" s="25"/>
      <c r="BA339" s="25" t="str">
        <f t="shared" si="148"/>
        <v>10020001;75@10000145;6@10025010;50@10025008;2@@</v>
      </c>
      <c r="BB339" s="25"/>
      <c r="BI339" t="s">
        <v>1355</v>
      </c>
    </row>
    <row r="340" spans="11:61" ht="20.100000000000001" customHeight="1" x14ac:dyDescent="0.2">
      <c r="K340" s="8" t="s">
        <v>1033</v>
      </c>
      <c r="M340" s="8">
        <v>10020001</v>
      </c>
      <c r="N340" s="8" t="s">
        <v>91</v>
      </c>
      <c r="O340" s="22">
        <v>75</v>
      </c>
      <c r="Q340" s="1">
        <v>10000145</v>
      </c>
      <c r="R340" s="1" t="s">
        <v>1018</v>
      </c>
      <c r="S340" s="8">
        <v>6</v>
      </c>
      <c r="U340" s="51">
        <v>10025010</v>
      </c>
      <c r="V340" s="52" t="s">
        <v>783</v>
      </c>
      <c r="W340" s="22">
        <v>50</v>
      </c>
      <c r="Y340" s="51">
        <v>10025008</v>
      </c>
      <c r="Z340" s="52" t="s">
        <v>323</v>
      </c>
      <c r="AA340" s="8">
        <v>2</v>
      </c>
      <c r="AJ340" s="25" t="str">
        <f t="shared" si="144"/>
        <v>10020001;75</v>
      </c>
      <c r="AK340" s="25"/>
      <c r="AL340" s="25"/>
      <c r="AM340" s="25" t="str">
        <f t="shared" si="145"/>
        <v>10000145;6</v>
      </c>
      <c r="AN340" s="25"/>
      <c r="AO340" s="25"/>
      <c r="AP340" s="25" t="str">
        <f t="shared" si="146"/>
        <v>10025010;50</v>
      </c>
      <c r="AQ340" s="25"/>
      <c r="AR340" s="25"/>
      <c r="AS340" s="25" t="str">
        <f t="shared" si="147"/>
        <v>10025008;2</v>
      </c>
      <c r="AT340" s="25"/>
      <c r="AU340" s="25"/>
      <c r="AV340" s="25"/>
      <c r="AW340" s="25"/>
      <c r="AX340" s="25"/>
      <c r="AY340" s="25"/>
      <c r="AZ340" s="25"/>
      <c r="BA340" s="25" t="str">
        <f t="shared" si="148"/>
        <v>10020001;75@10000145;6@10025010;50@10025008;2@@</v>
      </c>
      <c r="BB340" s="25"/>
      <c r="BI340" t="s">
        <v>1355</v>
      </c>
    </row>
    <row r="341" spans="11:61" ht="20.100000000000001" customHeight="1" x14ac:dyDescent="0.2">
      <c r="K341" s="8" t="s">
        <v>1034</v>
      </c>
      <c r="M341" s="8">
        <v>10020001</v>
      </c>
      <c r="N341" s="8" t="s">
        <v>91</v>
      </c>
      <c r="O341" s="22">
        <v>75</v>
      </c>
      <c r="Q341" s="1">
        <v>10000145</v>
      </c>
      <c r="R341" s="1" t="s">
        <v>1018</v>
      </c>
      <c r="S341" s="8">
        <v>6</v>
      </c>
      <c r="U341" s="51">
        <v>10025010</v>
      </c>
      <c r="V341" s="52" t="s">
        <v>783</v>
      </c>
      <c r="W341" s="22">
        <v>50</v>
      </c>
      <c r="Y341" s="51">
        <v>10025008</v>
      </c>
      <c r="Z341" s="52" t="s">
        <v>323</v>
      </c>
      <c r="AA341" s="8">
        <v>2</v>
      </c>
      <c r="AJ341" s="25" t="str">
        <f t="shared" si="144"/>
        <v>10020001;75</v>
      </c>
      <c r="AK341" s="25"/>
      <c r="AL341" s="25"/>
      <c r="AM341" s="25" t="str">
        <f t="shared" si="145"/>
        <v>10000145;6</v>
      </c>
      <c r="AN341" s="25"/>
      <c r="AO341" s="25"/>
      <c r="AP341" s="25" t="str">
        <f t="shared" si="146"/>
        <v>10025010;50</v>
      </c>
      <c r="AQ341" s="25"/>
      <c r="AR341" s="25"/>
      <c r="AS341" s="25" t="str">
        <f t="shared" si="147"/>
        <v>10025008;2</v>
      </c>
      <c r="AT341" s="25"/>
      <c r="AU341" s="25"/>
      <c r="AV341" s="25"/>
      <c r="AW341" s="25"/>
      <c r="AX341" s="25"/>
      <c r="AY341" s="25"/>
      <c r="AZ341" s="25"/>
      <c r="BA341" s="25" t="str">
        <f t="shared" si="148"/>
        <v>10020001;75@10000145;6@10025010;50@10025008;2@@</v>
      </c>
      <c r="BB341" s="25"/>
      <c r="BI341" t="s">
        <v>1355</v>
      </c>
    </row>
    <row r="342" spans="11:61" ht="20.100000000000001" customHeight="1" x14ac:dyDescent="0.2">
      <c r="K342" s="8" t="s">
        <v>1035</v>
      </c>
      <c r="M342" s="8">
        <v>10020001</v>
      </c>
      <c r="N342" s="8" t="s">
        <v>91</v>
      </c>
      <c r="O342" s="22">
        <v>100</v>
      </c>
      <c r="Q342" s="1">
        <v>10000146</v>
      </c>
      <c r="R342" s="1" t="s">
        <v>1019</v>
      </c>
      <c r="S342" s="8">
        <v>4</v>
      </c>
      <c r="U342" s="51">
        <v>10021010</v>
      </c>
      <c r="V342" s="52" t="s">
        <v>772</v>
      </c>
      <c r="W342" s="22">
        <v>100</v>
      </c>
      <c r="X342" s="8"/>
      <c r="Y342" s="51">
        <v>10021008</v>
      </c>
      <c r="Z342" s="52" t="s">
        <v>236</v>
      </c>
      <c r="AA342" s="8">
        <v>3</v>
      </c>
      <c r="AC342" s="51">
        <v>10021009</v>
      </c>
      <c r="AD342" s="52" t="s">
        <v>239</v>
      </c>
      <c r="AE342" s="8">
        <v>1</v>
      </c>
      <c r="AJ342" s="25" t="str">
        <f t="shared" si="144"/>
        <v>10020001;100</v>
      </c>
      <c r="AK342" s="25"/>
      <c r="AL342" s="25"/>
      <c r="AM342" s="25" t="str">
        <f t="shared" si="145"/>
        <v>10000146;4</v>
      </c>
      <c r="AN342" s="25"/>
      <c r="AO342" s="25"/>
      <c r="AP342" s="25" t="str">
        <f t="shared" si="146"/>
        <v>10021010;100</v>
      </c>
      <c r="AQ342" s="25"/>
      <c r="AR342" s="25"/>
      <c r="AS342" s="25" t="str">
        <f t="shared" si="147"/>
        <v>10021008;3</v>
      </c>
      <c r="AT342" s="25"/>
      <c r="AU342" s="25"/>
      <c r="AV342" s="25" t="str">
        <f t="shared" ref="AV342:AV364" si="149">AC342&amp;";"&amp;AE342</f>
        <v>10021009;1</v>
      </c>
      <c r="AW342" s="25"/>
      <c r="AX342" s="25"/>
      <c r="AY342" s="25"/>
      <c r="AZ342" s="25"/>
      <c r="BA342" s="25" t="str">
        <f t="shared" si="148"/>
        <v>10020001;100@10000146;4@10021010;100@10021008;3@10021009;1@</v>
      </c>
      <c r="BB342" s="25"/>
      <c r="BI342" t="s">
        <v>1356</v>
      </c>
    </row>
    <row r="343" spans="11:61" ht="20.100000000000001" customHeight="1" x14ac:dyDescent="0.2">
      <c r="K343" s="8" t="s">
        <v>1036</v>
      </c>
      <c r="M343" s="8">
        <v>10020001</v>
      </c>
      <c r="N343" s="8" t="s">
        <v>91</v>
      </c>
      <c r="O343" s="22">
        <v>100</v>
      </c>
      <c r="Q343" s="1">
        <v>10000146</v>
      </c>
      <c r="R343" s="1" t="s">
        <v>1019</v>
      </c>
      <c r="S343" s="8">
        <v>4</v>
      </c>
      <c r="U343" s="51">
        <v>10021010</v>
      </c>
      <c r="V343" s="52" t="s">
        <v>772</v>
      </c>
      <c r="W343" s="22">
        <v>100</v>
      </c>
      <c r="Y343" s="51">
        <v>10021008</v>
      </c>
      <c r="Z343" s="52" t="s">
        <v>236</v>
      </c>
      <c r="AA343" s="8">
        <v>3</v>
      </c>
      <c r="AC343" s="51">
        <v>10021009</v>
      </c>
      <c r="AD343" s="52" t="s">
        <v>239</v>
      </c>
      <c r="AE343" s="8">
        <v>1</v>
      </c>
      <c r="AJ343" s="25" t="str">
        <f t="shared" si="144"/>
        <v>10020001;100</v>
      </c>
      <c r="AK343" s="25"/>
      <c r="AL343" s="25"/>
      <c r="AM343" s="25" t="str">
        <f t="shared" si="145"/>
        <v>10000146;4</v>
      </c>
      <c r="AN343" s="25"/>
      <c r="AO343" s="25"/>
      <c r="AP343" s="25" t="str">
        <f t="shared" si="146"/>
        <v>10021010;100</v>
      </c>
      <c r="AQ343" s="25"/>
      <c r="AR343" s="25"/>
      <c r="AS343" s="25" t="str">
        <f t="shared" si="147"/>
        <v>10021008;3</v>
      </c>
      <c r="AT343" s="25"/>
      <c r="AU343" s="25"/>
      <c r="AV343" s="25" t="str">
        <f t="shared" si="149"/>
        <v>10021009;1</v>
      </c>
      <c r="AW343" s="25"/>
      <c r="AX343" s="25"/>
      <c r="AY343" s="25"/>
      <c r="AZ343" s="25"/>
      <c r="BA343" s="25" t="str">
        <f t="shared" si="148"/>
        <v>10020001;100@10000146;4@10021010;100@10021008;3@10021009;1@</v>
      </c>
      <c r="BB343" s="25"/>
      <c r="BI343" t="s">
        <v>1356</v>
      </c>
    </row>
    <row r="344" spans="11:61" ht="20.100000000000001" customHeight="1" x14ac:dyDescent="0.2">
      <c r="K344" s="8" t="s">
        <v>1037</v>
      </c>
      <c r="M344" s="8">
        <v>10020001</v>
      </c>
      <c r="N344" s="8" t="s">
        <v>91</v>
      </c>
      <c r="O344" s="22">
        <v>150</v>
      </c>
      <c r="Q344" s="1">
        <v>10000146</v>
      </c>
      <c r="R344" s="1" t="s">
        <v>1019</v>
      </c>
      <c r="S344" s="8">
        <v>8</v>
      </c>
      <c r="U344" s="51">
        <v>10023010</v>
      </c>
      <c r="V344" s="55" t="s">
        <v>781</v>
      </c>
      <c r="W344" s="22">
        <v>100</v>
      </c>
      <c r="Y344" s="51">
        <v>10023008</v>
      </c>
      <c r="Z344" s="52" t="s">
        <v>280</v>
      </c>
      <c r="AA344" s="8">
        <v>3</v>
      </c>
      <c r="AC344" s="51">
        <v>10023009</v>
      </c>
      <c r="AD344" s="52" t="s">
        <v>282</v>
      </c>
      <c r="AE344" s="8">
        <v>1</v>
      </c>
      <c r="AJ344" s="25" t="str">
        <f t="shared" si="144"/>
        <v>10020001;150</v>
      </c>
      <c r="AK344" s="25"/>
      <c r="AL344" s="25"/>
      <c r="AM344" s="25" t="str">
        <f t="shared" si="145"/>
        <v>10000146;8</v>
      </c>
      <c r="AN344" s="25"/>
      <c r="AO344" s="25"/>
      <c r="AP344" s="25" t="str">
        <f t="shared" si="146"/>
        <v>10023010;100</v>
      </c>
      <c r="AQ344" s="25"/>
      <c r="AR344" s="25"/>
      <c r="AS344" s="25" t="str">
        <f t="shared" si="147"/>
        <v>10023008;3</v>
      </c>
      <c r="AT344" s="25"/>
      <c r="AU344" s="25"/>
      <c r="AV344" s="25" t="str">
        <f t="shared" si="149"/>
        <v>10023009;1</v>
      </c>
      <c r="AW344" s="25"/>
      <c r="AX344" s="25"/>
      <c r="AY344" s="25"/>
      <c r="AZ344" s="25"/>
      <c r="BA344" s="25" t="str">
        <f t="shared" si="148"/>
        <v>10020001;150@10000146;8@10023010;100@10023008;3@10023009;1@</v>
      </c>
      <c r="BB344" s="25"/>
      <c r="BI344" t="s">
        <v>1357</v>
      </c>
    </row>
    <row r="345" spans="11:61" ht="20.100000000000001" customHeight="1" x14ac:dyDescent="0.2">
      <c r="K345" s="8" t="s">
        <v>1038</v>
      </c>
      <c r="M345" s="8">
        <v>10020001</v>
      </c>
      <c r="N345" s="8" t="s">
        <v>91</v>
      </c>
      <c r="O345" s="22">
        <v>150</v>
      </c>
      <c r="Q345" s="1">
        <v>10000146</v>
      </c>
      <c r="R345" s="1" t="s">
        <v>1019</v>
      </c>
      <c r="S345" s="8">
        <v>8</v>
      </c>
      <c r="U345" s="51">
        <v>10023010</v>
      </c>
      <c r="V345" s="55" t="s">
        <v>781</v>
      </c>
      <c r="W345" s="22">
        <v>100</v>
      </c>
      <c r="Y345" s="51">
        <v>10023008</v>
      </c>
      <c r="Z345" s="52" t="s">
        <v>280</v>
      </c>
      <c r="AA345" s="8">
        <v>3</v>
      </c>
      <c r="AC345" s="51">
        <v>10023009</v>
      </c>
      <c r="AD345" s="52" t="s">
        <v>282</v>
      </c>
      <c r="AE345" s="8">
        <v>1</v>
      </c>
      <c r="AJ345" s="25" t="str">
        <f t="shared" si="144"/>
        <v>10020001;150</v>
      </c>
      <c r="AK345" s="25"/>
      <c r="AL345" s="25"/>
      <c r="AM345" s="25" t="str">
        <f t="shared" si="145"/>
        <v>10000146;8</v>
      </c>
      <c r="AN345" s="25"/>
      <c r="AO345" s="25"/>
      <c r="AP345" s="25" t="str">
        <f t="shared" si="146"/>
        <v>10023010;100</v>
      </c>
      <c r="AQ345" s="25"/>
      <c r="AR345" s="25"/>
      <c r="AS345" s="25" t="str">
        <f t="shared" si="147"/>
        <v>10023008;3</v>
      </c>
      <c r="AT345" s="25"/>
      <c r="AU345" s="25"/>
      <c r="AV345" s="25" t="str">
        <f t="shared" si="149"/>
        <v>10023009;1</v>
      </c>
      <c r="AW345" s="25"/>
      <c r="AX345" s="25"/>
      <c r="AY345" s="25"/>
      <c r="AZ345" s="25"/>
      <c r="BA345" s="25" t="str">
        <f t="shared" si="148"/>
        <v>10020001;150@10000146;8@10023010;100@10023008;3@10023009;1@</v>
      </c>
      <c r="BB345" s="25"/>
      <c r="BI345" t="s">
        <v>1357</v>
      </c>
    </row>
    <row r="346" spans="11:61" ht="20.100000000000001" customHeight="1" x14ac:dyDescent="0.2">
      <c r="K346" s="8" t="s">
        <v>1039</v>
      </c>
      <c r="M346" s="8">
        <v>10020001</v>
      </c>
      <c r="N346" s="8" t="s">
        <v>91</v>
      </c>
      <c r="O346" s="22">
        <v>200</v>
      </c>
      <c r="Q346" s="1">
        <v>10000146</v>
      </c>
      <c r="R346" s="1" t="s">
        <v>1019</v>
      </c>
      <c r="S346" s="8">
        <v>12</v>
      </c>
      <c r="U346" s="51">
        <v>10025010</v>
      </c>
      <c r="V346" s="52" t="s">
        <v>783</v>
      </c>
      <c r="W346" s="22">
        <v>100</v>
      </c>
      <c r="Y346" s="51">
        <v>10025008</v>
      </c>
      <c r="Z346" s="52" t="s">
        <v>323</v>
      </c>
      <c r="AA346" s="8">
        <v>3</v>
      </c>
      <c r="AC346" s="51">
        <v>10025009</v>
      </c>
      <c r="AD346" s="52" t="s">
        <v>325</v>
      </c>
      <c r="AE346" s="8">
        <v>1</v>
      </c>
      <c r="AJ346" s="25" t="str">
        <f t="shared" si="144"/>
        <v>10020001;200</v>
      </c>
      <c r="AK346" s="25"/>
      <c r="AL346" s="25"/>
      <c r="AM346" s="25" t="str">
        <f t="shared" si="145"/>
        <v>10000146;12</v>
      </c>
      <c r="AN346" s="25"/>
      <c r="AO346" s="25"/>
      <c r="AP346" s="25" t="str">
        <f t="shared" si="146"/>
        <v>10025010;100</v>
      </c>
      <c r="AQ346" s="25"/>
      <c r="AR346" s="25"/>
      <c r="AS346" s="25" t="str">
        <f t="shared" si="147"/>
        <v>10025008;3</v>
      </c>
      <c r="AT346" s="25"/>
      <c r="AU346" s="25"/>
      <c r="AV346" s="25" t="str">
        <f t="shared" si="149"/>
        <v>10025009;1</v>
      </c>
      <c r="AW346" s="25"/>
      <c r="AX346" s="25"/>
      <c r="AY346" s="25"/>
      <c r="AZ346" s="25"/>
      <c r="BA346" s="25" t="str">
        <f t="shared" si="148"/>
        <v>10020001;200@10000146;12@10025010;100@10025008;3@10025009;1@</v>
      </c>
      <c r="BB346" s="25"/>
      <c r="BI346" t="s">
        <v>1358</v>
      </c>
    </row>
    <row r="347" spans="11:61" ht="20.100000000000001" customHeight="1" x14ac:dyDescent="0.2">
      <c r="K347" s="8" t="s">
        <v>1040</v>
      </c>
      <c r="M347" s="8">
        <v>10020001</v>
      </c>
      <c r="N347" s="8" t="s">
        <v>91</v>
      </c>
      <c r="O347" s="22">
        <v>200</v>
      </c>
      <c r="Q347" s="1">
        <v>10000146</v>
      </c>
      <c r="R347" s="1" t="s">
        <v>1019</v>
      </c>
      <c r="S347" s="8">
        <v>12</v>
      </c>
      <c r="U347" s="51">
        <v>10025010</v>
      </c>
      <c r="V347" s="52" t="s">
        <v>783</v>
      </c>
      <c r="W347" s="22">
        <v>100</v>
      </c>
      <c r="Y347" s="51">
        <v>10025008</v>
      </c>
      <c r="Z347" s="52" t="s">
        <v>323</v>
      </c>
      <c r="AA347" s="8">
        <v>3</v>
      </c>
      <c r="AC347" s="51">
        <v>10025009</v>
      </c>
      <c r="AD347" s="52" t="s">
        <v>325</v>
      </c>
      <c r="AE347" s="8">
        <v>1</v>
      </c>
      <c r="AJ347" s="25" t="str">
        <f t="shared" si="144"/>
        <v>10020001;200</v>
      </c>
      <c r="AK347" s="25"/>
      <c r="AL347" s="25"/>
      <c r="AM347" s="25" t="str">
        <f t="shared" si="145"/>
        <v>10000146;12</v>
      </c>
      <c r="AN347" s="25"/>
      <c r="AO347" s="25"/>
      <c r="AP347" s="25" t="str">
        <f t="shared" si="146"/>
        <v>10025010;100</v>
      </c>
      <c r="AQ347" s="25"/>
      <c r="AR347" s="25"/>
      <c r="AS347" s="25" t="str">
        <f t="shared" si="147"/>
        <v>10025008;3</v>
      </c>
      <c r="AT347" s="25"/>
      <c r="AU347" s="25"/>
      <c r="AV347" s="25" t="str">
        <f t="shared" si="149"/>
        <v>10025009;1</v>
      </c>
      <c r="AW347" s="25"/>
      <c r="AX347" s="25"/>
      <c r="AY347" s="25"/>
      <c r="AZ347" s="25"/>
      <c r="BA347" s="25" t="str">
        <f t="shared" si="148"/>
        <v>10020001;200@10000146;12@10025010;100@10025008;3@10025009;1@</v>
      </c>
      <c r="BB347" s="25"/>
      <c r="BI347" t="s">
        <v>1358</v>
      </c>
    </row>
    <row r="348" spans="11:61" ht="20.100000000000001" customHeight="1" x14ac:dyDescent="0.2">
      <c r="K348" s="53" t="s">
        <v>1041</v>
      </c>
      <c r="M348" s="8">
        <v>10020001</v>
      </c>
      <c r="N348" s="8" t="s">
        <v>91</v>
      </c>
      <c r="O348" s="22">
        <v>50</v>
      </c>
      <c r="Q348" s="1">
        <v>10000147</v>
      </c>
      <c r="R348" s="1" t="s">
        <v>1020</v>
      </c>
      <c r="S348" s="8">
        <v>1</v>
      </c>
      <c r="U348" s="51">
        <v>10021001</v>
      </c>
      <c r="V348" s="55" t="s">
        <v>194</v>
      </c>
      <c r="W348" s="8">
        <v>20</v>
      </c>
      <c r="Y348" s="51">
        <v>10021008</v>
      </c>
      <c r="Z348" s="52" t="s">
        <v>236</v>
      </c>
      <c r="AA348" s="8">
        <v>1</v>
      </c>
      <c r="AJ348" s="25" t="str">
        <f t="shared" si="144"/>
        <v>10020001;50</v>
      </c>
      <c r="AK348" s="25"/>
      <c r="AL348" s="25"/>
      <c r="AM348" s="25" t="str">
        <f t="shared" si="145"/>
        <v>10000147;1</v>
      </c>
      <c r="AN348" s="25"/>
      <c r="AO348" s="25"/>
      <c r="AP348" s="25" t="str">
        <f t="shared" si="146"/>
        <v>10021001;20</v>
      </c>
      <c r="AQ348" s="25"/>
      <c r="AR348" s="25"/>
      <c r="AS348" s="25" t="str">
        <f t="shared" si="147"/>
        <v>10021008;1</v>
      </c>
      <c r="AT348" s="25"/>
      <c r="AU348" s="25"/>
      <c r="AV348" s="25"/>
      <c r="AW348" s="25"/>
      <c r="AX348" s="25"/>
      <c r="AY348" s="25"/>
      <c r="AZ348" s="25"/>
      <c r="BA348" s="25" t="str">
        <f t="shared" si="148"/>
        <v>10020001;50@10000147;1@10021001;20@10021008;1@@</v>
      </c>
      <c r="BB348" s="25"/>
      <c r="BI348" t="s">
        <v>1359</v>
      </c>
    </row>
    <row r="349" spans="11:61" ht="20.100000000000001" customHeight="1" x14ac:dyDescent="0.2">
      <c r="K349" s="53" t="s">
        <v>1042</v>
      </c>
      <c r="M349" s="8">
        <v>10020001</v>
      </c>
      <c r="N349" s="8" t="s">
        <v>91</v>
      </c>
      <c r="O349" s="22">
        <v>50</v>
      </c>
      <c r="Q349" s="1">
        <v>10000147</v>
      </c>
      <c r="R349" s="1" t="s">
        <v>1020</v>
      </c>
      <c r="S349" s="8">
        <v>1</v>
      </c>
      <c r="U349" s="51">
        <v>10021002</v>
      </c>
      <c r="V349" s="55" t="s">
        <v>219</v>
      </c>
      <c r="W349" s="8">
        <v>20</v>
      </c>
      <c r="Y349" s="51">
        <v>10021008</v>
      </c>
      <c r="Z349" s="52" t="s">
        <v>236</v>
      </c>
      <c r="AA349" s="8">
        <v>1</v>
      </c>
      <c r="AJ349" s="25" t="str">
        <f t="shared" si="144"/>
        <v>10020001;50</v>
      </c>
      <c r="AK349" s="25"/>
      <c r="AL349" s="25"/>
      <c r="AM349" s="25" t="str">
        <f t="shared" si="145"/>
        <v>10000147;1</v>
      </c>
      <c r="AN349" s="25"/>
      <c r="AO349" s="25"/>
      <c r="AP349" s="25" t="str">
        <f t="shared" si="146"/>
        <v>10021002;20</v>
      </c>
      <c r="AQ349" s="25"/>
      <c r="AR349" s="25"/>
      <c r="AS349" s="25" t="str">
        <f t="shared" si="147"/>
        <v>10021008;1</v>
      </c>
      <c r="AT349" s="25"/>
      <c r="AU349" s="25"/>
      <c r="AV349" s="25"/>
      <c r="AW349" s="25"/>
      <c r="AX349" s="25"/>
      <c r="AY349" s="25"/>
      <c r="AZ349" s="25"/>
      <c r="BA349" s="25" t="str">
        <f t="shared" si="148"/>
        <v>10020001;50@10000147;1@10021002;20@10021008;1@@</v>
      </c>
      <c r="BB349" s="25"/>
      <c r="BI349" t="s">
        <v>1360</v>
      </c>
    </row>
    <row r="350" spans="11:61" ht="20.100000000000001" customHeight="1" x14ac:dyDescent="0.2">
      <c r="K350" s="54" t="s">
        <v>1043</v>
      </c>
      <c r="M350" s="8">
        <v>10020001</v>
      </c>
      <c r="N350" s="8" t="s">
        <v>91</v>
      </c>
      <c r="O350" s="22">
        <v>200</v>
      </c>
      <c r="Q350" s="1">
        <v>10000147</v>
      </c>
      <c r="R350" s="1" t="s">
        <v>1020</v>
      </c>
      <c r="S350" s="8">
        <v>4</v>
      </c>
      <c r="U350" s="51">
        <v>10021003</v>
      </c>
      <c r="V350" s="55" t="s">
        <v>222</v>
      </c>
      <c r="W350" s="8">
        <v>50</v>
      </c>
      <c r="Y350" s="51">
        <v>10021008</v>
      </c>
      <c r="Z350" s="52" t="s">
        <v>236</v>
      </c>
      <c r="AA350" s="8">
        <v>2</v>
      </c>
      <c r="AC350" s="51">
        <v>10021009</v>
      </c>
      <c r="AD350" s="52" t="s">
        <v>239</v>
      </c>
      <c r="AE350" s="8">
        <v>1</v>
      </c>
      <c r="AJ350" s="25" t="str">
        <f t="shared" si="144"/>
        <v>10020001;200</v>
      </c>
      <c r="AK350" s="25"/>
      <c r="AL350" s="25"/>
      <c r="AM350" s="25" t="str">
        <f t="shared" si="145"/>
        <v>10000147;4</v>
      </c>
      <c r="AN350" s="25"/>
      <c r="AO350" s="25"/>
      <c r="AP350" s="25" t="str">
        <f t="shared" si="146"/>
        <v>10021003;50</v>
      </c>
      <c r="AQ350" s="25"/>
      <c r="AR350" s="25"/>
      <c r="AS350" s="25" t="str">
        <f t="shared" si="147"/>
        <v>10021008;2</v>
      </c>
      <c r="AT350" s="25"/>
      <c r="AU350" s="25"/>
      <c r="AV350" s="25" t="str">
        <f t="shared" si="149"/>
        <v>10021009;1</v>
      </c>
      <c r="AW350" s="25"/>
      <c r="AX350" s="25"/>
      <c r="AY350" s="25"/>
      <c r="AZ350" s="25"/>
      <c r="BA350" s="25" t="str">
        <f t="shared" si="148"/>
        <v>10020001;200@10000147;4@10021003;50@10021008;2@10021009;1@</v>
      </c>
      <c r="BB350" s="25"/>
      <c r="BI350" t="s">
        <v>1361</v>
      </c>
    </row>
    <row r="351" spans="11:61" ht="20.100000000000001" customHeight="1" x14ac:dyDescent="0.2">
      <c r="K351" s="53" t="s">
        <v>1044</v>
      </c>
      <c r="M351" s="8">
        <v>10020001</v>
      </c>
      <c r="N351" s="8" t="s">
        <v>91</v>
      </c>
      <c r="O351" s="22">
        <v>50</v>
      </c>
      <c r="Q351" s="1">
        <v>10000147</v>
      </c>
      <c r="R351" s="1" t="s">
        <v>1020</v>
      </c>
      <c r="S351" s="8">
        <v>1</v>
      </c>
      <c r="U351" s="51">
        <v>10021001</v>
      </c>
      <c r="V351" s="55" t="s">
        <v>194</v>
      </c>
      <c r="W351" s="8">
        <v>20</v>
      </c>
      <c r="Y351" s="51">
        <v>10021008</v>
      </c>
      <c r="Z351" s="52" t="s">
        <v>236</v>
      </c>
      <c r="AA351" s="8">
        <v>1</v>
      </c>
      <c r="AJ351" s="25" t="str">
        <f t="shared" si="144"/>
        <v>10020001;50</v>
      </c>
      <c r="AK351" s="25"/>
      <c r="AL351" s="25"/>
      <c r="AM351" s="25" t="str">
        <f t="shared" si="145"/>
        <v>10000147;1</v>
      </c>
      <c r="AN351" s="25"/>
      <c r="AO351" s="25"/>
      <c r="AP351" s="25" t="str">
        <f t="shared" si="146"/>
        <v>10021001;20</v>
      </c>
      <c r="AQ351" s="25"/>
      <c r="AR351" s="25"/>
      <c r="AS351" s="25" t="str">
        <f t="shared" si="147"/>
        <v>10021008;1</v>
      </c>
      <c r="AT351" s="25"/>
      <c r="AU351" s="25"/>
      <c r="AV351" s="25"/>
      <c r="AW351" s="25"/>
      <c r="AX351" s="25"/>
      <c r="AY351" s="25"/>
      <c r="AZ351" s="25"/>
      <c r="BA351" s="25" t="str">
        <f t="shared" si="148"/>
        <v>10020001;50@10000147;1@10021001;20@10021008;1@@</v>
      </c>
      <c r="BB351" s="25"/>
      <c r="BI351" t="s">
        <v>1359</v>
      </c>
    </row>
    <row r="352" spans="11:61" ht="20.100000000000001" customHeight="1" x14ac:dyDescent="0.2">
      <c r="K352" s="53" t="s">
        <v>1045</v>
      </c>
      <c r="M352" s="8">
        <v>10020001</v>
      </c>
      <c r="N352" s="8" t="s">
        <v>91</v>
      </c>
      <c r="O352" s="22">
        <v>50</v>
      </c>
      <c r="Q352" s="1">
        <v>10000147</v>
      </c>
      <c r="R352" s="1" t="s">
        <v>1020</v>
      </c>
      <c r="S352" s="8">
        <v>1</v>
      </c>
      <c r="U352" s="51">
        <v>10021005</v>
      </c>
      <c r="V352" s="55" t="s">
        <v>227</v>
      </c>
      <c r="W352" s="8">
        <v>20</v>
      </c>
      <c r="Y352" s="51">
        <v>10021008</v>
      </c>
      <c r="Z352" s="52" t="s">
        <v>236</v>
      </c>
      <c r="AA352" s="8">
        <v>1</v>
      </c>
      <c r="AJ352" s="25" t="str">
        <f t="shared" si="144"/>
        <v>10020001;50</v>
      </c>
      <c r="AK352" s="25"/>
      <c r="AL352" s="25"/>
      <c r="AM352" s="25" t="str">
        <f t="shared" si="145"/>
        <v>10000147;1</v>
      </c>
      <c r="AN352" s="25"/>
      <c r="AO352" s="25"/>
      <c r="AP352" s="25" t="str">
        <f t="shared" si="146"/>
        <v>10021005;20</v>
      </c>
      <c r="AQ352" s="25"/>
      <c r="AR352" s="25"/>
      <c r="AS352" s="25" t="str">
        <f t="shared" si="147"/>
        <v>10021008;1</v>
      </c>
      <c r="AT352" s="25"/>
      <c r="AU352" s="25"/>
      <c r="AV352" s="25"/>
      <c r="AW352" s="25"/>
      <c r="AX352" s="25"/>
      <c r="AY352" s="25"/>
      <c r="AZ352" s="25"/>
      <c r="BA352" s="25" t="str">
        <f t="shared" si="148"/>
        <v>10020001;50@10000147;1@10021005;20@10021008;1@@</v>
      </c>
      <c r="BB352" s="25"/>
      <c r="BI352" t="s">
        <v>1362</v>
      </c>
    </row>
    <row r="353" spans="11:61" ht="20.100000000000001" customHeight="1" x14ac:dyDescent="0.2">
      <c r="K353" s="54" t="s">
        <v>1046</v>
      </c>
      <c r="M353" s="8">
        <v>10020001</v>
      </c>
      <c r="N353" s="8" t="s">
        <v>91</v>
      </c>
      <c r="O353" s="22">
        <v>200</v>
      </c>
      <c r="Q353" s="1">
        <v>10000147</v>
      </c>
      <c r="R353" s="1" t="s">
        <v>1020</v>
      </c>
      <c r="S353" s="8">
        <v>4</v>
      </c>
      <c r="U353" s="51">
        <v>10021006</v>
      </c>
      <c r="V353" s="55" t="s">
        <v>230</v>
      </c>
      <c r="W353" s="8">
        <v>50</v>
      </c>
      <c r="Y353" s="51">
        <v>10021008</v>
      </c>
      <c r="Z353" s="52" t="s">
        <v>236</v>
      </c>
      <c r="AA353" s="8">
        <v>2</v>
      </c>
      <c r="AC353" s="51">
        <v>10021009</v>
      </c>
      <c r="AD353" s="52" t="s">
        <v>239</v>
      </c>
      <c r="AE353" s="8">
        <v>1</v>
      </c>
      <c r="AJ353" s="25" t="str">
        <f t="shared" si="144"/>
        <v>10020001;200</v>
      </c>
      <c r="AK353" s="25"/>
      <c r="AL353" s="25"/>
      <c r="AM353" s="25" t="str">
        <f t="shared" si="145"/>
        <v>10000147;4</v>
      </c>
      <c r="AN353" s="25"/>
      <c r="AO353" s="25"/>
      <c r="AP353" s="25" t="str">
        <f t="shared" si="146"/>
        <v>10021006;50</v>
      </c>
      <c r="AQ353" s="25"/>
      <c r="AR353" s="25"/>
      <c r="AS353" s="25" t="str">
        <f t="shared" si="147"/>
        <v>10021008;2</v>
      </c>
      <c r="AT353" s="25"/>
      <c r="AU353" s="25"/>
      <c r="AV353" s="25" t="str">
        <f t="shared" si="149"/>
        <v>10021009;1</v>
      </c>
      <c r="AW353" s="25"/>
      <c r="AX353" s="25"/>
      <c r="AY353" s="25"/>
      <c r="AZ353" s="25"/>
      <c r="BA353" s="25" t="str">
        <f t="shared" si="148"/>
        <v>10020001;200@10000147;4@10021006;50@10021008;2@10021009;1@</v>
      </c>
      <c r="BB353" s="25"/>
      <c r="BI353" t="s">
        <v>1363</v>
      </c>
    </row>
    <row r="354" spans="11:61" ht="20.100000000000001" customHeight="1" x14ac:dyDescent="0.2">
      <c r="K354" s="53" t="s">
        <v>1047</v>
      </c>
      <c r="M354" s="8">
        <v>10020001</v>
      </c>
      <c r="N354" s="8" t="s">
        <v>91</v>
      </c>
      <c r="O354" s="22">
        <v>50</v>
      </c>
      <c r="Q354" s="1">
        <v>10000147</v>
      </c>
      <c r="R354" s="1" t="s">
        <v>1020</v>
      </c>
      <c r="S354" s="8">
        <v>1</v>
      </c>
      <c r="U354" s="51">
        <v>10021002</v>
      </c>
      <c r="V354" s="55" t="s">
        <v>219</v>
      </c>
      <c r="W354" s="8">
        <v>20</v>
      </c>
      <c r="Y354" s="51">
        <v>10021008</v>
      </c>
      <c r="Z354" s="52" t="s">
        <v>236</v>
      </c>
      <c r="AA354" s="8">
        <v>1</v>
      </c>
      <c r="AJ354" s="25" t="str">
        <f t="shared" si="144"/>
        <v>10020001;50</v>
      </c>
      <c r="AK354" s="25"/>
      <c r="AL354" s="25"/>
      <c r="AM354" s="25" t="str">
        <f t="shared" si="145"/>
        <v>10000147;1</v>
      </c>
      <c r="AN354" s="25"/>
      <c r="AO354" s="25"/>
      <c r="AP354" s="25" t="str">
        <f t="shared" si="146"/>
        <v>10021002;20</v>
      </c>
      <c r="AQ354" s="25"/>
      <c r="AR354" s="25"/>
      <c r="AS354" s="25" t="str">
        <f t="shared" si="147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48"/>
        <v>10020001;50@10000147;1@10021002;20@10021008;1@@</v>
      </c>
      <c r="BB354" s="25"/>
      <c r="BI354" t="s">
        <v>1360</v>
      </c>
    </row>
    <row r="355" spans="11:61" ht="20.100000000000001" customHeight="1" x14ac:dyDescent="0.2">
      <c r="K355" s="53" t="s">
        <v>1048</v>
      </c>
      <c r="M355" s="8">
        <v>10020001</v>
      </c>
      <c r="N355" s="8" t="s">
        <v>91</v>
      </c>
      <c r="O355" s="22">
        <v>50</v>
      </c>
      <c r="Q355" s="1">
        <v>10000147</v>
      </c>
      <c r="R355" s="1" t="s">
        <v>1020</v>
      </c>
      <c r="S355" s="8">
        <v>1</v>
      </c>
      <c r="U355" s="51">
        <v>10021006</v>
      </c>
      <c r="V355" s="55" t="s">
        <v>230</v>
      </c>
      <c r="W355" s="8">
        <v>20</v>
      </c>
      <c r="Y355" s="51">
        <v>10021008</v>
      </c>
      <c r="Z355" s="52" t="s">
        <v>236</v>
      </c>
      <c r="AA355" s="8">
        <v>1</v>
      </c>
      <c r="AJ355" s="25" t="str">
        <f t="shared" si="144"/>
        <v>10020001;50</v>
      </c>
      <c r="AK355" s="25"/>
      <c r="AL355" s="25"/>
      <c r="AM355" s="25" t="str">
        <f t="shared" si="145"/>
        <v>10000147;1</v>
      </c>
      <c r="AN355" s="25"/>
      <c r="AO355" s="25"/>
      <c r="AP355" s="25" t="str">
        <f t="shared" si="146"/>
        <v>10021006;20</v>
      </c>
      <c r="AQ355" s="25"/>
      <c r="AR355" s="25"/>
      <c r="AS355" s="25" t="str">
        <f t="shared" si="147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48"/>
        <v>10020001;50@10000147;1@10021006;20@10021008;1@@</v>
      </c>
      <c r="BB355" s="25"/>
      <c r="BI355" t="s">
        <v>1364</v>
      </c>
    </row>
    <row r="356" spans="11:61" ht="20.100000000000001" customHeight="1" x14ac:dyDescent="0.2">
      <c r="K356" s="54" t="s">
        <v>1049</v>
      </c>
      <c r="M356" s="8">
        <v>10020001</v>
      </c>
      <c r="N356" s="8" t="s">
        <v>91</v>
      </c>
      <c r="O356" s="22">
        <v>200</v>
      </c>
      <c r="Q356" s="1">
        <v>10000147</v>
      </c>
      <c r="R356" s="1" t="s">
        <v>1020</v>
      </c>
      <c r="S356" s="8">
        <v>4</v>
      </c>
      <c r="U356" s="51">
        <v>10021007</v>
      </c>
      <c r="V356" s="55" t="s">
        <v>233</v>
      </c>
      <c r="W356" s="8">
        <v>50</v>
      </c>
      <c r="Y356" s="51">
        <v>10021008</v>
      </c>
      <c r="Z356" s="52" t="s">
        <v>236</v>
      </c>
      <c r="AA356" s="8">
        <v>3</v>
      </c>
      <c r="AC356" s="51">
        <v>10021009</v>
      </c>
      <c r="AD356" s="52" t="s">
        <v>239</v>
      </c>
      <c r="AE356" s="8">
        <v>1</v>
      </c>
      <c r="AJ356" s="25" t="str">
        <f t="shared" si="144"/>
        <v>10020001;200</v>
      </c>
      <c r="AK356" s="25"/>
      <c r="AL356" s="25"/>
      <c r="AM356" s="25" t="str">
        <f t="shared" si="145"/>
        <v>10000147;4</v>
      </c>
      <c r="AN356" s="25"/>
      <c r="AO356" s="25"/>
      <c r="AP356" s="25" t="str">
        <f t="shared" si="146"/>
        <v>10021007;50</v>
      </c>
      <c r="AQ356" s="25"/>
      <c r="AR356" s="25"/>
      <c r="AS356" s="25" t="str">
        <f t="shared" si="147"/>
        <v>10021008;3</v>
      </c>
      <c r="AT356" s="25"/>
      <c r="AU356" s="25"/>
      <c r="AV356" s="25" t="str">
        <f t="shared" si="149"/>
        <v>10021009;1</v>
      </c>
      <c r="AW356" s="25"/>
      <c r="AX356" s="25"/>
      <c r="AY356" s="25"/>
      <c r="AZ356" s="25"/>
      <c r="BA356" s="25" t="str">
        <f t="shared" si="148"/>
        <v>10020001;200@10000147;4@10021007;50@10021008;3@10021009;1@</v>
      </c>
      <c r="BB356" s="25"/>
      <c r="BI356" t="s">
        <v>1365</v>
      </c>
    </row>
    <row r="357" spans="11:61" ht="20.100000000000001" customHeight="1" x14ac:dyDescent="0.2">
      <c r="K357" s="53" t="s">
        <v>1050</v>
      </c>
      <c r="M357" s="8">
        <v>10020001</v>
      </c>
      <c r="N357" s="8" t="s">
        <v>91</v>
      </c>
      <c r="O357" s="22">
        <v>50</v>
      </c>
      <c r="Q357" s="1">
        <v>10000147</v>
      </c>
      <c r="R357" s="1" t="s">
        <v>1020</v>
      </c>
      <c r="S357" s="8">
        <v>1</v>
      </c>
      <c r="U357" s="51">
        <v>10021004</v>
      </c>
      <c r="V357" s="55" t="s">
        <v>224</v>
      </c>
      <c r="W357" s="8">
        <v>20</v>
      </c>
      <c r="Y357" s="51">
        <v>10021008</v>
      </c>
      <c r="Z357" s="52" t="s">
        <v>236</v>
      </c>
      <c r="AA357" s="8">
        <v>1</v>
      </c>
      <c r="AJ357" s="25" t="str">
        <f t="shared" si="144"/>
        <v>10020001;50</v>
      </c>
      <c r="AK357" s="25"/>
      <c r="AL357" s="25"/>
      <c r="AM357" s="25" t="str">
        <f t="shared" si="145"/>
        <v>10000147;1</v>
      </c>
      <c r="AN357" s="25"/>
      <c r="AO357" s="25"/>
      <c r="AP357" s="25" t="str">
        <f t="shared" si="146"/>
        <v>10021004;20</v>
      </c>
      <c r="AQ357" s="25"/>
      <c r="AR357" s="25"/>
      <c r="AS357" s="25" t="str">
        <f t="shared" si="147"/>
        <v>10021008;1</v>
      </c>
      <c r="AT357" s="25"/>
      <c r="AU357" s="25"/>
      <c r="AV357" s="25"/>
      <c r="AW357" s="25"/>
      <c r="AX357" s="25"/>
      <c r="AY357" s="25"/>
      <c r="AZ357" s="25"/>
      <c r="BA357" s="25" t="str">
        <f t="shared" si="148"/>
        <v>10020001;50@10000147;1@10021004;20@10021008;1@@</v>
      </c>
      <c r="BB357" s="25"/>
      <c r="BI357" t="s">
        <v>1366</v>
      </c>
    </row>
    <row r="358" spans="11:61" ht="20.100000000000001" customHeight="1" x14ac:dyDescent="0.2">
      <c r="K358" s="53" t="s">
        <v>1051</v>
      </c>
      <c r="M358" s="8">
        <v>10020001</v>
      </c>
      <c r="N358" s="8" t="s">
        <v>91</v>
      </c>
      <c r="O358" s="22">
        <v>50</v>
      </c>
      <c r="Q358" s="1">
        <v>10000147</v>
      </c>
      <c r="R358" s="1" t="s">
        <v>1020</v>
      </c>
      <c r="S358" s="8">
        <v>1</v>
      </c>
      <c r="U358" s="51">
        <v>10021005</v>
      </c>
      <c r="V358" s="55" t="s">
        <v>227</v>
      </c>
      <c r="W358" s="8">
        <v>20</v>
      </c>
      <c r="Y358" s="51">
        <v>10021008</v>
      </c>
      <c r="Z358" s="52" t="s">
        <v>236</v>
      </c>
      <c r="AA358" s="8">
        <v>1</v>
      </c>
      <c r="AJ358" s="25" t="str">
        <f t="shared" si="144"/>
        <v>10020001;50</v>
      </c>
      <c r="AK358" s="25"/>
      <c r="AL358" s="25"/>
      <c r="AM358" s="25" t="str">
        <f t="shared" si="145"/>
        <v>10000147;1</v>
      </c>
      <c r="AN358" s="25"/>
      <c r="AO358" s="25"/>
      <c r="AP358" s="25" t="str">
        <f t="shared" si="146"/>
        <v>10021005;20</v>
      </c>
      <c r="AQ358" s="25"/>
      <c r="AR358" s="25"/>
      <c r="AS358" s="25" t="str">
        <f t="shared" si="147"/>
        <v>10021008;1</v>
      </c>
      <c r="AT358" s="25"/>
      <c r="AU358" s="25"/>
      <c r="AV358" s="25"/>
      <c r="AW358" s="25"/>
      <c r="AX358" s="25"/>
      <c r="AY358" s="25"/>
      <c r="AZ358" s="25"/>
      <c r="BA358" s="25" t="str">
        <f t="shared" si="148"/>
        <v>10020001;50@10000147;1@10021005;20@10021008;1@@</v>
      </c>
      <c r="BB358" s="25"/>
      <c r="BI358" t="s">
        <v>1362</v>
      </c>
    </row>
    <row r="359" spans="11:61" ht="20.100000000000001" customHeight="1" x14ac:dyDescent="0.2">
      <c r="K359" s="53" t="s">
        <v>1052</v>
      </c>
      <c r="M359" s="8">
        <v>10020001</v>
      </c>
      <c r="N359" s="8" t="s">
        <v>91</v>
      </c>
      <c r="O359" s="22">
        <v>50</v>
      </c>
      <c r="Q359" s="1">
        <v>10000147</v>
      </c>
      <c r="R359" s="1" t="s">
        <v>1020</v>
      </c>
      <c r="S359" s="8">
        <v>1</v>
      </c>
      <c r="U359" s="51">
        <v>10021006</v>
      </c>
      <c r="V359" s="55" t="s">
        <v>230</v>
      </c>
      <c r="W359" s="8">
        <v>20</v>
      </c>
      <c r="Y359" s="51">
        <v>10021008</v>
      </c>
      <c r="Z359" s="52" t="s">
        <v>236</v>
      </c>
      <c r="AA359" s="8">
        <v>1</v>
      </c>
      <c r="AJ359" s="25" t="str">
        <f t="shared" si="144"/>
        <v>10020001;50</v>
      </c>
      <c r="AK359" s="25"/>
      <c r="AL359" s="25"/>
      <c r="AM359" s="25" t="str">
        <f t="shared" si="145"/>
        <v>10000147;1</v>
      </c>
      <c r="AN359" s="25"/>
      <c r="AO359" s="25"/>
      <c r="AP359" s="25" t="str">
        <f t="shared" si="146"/>
        <v>10021006;20</v>
      </c>
      <c r="AQ359" s="25"/>
      <c r="AR359" s="25"/>
      <c r="AS359" s="25" t="str">
        <f t="shared" si="147"/>
        <v>10021008;1</v>
      </c>
      <c r="AT359" s="25"/>
      <c r="AU359" s="25"/>
      <c r="AV359" s="25"/>
      <c r="AW359" s="25"/>
      <c r="AX359" s="25"/>
      <c r="AY359" s="25"/>
      <c r="AZ359" s="25"/>
      <c r="BA359" s="25" t="str">
        <f t="shared" si="148"/>
        <v>10020001;50@10000147;1@10021006;20@10021008;1@@</v>
      </c>
      <c r="BB359" s="25"/>
      <c r="BI359" t="s">
        <v>1364</v>
      </c>
    </row>
    <row r="360" spans="11:61" ht="20.100000000000001" customHeight="1" x14ac:dyDescent="0.2">
      <c r="K360" s="54" t="s">
        <v>1053</v>
      </c>
      <c r="M360" s="8">
        <v>10020001</v>
      </c>
      <c r="N360" s="8" t="s">
        <v>91</v>
      </c>
      <c r="O360" s="22">
        <v>200</v>
      </c>
      <c r="Q360" s="1">
        <v>10000147</v>
      </c>
      <c r="R360" s="1" t="s">
        <v>1020</v>
      </c>
      <c r="S360" s="8">
        <v>4</v>
      </c>
      <c r="U360" s="51">
        <v>10021007</v>
      </c>
      <c r="V360" s="55" t="s">
        <v>233</v>
      </c>
      <c r="W360" s="8">
        <v>50</v>
      </c>
      <c r="Y360" s="51">
        <v>10021008</v>
      </c>
      <c r="Z360" s="52" t="s">
        <v>236</v>
      </c>
      <c r="AA360" s="8">
        <v>2</v>
      </c>
      <c r="AC360" s="51">
        <v>10021009</v>
      </c>
      <c r="AD360" s="52" t="s">
        <v>239</v>
      </c>
      <c r="AE360" s="8">
        <v>1</v>
      </c>
      <c r="AJ360" s="25" t="str">
        <f t="shared" si="144"/>
        <v>10020001;200</v>
      </c>
      <c r="AK360" s="25"/>
      <c r="AL360" s="25"/>
      <c r="AM360" s="25" t="str">
        <f t="shared" si="145"/>
        <v>10000147;4</v>
      </c>
      <c r="AN360" s="25"/>
      <c r="AO360" s="25"/>
      <c r="AP360" s="25" t="str">
        <f t="shared" si="146"/>
        <v>10021007;50</v>
      </c>
      <c r="AQ360" s="25"/>
      <c r="AR360" s="25"/>
      <c r="AS360" s="25" t="str">
        <f t="shared" si="147"/>
        <v>10021008;2</v>
      </c>
      <c r="AT360" s="25"/>
      <c r="AU360" s="25"/>
      <c r="AV360" s="25" t="str">
        <f t="shared" si="149"/>
        <v>10021009;1</v>
      </c>
      <c r="AW360" s="25"/>
      <c r="AX360" s="25"/>
      <c r="AY360" s="25"/>
      <c r="AZ360" s="25"/>
      <c r="BA360" s="25" t="str">
        <f t="shared" si="148"/>
        <v>10020001;200@10000147;4@10021007;50@10021008;2@10021009;1@</v>
      </c>
      <c r="BB360" s="25"/>
      <c r="BI360" t="s">
        <v>1367</v>
      </c>
    </row>
    <row r="361" spans="11:61" ht="20.100000000000001" customHeight="1" x14ac:dyDescent="0.2">
      <c r="K361" s="53" t="s">
        <v>1054</v>
      </c>
      <c r="M361" s="8">
        <v>10020001</v>
      </c>
      <c r="N361" s="8" t="s">
        <v>91</v>
      </c>
      <c r="O361" s="22">
        <v>50</v>
      </c>
      <c r="Q361" s="1">
        <v>10000147</v>
      </c>
      <c r="R361" s="1" t="s">
        <v>1020</v>
      </c>
      <c r="S361" s="8">
        <v>1</v>
      </c>
      <c r="U361" s="51">
        <v>10021004</v>
      </c>
      <c r="V361" s="55" t="s">
        <v>224</v>
      </c>
      <c r="W361" s="8">
        <v>20</v>
      </c>
      <c r="Y361" s="51">
        <v>10021008</v>
      </c>
      <c r="Z361" s="52" t="s">
        <v>236</v>
      </c>
      <c r="AA361" s="8">
        <v>1</v>
      </c>
      <c r="AJ361" s="25" t="str">
        <f t="shared" si="144"/>
        <v>10020001;50</v>
      </c>
      <c r="AK361" s="25"/>
      <c r="AL361" s="25"/>
      <c r="AM361" s="25" t="str">
        <f t="shared" si="145"/>
        <v>10000147;1</v>
      </c>
      <c r="AN361" s="25"/>
      <c r="AO361" s="25"/>
      <c r="AP361" s="25" t="str">
        <f t="shared" si="146"/>
        <v>10021004;20</v>
      </c>
      <c r="AQ361" s="25"/>
      <c r="AR361" s="25"/>
      <c r="AS361" s="25" t="str">
        <f t="shared" si="147"/>
        <v>10021008;1</v>
      </c>
      <c r="AT361" s="25"/>
      <c r="AU361" s="25"/>
      <c r="AV361" s="25"/>
      <c r="AW361" s="25"/>
      <c r="AX361" s="25"/>
      <c r="AY361" s="25"/>
      <c r="AZ361" s="25"/>
      <c r="BA361" s="25" t="str">
        <f t="shared" si="148"/>
        <v>10020001;50@10000147;1@10021004;20@10021008;1@@</v>
      </c>
      <c r="BB361" s="25"/>
      <c r="BI361" t="s">
        <v>1366</v>
      </c>
    </row>
    <row r="362" spans="11:61" ht="20.100000000000001" customHeight="1" x14ac:dyDescent="0.2">
      <c r="K362" s="53" t="s">
        <v>1055</v>
      </c>
      <c r="M362" s="8">
        <v>10020001</v>
      </c>
      <c r="N362" s="8" t="s">
        <v>91</v>
      </c>
      <c r="O362" s="22">
        <v>50</v>
      </c>
      <c r="Q362" s="1">
        <v>10000147</v>
      </c>
      <c r="R362" s="1" t="s">
        <v>1020</v>
      </c>
      <c r="S362" s="8">
        <v>1</v>
      </c>
      <c r="U362" s="51">
        <v>10021005</v>
      </c>
      <c r="V362" s="55" t="s">
        <v>227</v>
      </c>
      <c r="W362" s="8">
        <v>20</v>
      </c>
      <c r="Y362" s="51">
        <v>10021008</v>
      </c>
      <c r="Z362" s="52" t="s">
        <v>236</v>
      </c>
      <c r="AA362" s="8">
        <v>1</v>
      </c>
      <c r="AJ362" s="25" t="str">
        <f t="shared" si="144"/>
        <v>10020001;50</v>
      </c>
      <c r="AK362" s="25"/>
      <c r="AL362" s="25"/>
      <c r="AM362" s="25" t="str">
        <f t="shared" si="145"/>
        <v>10000147;1</v>
      </c>
      <c r="AN362" s="25"/>
      <c r="AO362" s="25"/>
      <c r="AP362" s="25" t="str">
        <f t="shared" si="146"/>
        <v>10021005;20</v>
      </c>
      <c r="AQ362" s="25"/>
      <c r="AR362" s="25"/>
      <c r="AS362" s="25" t="str">
        <f t="shared" si="147"/>
        <v>10021008;1</v>
      </c>
      <c r="AT362" s="25"/>
      <c r="AU362" s="25"/>
      <c r="AV362" s="25"/>
      <c r="AW362" s="25"/>
      <c r="AX362" s="25"/>
      <c r="AY362" s="25"/>
      <c r="AZ362" s="25"/>
      <c r="BA362" s="25" t="str">
        <f t="shared" si="148"/>
        <v>10020001;50@10000147;1@10021005;20@10021008;1@@</v>
      </c>
      <c r="BB362" s="25"/>
      <c r="BI362" t="s">
        <v>1362</v>
      </c>
    </row>
    <row r="363" spans="11:61" ht="20.100000000000001" customHeight="1" x14ac:dyDescent="0.2">
      <c r="K363" s="53" t="s">
        <v>1052</v>
      </c>
      <c r="M363" s="8">
        <v>10020001</v>
      </c>
      <c r="N363" s="8" t="s">
        <v>91</v>
      </c>
      <c r="O363" s="22">
        <v>50</v>
      </c>
      <c r="Q363" s="1">
        <v>10000147</v>
      </c>
      <c r="R363" s="1" t="s">
        <v>1020</v>
      </c>
      <c r="S363" s="8">
        <v>1</v>
      </c>
      <c r="U363" s="51">
        <v>10021006</v>
      </c>
      <c r="V363" s="55" t="s">
        <v>230</v>
      </c>
      <c r="W363" s="8">
        <v>20</v>
      </c>
      <c r="Y363" s="51">
        <v>10021008</v>
      </c>
      <c r="Z363" s="52" t="s">
        <v>236</v>
      </c>
      <c r="AA363" s="8">
        <v>1</v>
      </c>
      <c r="AJ363" s="25" t="str">
        <f t="shared" si="144"/>
        <v>10020001;50</v>
      </c>
      <c r="AK363" s="25"/>
      <c r="AL363" s="25"/>
      <c r="AM363" s="25" t="str">
        <f t="shared" si="145"/>
        <v>10000147;1</v>
      </c>
      <c r="AN363" s="25"/>
      <c r="AO363" s="25"/>
      <c r="AP363" s="25" t="str">
        <f t="shared" si="146"/>
        <v>10021006;20</v>
      </c>
      <c r="AQ363" s="25"/>
      <c r="AR363" s="25"/>
      <c r="AS363" s="25" t="str">
        <f t="shared" si="147"/>
        <v>10021008;1</v>
      </c>
      <c r="AT363" s="25"/>
      <c r="AU363" s="25"/>
      <c r="AV363" s="25"/>
      <c r="AW363" s="25"/>
      <c r="AX363" s="25"/>
      <c r="AY363" s="25"/>
      <c r="AZ363" s="25"/>
      <c r="BA363" s="25" t="str">
        <f t="shared" si="148"/>
        <v>10020001;50@10000147;1@10021006;20@10021008;1@@</v>
      </c>
      <c r="BB363" s="25"/>
      <c r="BI363" t="s">
        <v>1364</v>
      </c>
    </row>
    <row r="364" spans="11:61" ht="20.100000000000001" customHeight="1" x14ac:dyDescent="0.2">
      <c r="K364" s="54" t="s">
        <v>1056</v>
      </c>
      <c r="M364" s="8">
        <v>10020001</v>
      </c>
      <c r="N364" s="8" t="s">
        <v>91</v>
      </c>
      <c r="O364" s="22">
        <v>200</v>
      </c>
      <c r="Q364" s="1">
        <v>10000147</v>
      </c>
      <c r="R364" s="1" t="s">
        <v>1020</v>
      </c>
      <c r="S364" s="8">
        <v>4</v>
      </c>
      <c r="U364" s="51">
        <v>10021007</v>
      </c>
      <c r="V364" s="55" t="s">
        <v>233</v>
      </c>
      <c r="W364" s="8">
        <v>50</v>
      </c>
      <c r="Y364" s="51">
        <v>10021008</v>
      </c>
      <c r="Z364" s="52" t="s">
        <v>236</v>
      </c>
      <c r="AA364" s="8">
        <v>2</v>
      </c>
      <c r="AC364" s="51">
        <v>10021009</v>
      </c>
      <c r="AD364" s="52" t="s">
        <v>239</v>
      </c>
      <c r="AE364" s="8">
        <v>1</v>
      </c>
      <c r="AJ364" s="25" t="str">
        <f t="shared" si="144"/>
        <v>10020001;200</v>
      </c>
      <c r="AK364" s="25"/>
      <c r="AL364" s="25"/>
      <c r="AM364" s="25" t="str">
        <f t="shared" si="145"/>
        <v>10000147;4</v>
      </c>
      <c r="AN364" s="25"/>
      <c r="AO364" s="25"/>
      <c r="AP364" s="25" t="str">
        <f t="shared" si="146"/>
        <v>10021007;50</v>
      </c>
      <c r="AQ364" s="25"/>
      <c r="AR364" s="25"/>
      <c r="AS364" s="25" t="str">
        <f t="shared" si="147"/>
        <v>10021008;2</v>
      </c>
      <c r="AT364" s="25"/>
      <c r="AU364" s="25"/>
      <c r="AV364" s="25" t="str">
        <f t="shared" si="149"/>
        <v>10021009;1</v>
      </c>
      <c r="AW364" s="25"/>
      <c r="AX364" s="25"/>
      <c r="AY364" s="25"/>
      <c r="AZ364" s="25"/>
      <c r="BA364" s="25" t="str">
        <f t="shared" si="148"/>
        <v>10020001;200@10000147;4@10021007;50@10021008;2@10021009;1@</v>
      </c>
      <c r="BB364" s="25"/>
      <c r="BI364" t="s">
        <v>1367</v>
      </c>
    </row>
    <row r="365" spans="11:61" ht="20.100000000000001" customHeight="1" x14ac:dyDescent="0.2">
      <c r="K365" s="53" t="s">
        <v>1057</v>
      </c>
      <c r="M365" s="8">
        <v>10020001</v>
      </c>
      <c r="N365" s="8" t="s">
        <v>91</v>
      </c>
      <c r="O365" s="22">
        <v>50</v>
      </c>
      <c r="Q365" s="1">
        <v>10000147</v>
      </c>
      <c r="R365" s="1" t="s">
        <v>1020</v>
      </c>
      <c r="S365" s="8">
        <v>1</v>
      </c>
      <c r="U365" s="51">
        <v>10021003</v>
      </c>
      <c r="V365" s="55" t="s">
        <v>222</v>
      </c>
      <c r="W365" s="8">
        <v>20</v>
      </c>
      <c r="Y365" s="51">
        <v>10021008</v>
      </c>
      <c r="Z365" s="52" t="s">
        <v>236</v>
      </c>
      <c r="AA365" s="8">
        <v>1</v>
      </c>
      <c r="AJ365" s="25" t="str">
        <f t="shared" si="144"/>
        <v>10020001;50</v>
      </c>
      <c r="AK365" s="25"/>
      <c r="AL365" s="25"/>
      <c r="AM365" s="25" t="str">
        <f t="shared" si="145"/>
        <v>10000147;1</v>
      </c>
      <c r="AN365" s="25"/>
      <c r="AO365" s="25"/>
      <c r="AP365" s="25" t="str">
        <f t="shared" si="146"/>
        <v>10021003;20</v>
      </c>
      <c r="AQ365" s="25"/>
      <c r="AR365" s="25"/>
      <c r="AS365" s="25" t="str">
        <f t="shared" si="147"/>
        <v>10021008;1</v>
      </c>
      <c r="AT365" s="25"/>
      <c r="AU365" s="25"/>
      <c r="AV365" s="25"/>
      <c r="AW365" s="25"/>
      <c r="AX365" s="25"/>
      <c r="AY365" s="25"/>
      <c r="AZ365" s="25"/>
      <c r="BA365" s="25" t="str">
        <f t="shared" si="148"/>
        <v>10020001;50@10000147;1@10021003;20@10021008;1@@</v>
      </c>
      <c r="BB365" s="25"/>
      <c r="BI365" t="s">
        <v>1368</v>
      </c>
    </row>
    <row r="366" spans="11:61" ht="20.100000000000001" customHeight="1" x14ac:dyDescent="0.2">
      <c r="K366" s="53" t="s">
        <v>1058</v>
      </c>
      <c r="M366" s="8">
        <v>10020001</v>
      </c>
      <c r="N366" s="8" t="s">
        <v>91</v>
      </c>
      <c r="O366" s="22">
        <v>50</v>
      </c>
      <c r="Q366" s="1">
        <v>10000147</v>
      </c>
      <c r="R366" s="1" t="s">
        <v>1020</v>
      </c>
      <c r="S366" s="8">
        <v>1</v>
      </c>
      <c r="U366" s="51">
        <v>10021006</v>
      </c>
      <c r="V366" s="55" t="s">
        <v>230</v>
      </c>
      <c r="W366" s="8">
        <v>20</v>
      </c>
      <c r="Y366" s="51">
        <v>10021008</v>
      </c>
      <c r="Z366" s="52" t="s">
        <v>236</v>
      </c>
      <c r="AA366" s="8">
        <v>1</v>
      </c>
      <c r="AJ366" s="25" t="str">
        <f t="shared" ref="AJ366:AJ407" si="150">M366&amp;";"&amp;O366</f>
        <v>10020001;50</v>
      </c>
      <c r="AK366" s="25"/>
      <c r="AL366" s="25"/>
      <c r="AM366" s="25" t="str">
        <f t="shared" ref="AM366:AM407" si="151">Q366&amp;";"&amp;S366</f>
        <v>10000147;1</v>
      </c>
      <c r="AN366" s="25"/>
      <c r="AO366" s="25"/>
      <c r="AP366" s="25" t="str">
        <f t="shared" ref="AP366:AP407" si="152">U366&amp;";"&amp;W366</f>
        <v>10021006;20</v>
      </c>
      <c r="AQ366" s="25"/>
      <c r="AR366" s="25"/>
      <c r="AS366" s="25" t="str">
        <f t="shared" ref="AS366:AS407" si="153">Y366&amp;";"&amp;AA366</f>
        <v>10021008;1</v>
      </c>
      <c r="AT366" s="25"/>
      <c r="AU366" s="25"/>
      <c r="AV366" s="25"/>
      <c r="AW366" s="25"/>
      <c r="AX366" s="25"/>
      <c r="AY366" s="25"/>
      <c r="AZ366" s="25"/>
      <c r="BA366" s="25" t="str">
        <f t="shared" ref="BA366:BA407" si="154">AJ366&amp;"@"&amp;AM366&amp;"@"&amp;AP366&amp;"@"&amp;AS366&amp;"@"&amp;AV366&amp;"@"&amp;AY366</f>
        <v>10020001;50@10000147;1@10021006;20@10021008;1@@</v>
      </c>
      <c r="BB366" s="25"/>
      <c r="BI366" t="s">
        <v>1364</v>
      </c>
    </row>
    <row r="367" spans="11:61" ht="20.100000000000001" customHeight="1" x14ac:dyDescent="0.2">
      <c r="K367" s="54" t="s">
        <v>1059</v>
      </c>
      <c r="M367" s="8">
        <v>10020001</v>
      </c>
      <c r="N367" s="8" t="s">
        <v>91</v>
      </c>
      <c r="O367" s="22">
        <v>200</v>
      </c>
      <c r="Q367" s="1">
        <v>10000147</v>
      </c>
      <c r="R367" s="1" t="s">
        <v>1020</v>
      </c>
      <c r="S367" s="8">
        <v>4</v>
      </c>
      <c r="U367" s="51">
        <v>10021007</v>
      </c>
      <c r="V367" s="55" t="s">
        <v>233</v>
      </c>
      <c r="W367" s="8">
        <v>50</v>
      </c>
      <c r="Y367" s="51">
        <v>10021008</v>
      </c>
      <c r="Z367" s="52" t="s">
        <v>236</v>
      </c>
      <c r="AA367" s="8">
        <v>2</v>
      </c>
      <c r="AC367" s="51">
        <v>10021009</v>
      </c>
      <c r="AD367" s="52" t="s">
        <v>239</v>
      </c>
      <c r="AE367" s="8">
        <v>1</v>
      </c>
      <c r="AJ367" s="25" t="str">
        <f t="shared" si="150"/>
        <v>10020001;200</v>
      </c>
      <c r="AK367" s="25"/>
      <c r="AL367" s="25"/>
      <c r="AM367" s="25" t="str">
        <f t="shared" si="151"/>
        <v>10000147;4</v>
      </c>
      <c r="AN367" s="25"/>
      <c r="AO367" s="25"/>
      <c r="AP367" s="25" t="str">
        <f t="shared" si="152"/>
        <v>10021007;50</v>
      </c>
      <c r="AQ367" s="25"/>
      <c r="AR367" s="25"/>
      <c r="AS367" s="25" t="str">
        <f t="shared" si="153"/>
        <v>10021008;2</v>
      </c>
      <c r="AT367" s="25"/>
      <c r="AU367" s="25"/>
      <c r="AV367" s="25" t="str">
        <f t="shared" ref="AV367:AV407" si="155">AC367&amp;";"&amp;AE367</f>
        <v>10021009;1</v>
      </c>
      <c r="AW367" s="25"/>
      <c r="AX367" s="25"/>
      <c r="AY367" s="25"/>
      <c r="AZ367" s="25"/>
      <c r="BA367" s="25" t="str">
        <f t="shared" si="154"/>
        <v>10020001;200@10000147;4@10021007;50@10021008;2@10021009;1@</v>
      </c>
      <c r="BB367" s="25"/>
      <c r="BI367" t="s">
        <v>1367</v>
      </c>
    </row>
    <row r="368" spans="11:61" ht="20.100000000000001" customHeight="1" x14ac:dyDescent="0.2">
      <c r="K368" s="53" t="s">
        <v>1060</v>
      </c>
      <c r="M368" s="8">
        <v>10020001</v>
      </c>
      <c r="N368" s="8" t="s">
        <v>91</v>
      </c>
      <c r="O368" s="22">
        <v>75</v>
      </c>
      <c r="Q368" s="1">
        <v>10000147</v>
      </c>
      <c r="R368" s="1" t="s">
        <v>1020</v>
      </c>
      <c r="S368" s="8">
        <v>2</v>
      </c>
      <c r="U368" s="51">
        <v>10021001</v>
      </c>
      <c r="V368" s="55" t="s">
        <v>194</v>
      </c>
      <c r="W368" s="8">
        <v>20</v>
      </c>
      <c r="Y368" s="51">
        <v>10023008</v>
      </c>
      <c r="Z368" s="52" t="s">
        <v>280</v>
      </c>
      <c r="AA368" s="8">
        <v>1</v>
      </c>
      <c r="AJ368" s="25" t="str">
        <f t="shared" si="150"/>
        <v>10020001;75</v>
      </c>
      <c r="AK368" s="25"/>
      <c r="AL368" s="25"/>
      <c r="AM368" s="25" t="str">
        <f t="shared" si="151"/>
        <v>10000147;2</v>
      </c>
      <c r="AN368" s="25"/>
      <c r="AO368" s="25"/>
      <c r="AP368" s="25" t="str">
        <f t="shared" si="152"/>
        <v>10021001;20</v>
      </c>
      <c r="AQ368" s="25"/>
      <c r="AR368" s="25"/>
      <c r="AS368" s="25" t="str">
        <f t="shared" si="153"/>
        <v>10023008;1</v>
      </c>
      <c r="AT368" s="25"/>
      <c r="AU368" s="25"/>
      <c r="AV368" s="25"/>
      <c r="AW368" s="25"/>
      <c r="AX368" s="25"/>
      <c r="AY368" s="25"/>
      <c r="AZ368" s="25"/>
      <c r="BA368" s="25" t="str">
        <f t="shared" si="154"/>
        <v>10020001;75@10000147;2@10021001;20@10023008;1@@</v>
      </c>
      <c r="BB368" s="25"/>
      <c r="BI368" t="s">
        <v>1369</v>
      </c>
    </row>
    <row r="369" spans="11:61" ht="20.100000000000001" customHeight="1" x14ac:dyDescent="0.2">
      <c r="K369" s="53" t="s">
        <v>1061</v>
      </c>
      <c r="M369" s="8">
        <v>10020001</v>
      </c>
      <c r="N369" s="8" t="s">
        <v>91</v>
      </c>
      <c r="O369" s="22">
        <v>75</v>
      </c>
      <c r="Q369" s="1">
        <v>10000147</v>
      </c>
      <c r="R369" s="1" t="s">
        <v>1020</v>
      </c>
      <c r="S369" s="8">
        <v>2</v>
      </c>
      <c r="U369" s="51">
        <v>10021002</v>
      </c>
      <c r="V369" s="55" t="s">
        <v>219</v>
      </c>
      <c r="W369" s="8">
        <v>20</v>
      </c>
      <c r="Y369" s="51">
        <v>10023008</v>
      </c>
      <c r="Z369" s="52" t="s">
        <v>280</v>
      </c>
      <c r="AA369" s="8">
        <v>1</v>
      </c>
      <c r="AJ369" s="25" t="str">
        <f t="shared" si="150"/>
        <v>10020001;75</v>
      </c>
      <c r="AK369" s="25"/>
      <c r="AL369" s="25"/>
      <c r="AM369" s="25" t="str">
        <f t="shared" si="151"/>
        <v>10000147;2</v>
      </c>
      <c r="AN369" s="25"/>
      <c r="AO369" s="25"/>
      <c r="AP369" s="25" t="str">
        <f t="shared" si="152"/>
        <v>10021002;20</v>
      </c>
      <c r="AQ369" s="25"/>
      <c r="AR369" s="25"/>
      <c r="AS369" s="25" t="str">
        <f t="shared" si="153"/>
        <v>10023008;1</v>
      </c>
      <c r="AT369" s="25"/>
      <c r="AU369" s="25"/>
      <c r="AV369" s="25"/>
      <c r="AW369" s="25"/>
      <c r="AX369" s="25"/>
      <c r="AY369" s="25"/>
      <c r="AZ369" s="25"/>
      <c r="BA369" s="25" t="str">
        <f t="shared" si="154"/>
        <v>10020001;75@10000147;2@10021002;20@10023008;1@@</v>
      </c>
      <c r="BB369" s="25"/>
      <c r="BI369" t="s">
        <v>1370</v>
      </c>
    </row>
    <row r="370" spans="11:61" ht="20.100000000000001" customHeight="1" x14ac:dyDescent="0.2">
      <c r="K370" s="54" t="s">
        <v>1062</v>
      </c>
      <c r="M370" s="8">
        <v>10020001</v>
      </c>
      <c r="N370" s="8" t="s">
        <v>91</v>
      </c>
      <c r="O370" s="22">
        <v>250</v>
      </c>
      <c r="Q370" s="1">
        <v>10000147</v>
      </c>
      <c r="R370" s="1" t="s">
        <v>1020</v>
      </c>
      <c r="S370" s="8">
        <v>6</v>
      </c>
      <c r="U370" s="51">
        <v>10021003</v>
      </c>
      <c r="V370" s="55" t="s">
        <v>222</v>
      </c>
      <c r="W370" s="8">
        <v>50</v>
      </c>
      <c r="Y370" s="51">
        <v>10023008</v>
      </c>
      <c r="Z370" s="52" t="s">
        <v>280</v>
      </c>
      <c r="AA370" s="8">
        <v>2</v>
      </c>
      <c r="AC370" s="51">
        <v>10023009</v>
      </c>
      <c r="AD370" s="52" t="s">
        <v>282</v>
      </c>
      <c r="AE370" s="8">
        <v>1</v>
      </c>
      <c r="AJ370" s="25" t="str">
        <f t="shared" si="150"/>
        <v>10020001;250</v>
      </c>
      <c r="AK370" s="25"/>
      <c r="AL370" s="25"/>
      <c r="AM370" s="25" t="str">
        <f t="shared" si="151"/>
        <v>10000147;6</v>
      </c>
      <c r="AN370" s="25"/>
      <c r="AO370" s="25"/>
      <c r="AP370" s="25" t="str">
        <f t="shared" si="152"/>
        <v>10021003;50</v>
      </c>
      <c r="AQ370" s="25"/>
      <c r="AR370" s="25"/>
      <c r="AS370" s="25" t="str">
        <f t="shared" si="153"/>
        <v>10023008;2</v>
      </c>
      <c r="AT370" s="25"/>
      <c r="AU370" s="25"/>
      <c r="AV370" s="25" t="str">
        <f t="shared" si="155"/>
        <v>10023009;1</v>
      </c>
      <c r="AW370" s="25"/>
      <c r="AX370" s="25"/>
      <c r="AY370" s="25"/>
      <c r="AZ370" s="25"/>
      <c r="BA370" s="25" t="str">
        <f t="shared" si="154"/>
        <v>10020001;250@10000147;6@10021003;50@10023008;2@10023009;1@</v>
      </c>
      <c r="BB370" s="25"/>
      <c r="BI370" t="s">
        <v>1371</v>
      </c>
    </row>
    <row r="371" spans="11:61" ht="20.100000000000001" customHeight="1" x14ac:dyDescent="0.2">
      <c r="K371" s="53" t="s">
        <v>1063</v>
      </c>
      <c r="M371" s="8">
        <v>10020001</v>
      </c>
      <c r="N371" s="8" t="s">
        <v>91</v>
      </c>
      <c r="O371" s="22">
        <v>75</v>
      </c>
      <c r="Q371" s="1">
        <v>10000147</v>
      </c>
      <c r="R371" s="1" t="s">
        <v>1020</v>
      </c>
      <c r="S371" s="8">
        <v>2</v>
      </c>
      <c r="U371" s="51">
        <v>10021001</v>
      </c>
      <c r="V371" s="55" t="s">
        <v>194</v>
      </c>
      <c r="W371" s="8">
        <v>20</v>
      </c>
      <c r="Y371" s="51">
        <v>10023008</v>
      </c>
      <c r="Z371" s="52" t="s">
        <v>280</v>
      </c>
      <c r="AA371" s="8">
        <v>1</v>
      </c>
      <c r="AJ371" s="25" t="str">
        <f t="shared" si="150"/>
        <v>10020001;75</v>
      </c>
      <c r="AK371" s="25"/>
      <c r="AL371" s="25"/>
      <c r="AM371" s="25" t="str">
        <f t="shared" si="151"/>
        <v>10000147;2</v>
      </c>
      <c r="AN371" s="25"/>
      <c r="AO371" s="25"/>
      <c r="AP371" s="25" t="str">
        <f t="shared" si="152"/>
        <v>10021001;20</v>
      </c>
      <c r="AQ371" s="25"/>
      <c r="AR371" s="25"/>
      <c r="AS371" s="25" t="str">
        <f t="shared" si="153"/>
        <v>10023008;1</v>
      </c>
      <c r="AT371" s="25"/>
      <c r="AU371" s="25"/>
      <c r="AV371" s="25"/>
      <c r="AW371" s="25"/>
      <c r="AX371" s="25"/>
      <c r="AY371" s="25"/>
      <c r="AZ371" s="25"/>
      <c r="BA371" s="25" t="str">
        <f t="shared" si="154"/>
        <v>10020001;75@10000147;2@10021001;20@10023008;1@@</v>
      </c>
      <c r="BB371" s="25"/>
      <c r="BI371" t="s">
        <v>1369</v>
      </c>
    </row>
    <row r="372" spans="11:61" ht="20.100000000000001" customHeight="1" x14ac:dyDescent="0.2">
      <c r="K372" s="53" t="s">
        <v>1064</v>
      </c>
      <c r="M372" s="8">
        <v>10020001</v>
      </c>
      <c r="N372" s="8" t="s">
        <v>91</v>
      </c>
      <c r="O372" s="22">
        <v>75</v>
      </c>
      <c r="Q372" s="1">
        <v>10000147</v>
      </c>
      <c r="R372" s="1" t="s">
        <v>1020</v>
      </c>
      <c r="S372" s="8">
        <v>2</v>
      </c>
      <c r="U372" s="51">
        <v>10021005</v>
      </c>
      <c r="V372" s="55" t="s">
        <v>227</v>
      </c>
      <c r="W372" s="8">
        <v>20</v>
      </c>
      <c r="Y372" s="51">
        <v>10023008</v>
      </c>
      <c r="Z372" s="52" t="s">
        <v>280</v>
      </c>
      <c r="AA372" s="8">
        <v>1</v>
      </c>
      <c r="AJ372" s="25" t="str">
        <f t="shared" si="150"/>
        <v>10020001;75</v>
      </c>
      <c r="AK372" s="25"/>
      <c r="AL372" s="25"/>
      <c r="AM372" s="25" t="str">
        <f t="shared" si="151"/>
        <v>10000147;2</v>
      </c>
      <c r="AN372" s="25"/>
      <c r="AO372" s="25"/>
      <c r="AP372" s="25" t="str">
        <f t="shared" si="152"/>
        <v>10021005;20</v>
      </c>
      <c r="AQ372" s="25"/>
      <c r="AR372" s="25"/>
      <c r="AS372" s="25" t="str">
        <f t="shared" si="153"/>
        <v>10023008;1</v>
      </c>
      <c r="AT372" s="25"/>
      <c r="AU372" s="25"/>
      <c r="AV372" s="25"/>
      <c r="AW372" s="25"/>
      <c r="AX372" s="25"/>
      <c r="AY372" s="25"/>
      <c r="AZ372" s="25"/>
      <c r="BA372" s="25" t="str">
        <f t="shared" si="154"/>
        <v>10020001;75@10000147;2@10021005;20@10023008;1@@</v>
      </c>
      <c r="BB372" s="25"/>
      <c r="BI372" t="s">
        <v>1372</v>
      </c>
    </row>
    <row r="373" spans="11:61" ht="20.100000000000001" customHeight="1" x14ac:dyDescent="0.2">
      <c r="K373" s="54" t="s">
        <v>1065</v>
      </c>
      <c r="M373" s="8">
        <v>10020001</v>
      </c>
      <c r="N373" s="8" t="s">
        <v>91</v>
      </c>
      <c r="O373" s="22">
        <v>250</v>
      </c>
      <c r="Q373" s="1">
        <v>10000147</v>
      </c>
      <c r="R373" s="1" t="s">
        <v>1020</v>
      </c>
      <c r="S373" s="8">
        <v>6</v>
      </c>
      <c r="U373" s="51">
        <v>10021006</v>
      </c>
      <c r="V373" s="55" t="s">
        <v>230</v>
      </c>
      <c r="W373" s="8">
        <v>50</v>
      </c>
      <c r="Y373" s="51">
        <v>10023008</v>
      </c>
      <c r="Z373" s="52" t="s">
        <v>280</v>
      </c>
      <c r="AA373" s="8">
        <v>2</v>
      </c>
      <c r="AC373" s="51">
        <v>10023009</v>
      </c>
      <c r="AD373" s="52" t="s">
        <v>282</v>
      </c>
      <c r="AE373" s="8">
        <v>1</v>
      </c>
      <c r="AJ373" s="25" t="str">
        <f t="shared" si="150"/>
        <v>10020001;250</v>
      </c>
      <c r="AK373" s="25"/>
      <c r="AL373" s="25"/>
      <c r="AM373" s="25" t="str">
        <f t="shared" si="151"/>
        <v>10000147;6</v>
      </c>
      <c r="AN373" s="25"/>
      <c r="AO373" s="25"/>
      <c r="AP373" s="25" t="str">
        <f t="shared" si="152"/>
        <v>10021006;50</v>
      </c>
      <c r="AQ373" s="25"/>
      <c r="AR373" s="25"/>
      <c r="AS373" s="25" t="str">
        <f t="shared" si="153"/>
        <v>10023008;2</v>
      </c>
      <c r="AT373" s="25"/>
      <c r="AU373" s="25"/>
      <c r="AV373" s="25" t="str">
        <f t="shared" si="155"/>
        <v>10023009;1</v>
      </c>
      <c r="AW373" s="25"/>
      <c r="AX373" s="25"/>
      <c r="AY373" s="25"/>
      <c r="AZ373" s="25"/>
      <c r="BA373" s="25" t="str">
        <f t="shared" si="154"/>
        <v>10020001;250@10000147;6@10021006;50@10023008;2@10023009;1@</v>
      </c>
      <c r="BB373" s="25"/>
      <c r="BI373" t="s">
        <v>1373</v>
      </c>
    </row>
    <row r="374" spans="11:61" ht="20.100000000000001" customHeight="1" x14ac:dyDescent="0.2">
      <c r="K374" s="53" t="s">
        <v>1066</v>
      </c>
      <c r="M374" s="8">
        <v>10020001</v>
      </c>
      <c r="N374" s="8" t="s">
        <v>91</v>
      </c>
      <c r="O374" s="22">
        <v>75</v>
      </c>
      <c r="Q374" s="1">
        <v>10000147</v>
      </c>
      <c r="R374" s="1" t="s">
        <v>1020</v>
      </c>
      <c r="S374" s="8">
        <v>2</v>
      </c>
      <c r="U374" s="51">
        <v>10021002</v>
      </c>
      <c r="V374" s="55" t="s">
        <v>219</v>
      </c>
      <c r="W374" s="8">
        <v>20</v>
      </c>
      <c r="Y374" s="51">
        <v>10023008</v>
      </c>
      <c r="Z374" s="52" t="s">
        <v>280</v>
      </c>
      <c r="AA374" s="8">
        <v>1</v>
      </c>
      <c r="AJ374" s="25" t="str">
        <f t="shared" si="150"/>
        <v>10020001;75</v>
      </c>
      <c r="AK374" s="25"/>
      <c r="AL374" s="25"/>
      <c r="AM374" s="25" t="str">
        <f t="shared" si="151"/>
        <v>10000147;2</v>
      </c>
      <c r="AN374" s="25"/>
      <c r="AO374" s="25"/>
      <c r="AP374" s="25" t="str">
        <f t="shared" si="152"/>
        <v>10021002;20</v>
      </c>
      <c r="AQ374" s="25"/>
      <c r="AR374" s="25"/>
      <c r="AS374" s="25" t="str">
        <f t="shared" si="153"/>
        <v>10023008;1</v>
      </c>
      <c r="AT374" s="25"/>
      <c r="AU374" s="25"/>
      <c r="AV374" s="25"/>
      <c r="AW374" s="25"/>
      <c r="AX374" s="25"/>
      <c r="AY374" s="25"/>
      <c r="AZ374" s="25"/>
      <c r="BA374" s="25" t="str">
        <f t="shared" si="154"/>
        <v>10020001;75@10000147;2@10021002;20@10023008;1@@</v>
      </c>
      <c r="BB374" s="25"/>
      <c r="BI374" t="s">
        <v>1370</v>
      </c>
    </row>
    <row r="375" spans="11:61" ht="20.100000000000001" customHeight="1" x14ac:dyDescent="0.2">
      <c r="K375" s="53" t="s">
        <v>1067</v>
      </c>
      <c r="M375" s="8">
        <v>10020001</v>
      </c>
      <c r="N375" s="8" t="s">
        <v>91</v>
      </c>
      <c r="O375" s="22">
        <v>75</v>
      </c>
      <c r="Q375" s="1">
        <v>10000147</v>
      </c>
      <c r="R375" s="1" t="s">
        <v>1020</v>
      </c>
      <c r="S375" s="8">
        <v>2</v>
      </c>
      <c r="U375" s="51">
        <v>10021006</v>
      </c>
      <c r="V375" s="55" t="s">
        <v>230</v>
      </c>
      <c r="W375" s="8">
        <v>20</v>
      </c>
      <c r="Y375" s="51">
        <v>10023008</v>
      </c>
      <c r="Z375" s="52" t="s">
        <v>280</v>
      </c>
      <c r="AA375" s="8">
        <v>1</v>
      </c>
      <c r="AJ375" s="25" t="str">
        <f t="shared" si="150"/>
        <v>10020001;75</v>
      </c>
      <c r="AK375" s="25"/>
      <c r="AL375" s="25"/>
      <c r="AM375" s="25" t="str">
        <f t="shared" si="151"/>
        <v>10000147;2</v>
      </c>
      <c r="AN375" s="25"/>
      <c r="AO375" s="25"/>
      <c r="AP375" s="25" t="str">
        <f t="shared" si="152"/>
        <v>10021006;20</v>
      </c>
      <c r="AQ375" s="25"/>
      <c r="AR375" s="25"/>
      <c r="AS375" s="25" t="str">
        <f t="shared" si="153"/>
        <v>10023008;1</v>
      </c>
      <c r="AT375" s="25"/>
      <c r="AU375" s="25"/>
      <c r="AV375" s="25"/>
      <c r="AW375" s="25"/>
      <c r="AX375" s="25"/>
      <c r="AY375" s="25"/>
      <c r="AZ375" s="25"/>
      <c r="BA375" s="25" t="str">
        <f t="shared" si="154"/>
        <v>10020001;75@10000147;2@10021006;20@10023008;1@@</v>
      </c>
      <c r="BB375" s="25"/>
      <c r="BI375" t="s">
        <v>1374</v>
      </c>
    </row>
    <row r="376" spans="11:61" ht="20.100000000000001" customHeight="1" x14ac:dyDescent="0.2">
      <c r="K376" s="54" t="s">
        <v>1068</v>
      </c>
      <c r="M376" s="8">
        <v>10020001</v>
      </c>
      <c r="N376" s="8" t="s">
        <v>91</v>
      </c>
      <c r="O376" s="22">
        <v>250</v>
      </c>
      <c r="Q376" s="1">
        <v>10000147</v>
      </c>
      <c r="R376" s="1" t="s">
        <v>1020</v>
      </c>
      <c r="S376" s="8">
        <v>6</v>
      </c>
      <c r="U376" s="51">
        <v>10021007</v>
      </c>
      <c r="V376" s="55" t="s">
        <v>233</v>
      </c>
      <c r="W376" s="8">
        <v>50</v>
      </c>
      <c r="Y376" s="51">
        <v>10023008</v>
      </c>
      <c r="Z376" s="52" t="s">
        <v>280</v>
      </c>
      <c r="AA376" s="8">
        <v>2</v>
      </c>
      <c r="AC376" s="51">
        <v>10023009</v>
      </c>
      <c r="AD376" s="52" t="s">
        <v>282</v>
      </c>
      <c r="AE376" s="8">
        <v>1</v>
      </c>
      <c r="AJ376" s="25" t="str">
        <f t="shared" si="150"/>
        <v>10020001;250</v>
      </c>
      <c r="AK376" s="25"/>
      <c r="AL376" s="25"/>
      <c r="AM376" s="25" t="str">
        <f t="shared" si="151"/>
        <v>10000147;6</v>
      </c>
      <c r="AN376" s="25"/>
      <c r="AO376" s="25"/>
      <c r="AP376" s="25" t="str">
        <f t="shared" si="152"/>
        <v>10021007;50</v>
      </c>
      <c r="AQ376" s="25"/>
      <c r="AR376" s="25"/>
      <c r="AS376" s="25" t="str">
        <f t="shared" si="153"/>
        <v>10023008;2</v>
      </c>
      <c r="AT376" s="25"/>
      <c r="AU376" s="25"/>
      <c r="AV376" s="25" t="str">
        <f t="shared" si="155"/>
        <v>10023009;1</v>
      </c>
      <c r="AW376" s="25"/>
      <c r="AX376" s="25"/>
      <c r="AY376" s="25"/>
      <c r="AZ376" s="25"/>
      <c r="BA376" s="25" t="str">
        <f t="shared" si="154"/>
        <v>10020001;250@10000147;6@10021007;50@10023008;2@10023009;1@</v>
      </c>
      <c r="BB376" s="25"/>
      <c r="BI376" t="s">
        <v>1375</v>
      </c>
    </row>
    <row r="377" spans="11:61" ht="20.100000000000001" customHeight="1" x14ac:dyDescent="0.2">
      <c r="K377" s="53" t="s">
        <v>1069</v>
      </c>
      <c r="M377" s="8">
        <v>10020001</v>
      </c>
      <c r="N377" s="8" t="s">
        <v>91</v>
      </c>
      <c r="O377" s="22">
        <v>75</v>
      </c>
      <c r="Q377" s="1">
        <v>10000147</v>
      </c>
      <c r="R377" s="1" t="s">
        <v>1020</v>
      </c>
      <c r="S377" s="8">
        <v>2</v>
      </c>
      <c r="U377" s="51">
        <v>10021004</v>
      </c>
      <c r="V377" s="55" t="s">
        <v>224</v>
      </c>
      <c r="W377" s="8">
        <v>20</v>
      </c>
      <c r="Y377" s="51">
        <v>10023008</v>
      </c>
      <c r="Z377" s="52" t="s">
        <v>280</v>
      </c>
      <c r="AA377" s="8">
        <v>1</v>
      </c>
      <c r="AJ377" s="25" t="str">
        <f t="shared" si="150"/>
        <v>10020001;75</v>
      </c>
      <c r="AK377" s="25"/>
      <c r="AL377" s="25"/>
      <c r="AM377" s="25" t="str">
        <f t="shared" si="151"/>
        <v>10000147;2</v>
      </c>
      <c r="AN377" s="25"/>
      <c r="AO377" s="25"/>
      <c r="AP377" s="25" t="str">
        <f t="shared" si="152"/>
        <v>10021004;20</v>
      </c>
      <c r="AQ377" s="25"/>
      <c r="AR377" s="25"/>
      <c r="AS377" s="25" t="str">
        <f t="shared" si="153"/>
        <v>10023008;1</v>
      </c>
      <c r="AT377" s="25"/>
      <c r="AU377" s="25"/>
      <c r="AV377" s="25"/>
      <c r="AW377" s="25"/>
      <c r="AX377" s="25"/>
      <c r="AY377" s="25"/>
      <c r="AZ377" s="25"/>
      <c r="BA377" s="25" t="str">
        <f t="shared" si="154"/>
        <v>10020001;75@10000147;2@10021004;20@10023008;1@@</v>
      </c>
      <c r="BB377" s="25"/>
      <c r="BI377" t="s">
        <v>1376</v>
      </c>
    </row>
    <row r="378" spans="11:61" ht="20.100000000000001" customHeight="1" x14ac:dyDescent="0.2">
      <c r="K378" s="53" t="s">
        <v>1070</v>
      </c>
      <c r="M378" s="8">
        <v>10020001</v>
      </c>
      <c r="N378" s="8" t="s">
        <v>91</v>
      </c>
      <c r="O378" s="22">
        <v>75</v>
      </c>
      <c r="Q378" s="1">
        <v>10000147</v>
      </c>
      <c r="R378" s="1" t="s">
        <v>1020</v>
      </c>
      <c r="S378" s="8">
        <v>2</v>
      </c>
      <c r="U378" s="51">
        <v>10021005</v>
      </c>
      <c r="V378" s="55" t="s">
        <v>227</v>
      </c>
      <c r="W378" s="8">
        <v>20</v>
      </c>
      <c r="Y378" s="51">
        <v>10023008</v>
      </c>
      <c r="Z378" s="52" t="s">
        <v>280</v>
      </c>
      <c r="AA378" s="8">
        <v>1</v>
      </c>
      <c r="AJ378" s="25" t="str">
        <f t="shared" si="150"/>
        <v>10020001;75</v>
      </c>
      <c r="AK378" s="25"/>
      <c r="AL378" s="25"/>
      <c r="AM378" s="25" t="str">
        <f t="shared" si="151"/>
        <v>10000147;2</v>
      </c>
      <c r="AN378" s="25"/>
      <c r="AO378" s="25"/>
      <c r="AP378" s="25" t="str">
        <f t="shared" si="152"/>
        <v>10021005;20</v>
      </c>
      <c r="AQ378" s="25"/>
      <c r="AR378" s="25"/>
      <c r="AS378" s="25" t="str">
        <f t="shared" si="153"/>
        <v>10023008;1</v>
      </c>
      <c r="AT378" s="25"/>
      <c r="AU378" s="25"/>
      <c r="AV378" s="25"/>
      <c r="AW378" s="25"/>
      <c r="AX378" s="25"/>
      <c r="AY378" s="25"/>
      <c r="AZ378" s="25"/>
      <c r="BA378" s="25" t="str">
        <f t="shared" si="154"/>
        <v>10020001;75@10000147;2@10021005;20@10023008;1@@</v>
      </c>
      <c r="BB378" s="25"/>
      <c r="BI378" t="s">
        <v>1372</v>
      </c>
    </row>
    <row r="379" spans="11:61" ht="20.100000000000001" customHeight="1" x14ac:dyDescent="0.2">
      <c r="K379" s="53" t="s">
        <v>1071</v>
      </c>
      <c r="M379" s="8">
        <v>10020001</v>
      </c>
      <c r="N379" s="8" t="s">
        <v>91</v>
      </c>
      <c r="O379" s="22">
        <v>75</v>
      </c>
      <c r="Q379" s="1">
        <v>10000147</v>
      </c>
      <c r="R379" s="1" t="s">
        <v>1020</v>
      </c>
      <c r="S379" s="8">
        <v>2</v>
      </c>
      <c r="U379" s="51">
        <v>10021006</v>
      </c>
      <c r="V379" s="55" t="s">
        <v>230</v>
      </c>
      <c r="W379" s="8">
        <v>20</v>
      </c>
      <c r="Y379" s="51">
        <v>10023008</v>
      </c>
      <c r="Z379" s="52" t="s">
        <v>280</v>
      </c>
      <c r="AA379" s="8">
        <v>1</v>
      </c>
      <c r="AJ379" s="25" t="str">
        <f t="shared" si="150"/>
        <v>10020001;75</v>
      </c>
      <c r="AK379" s="25"/>
      <c r="AL379" s="25"/>
      <c r="AM379" s="25" t="str">
        <f t="shared" si="151"/>
        <v>10000147;2</v>
      </c>
      <c r="AN379" s="25"/>
      <c r="AO379" s="25"/>
      <c r="AP379" s="25" t="str">
        <f t="shared" si="152"/>
        <v>10021006;20</v>
      </c>
      <c r="AQ379" s="25"/>
      <c r="AR379" s="25"/>
      <c r="AS379" s="25" t="str">
        <f t="shared" si="153"/>
        <v>10023008;1</v>
      </c>
      <c r="AT379" s="25"/>
      <c r="AU379" s="25"/>
      <c r="AV379" s="25"/>
      <c r="AW379" s="25"/>
      <c r="AX379" s="25"/>
      <c r="AY379" s="25"/>
      <c r="AZ379" s="25"/>
      <c r="BA379" s="25" t="str">
        <f t="shared" si="154"/>
        <v>10020001;75@10000147;2@10021006;20@10023008;1@@</v>
      </c>
      <c r="BB379" s="25"/>
      <c r="BI379" t="s">
        <v>1374</v>
      </c>
    </row>
    <row r="380" spans="11:61" ht="20.100000000000001" customHeight="1" x14ac:dyDescent="0.2">
      <c r="K380" s="54" t="s">
        <v>1049</v>
      </c>
      <c r="M380" s="8">
        <v>10020001</v>
      </c>
      <c r="N380" s="8" t="s">
        <v>91</v>
      </c>
      <c r="O380" s="22">
        <v>250</v>
      </c>
      <c r="Q380" s="1">
        <v>10000147</v>
      </c>
      <c r="R380" s="1" t="s">
        <v>1020</v>
      </c>
      <c r="S380" s="8">
        <v>6</v>
      </c>
      <c r="U380" s="51">
        <v>10021007</v>
      </c>
      <c r="V380" s="55" t="s">
        <v>233</v>
      </c>
      <c r="W380" s="8">
        <v>50</v>
      </c>
      <c r="Y380" s="51">
        <v>10023008</v>
      </c>
      <c r="Z380" s="52" t="s">
        <v>280</v>
      </c>
      <c r="AA380" s="8">
        <v>2</v>
      </c>
      <c r="AC380" s="51">
        <v>10023009</v>
      </c>
      <c r="AD380" s="52" t="s">
        <v>282</v>
      </c>
      <c r="AE380" s="8">
        <v>1</v>
      </c>
      <c r="AJ380" s="25" t="str">
        <f t="shared" si="150"/>
        <v>10020001;250</v>
      </c>
      <c r="AK380" s="25"/>
      <c r="AL380" s="25"/>
      <c r="AM380" s="25" t="str">
        <f t="shared" si="151"/>
        <v>10000147;6</v>
      </c>
      <c r="AN380" s="25"/>
      <c r="AO380" s="25"/>
      <c r="AP380" s="25" t="str">
        <f t="shared" si="152"/>
        <v>10021007;50</v>
      </c>
      <c r="AQ380" s="25"/>
      <c r="AR380" s="25"/>
      <c r="AS380" s="25" t="str">
        <f t="shared" si="153"/>
        <v>10023008;2</v>
      </c>
      <c r="AT380" s="25"/>
      <c r="AU380" s="25"/>
      <c r="AV380" s="25" t="str">
        <f t="shared" si="155"/>
        <v>10023009;1</v>
      </c>
      <c r="AW380" s="25"/>
      <c r="AX380" s="25"/>
      <c r="AY380" s="25"/>
      <c r="AZ380" s="25"/>
      <c r="BA380" s="25" t="str">
        <f t="shared" si="154"/>
        <v>10020001;250@10000147;6@10021007;50@10023008;2@10023009;1@</v>
      </c>
      <c r="BB380" s="25"/>
      <c r="BI380" t="s">
        <v>1375</v>
      </c>
    </row>
    <row r="381" spans="11:61" ht="20.100000000000001" customHeight="1" x14ac:dyDescent="0.2">
      <c r="K381" s="53" t="s">
        <v>1072</v>
      </c>
      <c r="M381" s="8">
        <v>10020001</v>
      </c>
      <c r="N381" s="8" t="s">
        <v>91</v>
      </c>
      <c r="O381" s="22">
        <v>75</v>
      </c>
      <c r="Q381" s="1">
        <v>10000147</v>
      </c>
      <c r="R381" s="1" t="s">
        <v>1020</v>
      </c>
      <c r="S381" s="8">
        <v>2</v>
      </c>
      <c r="U381" s="51">
        <v>10021004</v>
      </c>
      <c r="V381" s="55" t="s">
        <v>224</v>
      </c>
      <c r="W381" s="8">
        <v>20</v>
      </c>
      <c r="Y381" s="51">
        <v>10023008</v>
      </c>
      <c r="Z381" s="52" t="s">
        <v>280</v>
      </c>
      <c r="AA381" s="8">
        <v>1</v>
      </c>
      <c r="AJ381" s="25" t="str">
        <f t="shared" si="150"/>
        <v>10020001;75</v>
      </c>
      <c r="AK381" s="25"/>
      <c r="AL381" s="25"/>
      <c r="AM381" s="25" t="str">
        <f t="shared" si="151"/>
        <v>10000147;2</v>
      </c>
      <c r="AN381" s="25"/>
      <c r="AO381" s="25"/>
      <c r="AP381" s="25" t="str">
        <f t="shared" si="152"/>
        <v>10021004;20</v>
      </c>
      <c r="AQ381" s="25"/>
      <c r="AR381" s="25"/>
      <c r="AS381" s="25" t="str">
        <f t="shared" si="153"/>
        <v>10023008;1</v>
      </c>
      <c r="AT381" s="25"/>
      <c r="AU381" s="25"/>
      <c r="AV381" s="25"/>
      <c r="AW381" s="25"/>
      <c r="AX381" s="25"/>
      <c r="AY381" s="25"/>
      <c r="AZ381" s="25"/>
      <c r="BA381" s="25" t="str">
        <f t="shared" si="154"/>
        <v>10020001;75@10000147;2@10021004;20@10023008;1@@</v>
      </c>
      <c r="BB381" s="25"/>
      <c r="BI381" t="s">
        <v>1376</v>
      </c>
    </row>
    <row r="382" spans="11:61" ht="20.100000000000001" customHeight="1" x14ac:dyDescent="0.2">
      <c r="K382" s="53" t="s">
        <v>1073</v>
      </c>
      <c r="M382" s="8">
        <v>10020001</v>
      </c>
      <c r="N382" s="8" t="s">
        <v>91</v>
      </c>
      <c r="O382" s="22">
        <v>75</v>
      </c>
      <c r="Q382" s="1">
        <v>10000147</v>
      </c>
      <c r="R382" s="1" t="s">
        <v>1020</v>
      </c>
      <c r="S382" s="8">
        <v>2</v>
      </c>
      <c r="U382" s="51">
        <v>10021005</v>
      </c>
      <c r="V382" s="55" t="s">
        <v>227</v>
      </c>
      <c r="W382" s="8">
        <v>20</v>
      </c>
      <c r="Y382" s="51">
        <v>10023008</v>
      </c>
      <c r="Z382" s="52" t="s">
        <v>280</v>
      </c>
      <c r="AA382" s="8">
        <v>1</v>
      </c>
      <c r="AJ382" s="25" t="str">
        <f t="shared" si="150"/>
        <v>10020001;75</v>
      </c>
      <c r="AK382" s="25"/>
      <c r="AL382" s="25"/>
      <c r="AM382" s="25" t="str">
        <f t="shared" si="151"/>
        <v>10000147;2</v>
      </c>
      <c r="AN382" s="25"/>
      <c r="AO382" s="25"/>
      <c r="AP382" s="25" t="str">
        <f t="shared" si="152"/>
        <v>10021005;20</v>
      </c>
      <c r="AQ382" s="25"/>
      <c r="AR382" s="25"/>
      <c r="AS382" s="25" t="str">
        <f t="shared" si="153"/>
        <v>10023008;1</v>
      </c>
      <c r="AT382" s="25"/>
      <c r="AU382" s="25"/>
      <c r="AV382" s="25"/>
      <c r="AW382" s="25"/>
      <c r="AX382" s="25"/>
      <c r="AY382" s="25"/>
      <c r="AZ382" s="25"/>
      <c r="BA382" s="25" t="str">
        <f t="shared" si="154"/>
        <v>10020001;75@10000147;2@10021005;20@10023008;1@@</v>
      </c>
      <c r="BB382" s="25"/>
      <c r="BI382" t="s">
        <v>1372</v>
      </c>
    </row>
    <row r="383" spans="11:61" ht="20.100000000000001" customHeight="1" x14ac:dyDescent="0.2">
      <c r="K383" s="53" t="s">
        <v>1071</v>
      </c>
      <c r="M383" s="8">
        <v>10020001</v>
      </c>
      <c r="N383" s="8" t="s">
        <v>91</v>
      </c>
      <c r="O383" s="22">
        <v>75</v>
      </c>
      <c r="Q383" s="1">
        <v>10000147</v>
      </c>
      <c r="R383" s="1" t="s">
        <v>1020</v>
      </c>
      <c r="S383" s="8">
        <v>2</v>
      </c>
      <c r="U383" s="51">
        <v>10021006</v>
      </c>
      <c r="V383" s="55" t="s">
        <v>230</v>
      </c>
      <c r="W383" s="8">
        <v>20</v>
      </c>
      <c r="Y383" s="51">
        <v>10023008</v>
      </c>
      <c r="Z383" s="52" t="s">
        <v>280</v>
      </c>
      <c r="AA383" s="8">
        <v>1</v>
      </c>
      <c r="AJ383" s="25" t="str">
        <f t="shared" si="150"/>
        <v>10020001;75</v>
      </c>
      <c r="AK383" s="25"/>
      <c r="AL383" s="25"/>
      <c r="AM383" s="25" t="str">
        <f t="shared" si="151"/>
        <v>10000147;2</v>
      </c>
      <c r="AN383" s="25"/>
      <c r="AO383" s="25"/>
      <c r="AP383" s="25" t="str">
        <f t="shared" si="152"/>
        <v>10021006;20</v>
      </c>
      <c r="AQ383" s="25"/>
      <c r="AR383" s="25"/>
      <c r="AS383" s="25" t="str">
        <f t="shared" si="153"/>
        <v>10023008;1</v>
      </c>
      <c r="AT383" s="25"/>
      <c r="AU383" s="25"/>
      <c r="AV383" s="25"/>
      <c r="AW383" s="25"/>
      <c r="AX383" s="25"/>
      <c r="AY383" s="25"/>
      <c r="AZ383" s="25"/>
      <c r="BA383" s="25" t="str">
        <f t="shared" si="154"/>
        <v>10020001;75@10000147;2@10021006;20@10023008;1@@</v>
      </c>
      <c r="BB383" s="25"/>
      <c r="BI383" t="s">
        <v>1374</v>
      </c>
    </row>
    <row r="384" spans="11:61" ht="20.100000000000001" customHeight="1" x14ac:dyDescent="0.2">
      <c r="K384" s="54" t="s">
        <v>1074</v>
      </c>
      <c r="M384" s="8">
        <v>10020001</v>
      </c>
      <c r="N384" s="8" t="s">
        <v>91</v>
      </c>
      <c r="O384" s="22">
        <v>250</v>
      </c>
      <c r="Q384" s="1">
        <v>10000147</v>
      </c>
      <c r="R384" s="1" t="s">
        <v>1020</v>
      </c>
      <c r="S384" s="8">
        <v>6</v>
      </c>
      <c r="U384" s="51">
        <v>10021007</v>
      </c>
      <c r="V384" s="55" t="s">
        <v>233</v>
      </c>
      <c r="W384" s="8">
        <v>50</v>
      </c>
      <c r="Y384" s="51">
        <v>10023008</v>
      </c>
      <c r="Z384" s="52" t="s">
        <v>280</v>
      </c>
      <c r="AA384" s="8">
        <v>2</v>
      </c>
      <c r="AC384" s="51">
        <v>10023009</v>
      </c>
      <c r="AD384" s="52" t="s">
        <v>282</v>
      </c>
      <c r="AE384" s="8">
        <v>1</v>
      </c>
      <c r="AJ384" s="25" t="str">
        <f t="shared" si="150"/>
        <v>10020001;250</v>
      </c>
      <c r="AK384" s="25"/>
      <c r="AL384" s="25"/>
      <c r="AM384" s="25" t="str">
        <f t="shared" si="151"/>
        <v>10000147;6</v>
      </c>
      <c r="AN384" s="25"/>
      <c r="AO384" s="25"/>
      <c r="AP384" s="25" t="str">
        <f t="shared" si="152"/>
        <v>10021007;50</v>
      </c>
      <c r="AQ384" s="25"/>
      <c r="AR384" s="25"/>
      <c r="AS384" s="25" t="str">
        <f t="shared" si="153"/>
        <v>10023008;2</v>
      </c>
      <c r="AT384" s="25"/>
      <c r="AU384" s="25"/>
      <c r="AV384" s="25" t="str">
        <f t="shared" si="155"/>
        <v>10023009;1</v>
      </c>
      <c r="AW384" s="25"/>
      <c r="AX384" s="25"/>
      <c r="AY384" s="25"/>
      <c r="AZ384" s="25"/>
      <c r="BA384" s="25" t="str">
        <f t="shared" si="154"/>
        <v>10020001;250@10000147;6@10021007;50@10023008;2@10023009;1@</v>
      </c>
      <c r="BB384" s="25"/>
      <c r="BI384" t="s">
        <v>1375</v>
      </c>
    </row>
    <row r="385" spans="11:61" ht="20.100000000000001" customHeight="1" x14ac:dyDescent="0.2">
      <c r="K385" s="53" t="s">
        <v>1075</v>
      </c>
      <c r="M385" s="8">
        <v>10020001</v>
      </c>
      <c r="N385" s="8" t="s">
        <v>91</v>
      </c>
      <c r="O385" s="22">
        <v>75</v>
      </c>
      <c r="Q385" s="1">
        <v>10000147</v>
      </c>
      <c r="R385" s="1" t="s">
        <v>1020</v>
      </c>
      <c r="S385" s="8">
        <v>2</v>
      </c>
      <c r="U385" s="51">
        <v>10021003</v>
      </c>
      <c r="V385" s="55" t="s">
        <v>222</v>
      </c>
      <c r="W385" s="8">
        <v>20</v>
      </c>
      <c r="Y385" s="51">
        <v>10023008</v>
      </c>
      <c r="Z385" s="52" t="s">
        <v>280</v>
      </c>
      <c r="AA385" s="8">
        <v>1</v>
      </c>
      <c r="AJ385" s="25" t="str">
        <f t="shared" si="150"/>
        <v>10020001;75</v>
      </c>
      <c r="AK385" s="25"/>
      <c r="AL385" s="25"/>
      <c r="AM385" s="25" t="str">
        <f t="shared" si="151"/>
        <v>10000147;2</v>
      </c>
      <c r="AN385" s="25"/>
      <c r="AO385" s="25"/>
      <c r="AP385" s="25" t="str">
        <f t="shared" si="152"/>
        <v>10021003;20</v>
      </c>
      <c r="AQ385" s="25"/>
      <c r="AR385" s="25"/>
      <c r="AS385" s="25" t="str">
        <f t="shared" si="153"/>
        <v>10023008;1</v>
      </c>
      <c r="AT385" s="25"/>
      <c r="AU385" s="25"/>
      <c r="AV385" s="25"/>
      <c r="AW385" s="25"/>
      <c r="AX385" s="25"/>
      <c r="AY385" s="25"/>
      <c r="AZ385" s="25"/>
      <c r="BA385" s="25" t="str">
        <f t="shared" si="154"/>
        <v>10020001;75@10000147;2@10021003;20@10023008;1@@</v>
      </c>
      <c r="BB385" s="25"/>
      <c r="BI385" t="s">
        <v>1377</v>
      </c>
    </row>
    <row r="386" spans="11:61" ht="20.100000000000001" customHeight="1" x14ac:dyDescent="0.2">
      <c r="K386" s="53" t="s">
        <v>1076</v>
      </c>
      <c r="M386" s="8">
        <v>10020001</v>
      </c>
      <c r="N386" s="8" t="s">
        <v>91</v>
      </c>
      <c r="O386" s="22">
        <v>75</v>
      </c>
      <c r="Q386" s="1">
        <v>10000147</v>
      </c>
      <c r="R386" s="1" t="s">
        <v>1020</v>
      </c>
      <c r="S386" s="8">
        <v>2</v>
      </c>
      <c r="U386" s="51">
        <v>10021006</v>
      </c>
      <c r="V386" s="55" t="s">
        <v>230</v>
      </c>
      <c r="W386" s="8">
        <v>20</v>
      </c>
      <c r="Y386" s="51">
        <v>10023008</v>
      </c>
      <c r="Z386" s="52" t="s">
        <v>280</v>
      </c>
      <c r="AA386" s="8">
        <v>1</v>
      </c>
      <c r="AJ386" s="25" t="str">
        <f t="shared" si="150"/>
        <v>10020001;75</v>
      </c>
      <c r="AK386" s="25"/>
      <c r="AL386" s="25"/>
      <c r="AM386" s="25" t="str">
        <f t="shared" si="151"/>
        <v>10000147;2</v>
      </c>
      <c r="AN386" s="25"/>
      <c r="AO386" s="25"/>
      <c r="AP386" s="25" t="str">
        <f t="shared" si="152"/>
        <v>10021006;20</v>
      </c>
      <c r="AQ386" s="25"/>
      <c r="AR386" s="25"/>
      <c r="AS386" s="25" t="str">
        <f t="shared" si="153"/>
        <v>10023008;1</v>
      </c>
      <c r="AT386" s="25"/>
      <c r="AU386" s="25"/>
      <c r="AV386" s="25"/>
      <c r="AW386" s="25"/>
      <c r="AX386" s="25"/>
      <c r="AY386" s="25"/>
      <c r="AZ386" s="25"/>
      <c r="BA386" s="25" t="str">
        <f t="shared" si="154"/>
        <v>10020001;75@10000147;2@10021006;20@10023008;1@@</v>
      </c>
      <c r="BB386" s="25"/>
      <c r="BI386" t="s">
        <v>1374</v>
      </c>
    </row>
    <row r="387" spans="11:61" ht="20.100000000000001" customHeight="1" x14ac:dyDescent="0.2">
      <c r="K387" s="54" t="s">
        <v>1077</v>
      </c>
      <c r="M387" s="8">
        <v>10020001</v>
      </c>
      <c r="N387" s="8" t="s">
        <v>91</v>
      </c>
      <c r="O387" s="22">
        <v>250</v>
      </c>
      <c r="Q387" s="1">
        <v>10000147</v>
      </c>
      <c r="R387" s="1" t="s">
        <v>1020</v>
      </c>
      <c r="S387" s="8">
        <v>6</v>
      </c>
      <c r="U387" s="51">
        <v>10021007</v>
      </c>
      <c r="V387" s="55" t="s">
        <v>233</v>
      </c>
      <c r="W387" s="8">
        <v>50</v>
      </c>
      <c r="Y387" s="51">
        <v>10023008</v>
      </c>
      <c r="Z387" s="52" t="s">
        <v>280</v>
      </c>
      <c r="AA387" s="8">
        <v>2</v>
      </c>
      <c r="AC387" s="51">
        <v>10023009</v>
      </c>
      <c r="AD387" s="52" t="s">
        <v>282</v>
      </c>
      <c r="AE387" s="8">
        <v>1</v>
      </c>
      <c r="AJ387" s="25" t="str">
        <f t="shared" si="150"/>
        <v>10020001;250</v>
      </c>
      <c r="AK387" s="25"/>
      <c r="AL387" s="25"/>
      <c r="AM387" s="25" t="str">
        <f t="shared" si="151"/>
        <v>10000147;6</v>
      </c>
      <c r="AN387" s="25"/>
      <c r="AO387" s="25"/>
      <c r="AP387" s="25" t="str">
        <f t="shared" si="152"/>
        <v>10021007;50</v>
      </c>
      <c r="AQ387" s="25"/>
      <c r="AR387" s="25"/>
      <c r="AS387" s="25" t="str">
        <f t="shared" si="153"/>
        <v>10023008;2</v>
      </c>
      <c r="AT387" s="25"/>
      <c r="AU387" s="25"/>
      <c r="AV387" s="25" t="str">
        <f t="shared" si="155"/>
        <v>10023009;1</v>
      </c>
      <c r="AW387" s="25"/>
      <c r="AX387" s="25"/>
      <c r="AY387" s="25"/>
      <c r="AZ387" s="25"/>
      <c r="BA387" s="25" t="str">
        <f t="shared" si="154"/>
        <v>10020001;250@10000147;6@10021007;50@10023008;2@10023009;1@</v>
      </c>
      <c r="BB387" s="25"/>
      <c r="BI387" t="s">
        <v>1375</v>
      </c>
    </row>
    <row r="388" spans="11:61" ht="20.100000000000001" customHeight="1" x14ac:dyDescent="0.2">
      <c r="K388" s="53" t="s">
        <v>1078</v>
      </c>
      <c r="M388" s="8">
        <v>10020001</v>
      </c>
      <c r="N388" s="8" t="s">
        <v>91</v>
      </c>
      <c r="O388" s="22">
        <v>100</v>
      </c>
      <c r="Q388" s="1">
        <v>10000147</v>
      </c>
      <c r="R388" s="1" t="s">
        <v>1020</v>
      </c>
      <c r="S388" s="8">
        <v>3</v>
      </c>
      <c r="U388" s="51">
        <v>10021001</v>
      </c>
      <c r="V388" s="55" t="s">
        <v>194</v>
      </c>
      <c r="W388" s="8">
        <v>20</v>
      </c>
      <c r="Y388" s="51">
        <v>10025008</v>
      </c>
      <c r="Z388" s="52" t="s">
        <v>323</v>
      </c>
      <c r="AA388" s="8">
        <v>1</v>
      </c>
      <c r="AJ388" s="25" t="str">
        <f t="shared" si="150"/>
        <v>10020001;100</v>
      </c>
      <c r="AK388" s="25"/>
      <c r="AL388" s="25"/>
      <c r="AM388" s="25" t="str">
        <f t="shared" si="151"/>
        <v>10000147;3</v>
      </c>
      <c r="AN388" s="25"/>
      <c r="AO388" s="25"/>
      <c r="AP388" s="25" t="str">
        <f t="shared" si="152"/>
        <v>10021001;20</v>
      </c>
      <c r="AQ388" s="25"/>
      <c r="AR388" s="25"/>
      <c r="AS388" s="25" t="str">
        <f t="shared" si="153"/>
        <v>10025008;1</v>
      </c>
      <c r="AT388" s="25"/>
      <c r="AU388" s="25"/>
      <c r="AV388" s="25"/>
      <c r="AW388" s="25"/>
      <c r="AX388" s="25"/>
      <c r="AY388" s="25"/>
      <c r="AZ388" s="25"/>
      <c r="BA388" s="25" t="str">
        <f t="shared" si="154"/>
        <v>10020001;100@10000147;3@10021001;20@10025008;1@@</v>
      </c>
      <c r="BB388" s="25"/>
      <c r="BI388" t="s">
        <v>1378</v>
      </c>
    </row>
    <row r="389" spans="11:61" ht="20.100000000000001" customHeight="1" x14ac:dyDescent="0.2">
      <c r="K389" s="53" t="s">
        <v>1079</v>
      </c>
      <c r="M389" s="8">
        <v>10020001</v>
      </c>
      <c r="N389" s="8" t="s">
        <v>91</v>
      </c>
      <c r="O389" s="22">
        <v>100</v>
      </c>
      <c r="Q389" s="1">
        <v>10000147</v>
      </c>
      <c r="R389" s="1" t="s">
        <v>1020</v>
      </c>
      <c r="S389" s="8">
        <v>3</v>
      </c>
      <c r="U389" s="51">
        <v>10021002</v>
      </c>
      <c r="V389" s="55" t="s">
        <v>219</v>
      </c>
      <c r="W389" s="8">
        <v>20</v>
      </c>
      <c r="Y389" s="51">
        <v>10025008</v>
      </c>
      <c r="Z389" s="52" t="s">
        <v>323</v>
      </c>
      <c r="AA389" s="8">
        <v>1</v>
      </c>
      <c r="AJ389" s="25" t="str">
        <f t="shared" si="150"/>
        <v>10020001;100</v>
      </c>
      <c r="AK389" s="25"/>
      <c r="AL389" s="25"/>
      <c r="AM389" s="25" t="str">
        <f t="shared" si="151"/>
        <v>10000147;3</v>
      </c>
      <c r="AN389" s="25"/>
      <c r="AO389" s="25"/>
      <c r="AP389" s="25" t="str">
        <f t="shared" si="152"/>
        <v>10021002;20</v>
      </c>
      <c r="AQ389" s="25"/>
      <c r="AR389" s="25"/>
      <c r="AS389" s="25" t="str">
        <f t="shared" si="153"/>
        <v>10025008;1</v>
      </c>
      <c r="AT389" s="25"/>
      <c r="AU389" s="25"/>
      <c r="AV389" s="25"/>
      <c r="AW389" s="25"/>
      <c r="AX389" s="25"/>
      <c r="AY389" s="25"/>
      <c r="AZ389" s="25"/>
      <c r="BA389" s="25" t="str">
        <f t="shared" si="154"/>
        <v>10020001;100@10000147;3@10021002;20@10025008;1@@</v>
      </c>
      <c r="BB389" s="25"/>
      <c r="BI389" t="s">
        <v>1379</v>
      </c>
    </row>
    <row r="390" spans="11:61" ht="20.100000000000001" customHeight="1" x14ac:dyDescent="0.2">
      <c r="K390" s="54" t="s">
        <v>1080</v>
      </c>
      <c r="M390" s="8">
        <v>10020001</v>
      </c>
      <c r="N390" s="8" t="s">
        <v>91</v>
      </c>
      <c r="O390" s="22">
        <v>300</v>
      </c>
      <c r="Q390" s="1">
        <v>10000147</v>
      </c>
      <c r="R390" s="1" t="s">
        <v>1020</v>
      </c>
      <c r="S390" s="8">
        <v>8</v>
      </c>
      <c r="U390" s="51">
        <v>10021003</v>
      </c>
      <c r="V390" s="55" t="s">
        <v>222</v>
      </c>
      <c r="W390" s="8">
        <v>50</v>
      </c>
      <c r="Y390" s="51">
        <v>10025008</v>
      </c>
      <c r="Z390" s="52" t="s">
        <v>323</v>
      </c>
      <c r="AA390" s="8">
        <v>2</v>
      </c>
      <c r="AC390" s="51">
        <v>10025009</v>
      </c>
      <c r="AD390" s="52" t="s">
        <v>325</v>
      </c>
      <c r="AE390" s="8">
        <v>1</v>
      </c>
      <c r="AJ390" s="25" t="str">
        <f t="shared" si="150"/>
        <v>10020001;300</v>
      </c>
      <c r="AK390" s="25"/>
      <c r="AL390" s="25"/>
      <c r="AM390" s="25" t="str">
        <f t="shared" si="151"/>
        <v>10000147;8</v>
      </c>
      <c r="AN390" s="25"/>
      <c r="AO390" s="25"/>
      <c r="AP390" s="25" t="str">
        <f t="shared" si="152"/>
        <v>10021003;50</v>
      </c>
      <c r="AQ390" s="25"/>
      <c r="AR390" s="25"/>
      <c r="AS390" s="25" t="str">
        <f t="shared" si="153"/>
        <v>10025008;2</v>
      </c>
      <c r="AT390" s="25"/>
      <c r="AU390" s="25"/>
      <c r="AV390" s="25" t="str">
        <f t="shared" si="155"/>
        <v>10025009;1</v>
      </c>
      <c r="AW390" s="25"/>
      <c r="AX390" s="25"/>
      <c r="AY390" s="25"/>
      <c r="AZ390" s="25"/>
      <c r="BA390" s="25" t="str">
        <f t="shared" si="154"/>
        <v>10020001;300@10000147;8@10021003;50@10025008;2@10025009;1@</v>
      </c>
      <c r="BB390" s="25"/>
      <c r="BI390" t="s">
        <v>1380</v>
      </c>
    </row>
    <row r="391" spans="11:61" ht="20.100000000000001" customHeight="1" x14ac:dyDescent="0.2">
      <c r="K391" s="53" t="s">
        <v>1081</v>
      </c>
      <c r="M391" s="8">
        <v>10020001</v>
      </c>
      <c r="N391" s="8" t="s">
        <v>91</v>
      </c>
      <c r="O391" s="22">
        <v>100</v>
      </c>
      <c r="Q391" s="1">
        <v>10000147</v>
      </c>
      <c r="R391" s="1" t="s">
        <v>1020</v>
      </c>
      <c r="S391" s="8">
        <v>3</v>
      </c>
      <c r="U391" s="51">
        <v>10021001</v>
      </c>
      <c r="V391" s="55" t="s">
        <v>194</v>
      </c>
      <c r="W391" s="8">
        <v>20</v>
      </c>
      <c r="Y391" s="51">
        <v>10025008</v>
      </c>
      <c r="Z391" s="52" t="s">
        <v>323</v>
      </c>
      <c r="AA391" s="8">
        <v>1</v>
      </c>
      <c r="AJ391" s="25" t="str">
        <f t="shared" si="150"/>
        <v>10020001;100</v>
      </c>
      <c r="AK391" s="25"/>
      <c r="AL391" s="25"/>
      <c r="AM391" s="25" t="str">
        <f t="shared" si="151"/>
        <v>10000147;3</v>
      </c>
      <c r="AN391" s="25"/>
      <c r="AO391" s="25"/>
      <c r="AP391" s="25" t="str">
        <f t="shared" si="152"/>
        <v>10021001;20</v>
      </c>
      <c r="AQ391" s="25"/>
      <c r="AR391" s="25"/>
      <c r="AS391" s="25" t="str">
        <f t="shared" si="153"/>
        <v>10025008;1</v>
      </c>
      <c r="AT391" s="25"/>
      <c r="AU391" s="25"/>
      <c r="AV391" s="25"/>
      <c r="AW391" s="25"/>
      <c r="AX391" s="25"/>
      <c r="AY391" s="25"/>
      <c r="AZ391" s="25"/>
      <c r="BA391" s="25" t="str">
        <f t="shared" si="154"/>
        <v>10020001;100@10000147;3@10021001;20@10025008;1@@</v>
      </c>
      <c r="BB391" s="25"/>
      <c r="BI391" t="s">
        <v>1378</v>
      </c>
    </row>
    <row r="392" spans="11:61" ht="20.100000000000001" customHeight="1" x14ac:dyDescent="0.2">
      <c r="K392" s="53" t="s">
        <v>1082</v>
      </c>
      <c r="M392" s="8">
        <v>10020001</v>
      </c>
      <c r="N392" s="8" t="s">
        <v>91</v>
      </c>
      <c r="O392" s="22">
        <v>100</v>
      </c>
      <c r="Q392" s="1">
        <v>10000147</v>
      </c>
      <c r="R392" s="1" t="s">
        <v>1020</v>
      </c>
      <c r="S392" s="8">
        <v>3</v>
      </c>
      <c r="U392" s="51">
        <v>10021005</v>
      </c>
      <c r="V392" s="55" t="s">
        <v>227</v>
      </c>
      <c r="W392" s="8">
        <v>20</v>
      </c>
      <c r="Y392" s="51">
        <v>10025008</v>
      </c>
      <c r="Z392" s="52" t="s">
        <v>323</v>
      </c>
      <c r="AA392" s="8">
        <v>1</v>
      </c>
      <c r="AJ392" s="25" t="str">
        <f t="shared" si="150"/>
        <v>10020001;100</v>
      </c>
      <c r="AK392" s="25"/>
      <c r="AL392" s="25"/>
      <c r="AM392" s="25" t="str">
        <f t="shared" si="151"/>
        <v>10000147;3</v>
      </c>
      <c r="AN392" s="25"/>
      <c r="AO392" s="25"/>
      <c r="AP392" s="25" t="str">
        <f t="shared" si="152"/>
        <v>10021005;20</v>
      </c>
      <c r="AQ392" s="25"/>
      <c r="AR392" s="25"/>
      <c r="AS392" s="25" t="str">
        <f t="shared" si="153"/>
        <v>10025008;1</v>
      </c>
      <c r="AT392" s="25"/>
      <c r="AU392" s="25"/>
      <c r="AV392" s="25"/>
      <c r="AW392" s="25"/>
      <c r="AX392" s="25"/>
      <c r="AY392" s="25"/>
      <c r="AZ392" s="25"/>
      <c r="BA392" s="25" t="str">
        <f t="shared" si="154"/>
        <v>10020001;100@10000147;3@10021005;20@10025008;1@@</v>
      </c>
      <c r="BB392" s="25"/>
      <c r="BI392" t="s">
        <v>1381</v>
      </c>
    </row>
    <row r="393" spans="11:61" ht="20.100000000000001" customHeight="1" x14ac:dyDescent="0.2">
      <c r="K393" s="54" t="s">
        <v>1083</v>
      </c>
      <c r="M393" s="8">
        <v>10020001</v>
      </c>
      <c r="N393" s="8" t="s">
        <v>91</v>
      </c>
      <c r="O393" s="22">
        <v>300</v>
      </c>
      <c r="Q393" s="1">
        <v>10000147</v>
      </c>
      <c r="R393" s="1" t="s">
        <v>1020</v>
      </c>
      <c r="S393" s="8">
        <v>8</v>
      </c>
      <c r="U393" s="51">
        <v>10021006</v>
      </c>
      <c r="V393" s="55" t="s">
        <v>230</v>
      </c>
      <c r="W393" s="8">
        <v>50</v>
      </c>
      <c r="Y393" s="51">
        <v>10025008</v>
      </c>
      <c r="Z393" s="52" t="s">
        <v>323</v>
      </c>
      <c r="AA393" s="8">
        <v>2</v>
      </c>
      <c r="AC393" s="51">
        <v>10025009</v>
      </c>
      <c r="AD393" s="52" t="s">
        <v>325</v>
      </c>
      <c r="AE393" s="8">
        <v>1</v>
      </c>
      <c r="AJ393" s="25" t="str">
        <f t="shared" si="150"/>
        <v>10020001;300</v>
      </c>
      <c r="AK393" s="25"/>
      <c r="AL393" s="25"/>
      <c r="AM393" s="25" t="str">
        <f t="shared" si="151"/>
        <v>10000147;8</v>
      </c>
      <c r="AN393" s="25"/>
      <c r="AO393" s="25"/>
      <c r="AP393" s="25" t="str">
        <f t="shared" si="152"/>
        <v>10021006;50</v>
      </c>
      <c r="AQ393" s="25"/>
      <c r="AR393" s="25"/>
      <c r="AS393" s="25" t="str">
        <f t="shared" si="153"/>
        <v>10025008;2</v>
      </c>
      <c r="AT393" s="25"/>
      <c r="AU393" s="25"/>
      <c r="AV393" s="25" t="str">
        <f t="shared" si="155"/>
        <v>10025009;1</v>
      </c>
      <c r="AW393" s="25"/>
      <c r="AX393" s="25"/>
      <c r="AY393" s="25"/>
      <c r="AZ393" s="25"/>
      <c r="BA393" s="25" t="str">
        <f t="shared" si="154"/>
        <v>10020001;300@10000147;8@10021006;50@10025008;2@10025009;1@</v>
      </c>
      <c r="BB393" s="25"/>
      <c r="BI393" t="s">
        <v>1382</v>
      </c>
    </row>
    <row r="394" spans="11:61" ht="20.100000000000001" customHeight="1" x14ac:dyDescent="0.2">
      <c r="K394" s="53" t="s">
        <v>1084</v>
      </c>
      <c r="M394" s="8">
        <v>10020001</v>
      </c>
      <c r="N394" s="8" t="s">
        <v>91</v>
      </c>
      <c r="O394" s="22">
        <v>100</v>
      </c>
      <c r="Q394" s="1">
        <v>10000147</v>
      </c>
      <c r="R394" s="1" t="s">
        <v>1020</v>
      </c>
      <c r="S394" s="8">
        <v>3</v>
      </c>
      <c r="U394" s="51">
        <v>10021002</v>
      </c>
      <c r="V394" s="55" t="s">
        <v>219</v>
      </c>
      <c r="W394" s="8">
        <v>20</v>
      </c>
      <c r="Y394" s="51">
        <v>10025008</v>
      </c>
      <c r="Z394" s="52" t="s">
        <v>323</v>
      </c>
      <c r="AA394" s="8">
        <v>1</v>
      </c>
      <c r="AJ394" s="25" t="str">
        <f t="shared" si="150"/>
        <v>10020001;100</v>
      </c>
      <c r="AK394" s="25"/>
      <c r="AL394" s="25"/>
      <c r="AM394" s="25" t="str">
        <f t="shared" si="151"/>
        <v>10000147;3</v>
      </c>
      <c r="AN394" s="25"/>
      <c r="AO394" s="25"/>
      <c r="AP394" s="25" t="str">
        <f t="shared" si="152"/>
        <v>10021002;20</v>
      </c>
      <c r="AQ394" s="25"/>
      <c r="AR394" s="25"/>
      <c r="AS394" s="25" t="str">
        <f t="shared" si="153"/>
        <v>10025008;1</v>
      </c>
      <c r="AT394" s="25"/>
      <c r="AU394" s="25"/>
      <c r="AV394" s="25"/>
      <c r="AW394" s="25"/>
      <c r="AX394" s="25"/>
      <c r="AY394" s="25"/>
      <c r="AZ394" s="25"/>
      <c r="BA394" s="25" t="str">
        <f t="shared" si="154"/>
        <v>10020001;100@10000147;3@10021002;20@10025008;1@@</v>
      </c>
      <c r="BB394" s="25"/>
      <c r="BI394" t="s">
        <v>1379</v>
      </c>
    </row>
    <row r="395" spans="11:61" ht="20.100000000000001" customHeight="1" x14ac:dyDescent="0.2">
      <c r="K395" s="53" t="s">
        <v>1085</v>
      </c>
      <c r="M395" s="8">
        <v>10020001</v>
      </c>
      <c r="N395" s="8" t="s">
        <v>91</v>
      </c>
      <c r="O395" s="22">
        <v>100</v>
      </c>
      <c r="Q395" s="1">
        <v>10000147</v>
      </c>
      <c r="R395" s="1" t="s">
        <v>1020</v>
      </c>
      <c r="S395" s="8">
        <v>3</v>
      </c>
      <c r="U395" s="51">
        <v>10021006</v>
      </c>
      <c r="V395" s="55" t="s">
        <v>230</v>
      </c>
      <c r="W395" s="8">
        <v>20</v>
      </c>
      <c r="Y395" s="51">
        <v>10025008</v>
      </c>
      <c r="Z395" s="52" t="s">
        <v>323</v>
      </c>
      <c r="AA395" s="8">
        <v>1</v>
      </c>
      <c r="AJ395" s="25" t="str">
        <f t="shared" si="150"/>
        <v>10020001;100</v>
      </c>
      <c r="AK395" s="25"/>
      <c r="AL395" s="25"/>
      <c r="AM395" s="25" t="str">
        <f t="shared" si="151"/>
        <v>10000147;3</v>
      </c>
      <c r="AN395" s="25"/>
      <c r="AO395" s="25"/>
      <c r="AP395" s="25" t="str">
        <f t="shared" si="152"/>
        <v>10021006;20</v>
      </c>
      <c r="AQ395" s="25"/>
      <c r="AR395" s="25"/>
      <c r="AS395" s="25" t="str">
        <f t="shared" si="153"/>
        <v>10025008;1</v>
      </c>
      <c r="AT395" s="25"/>
      <c r="AU395" s="25"/>
      <c r="AV395" s="25"/>
      <c r="AW395" s="25"/>
      <c r="AX395" s="25"/>
      <c r="AY395" s="25"/>
      <c r="AZ395" s="25"/>
      <c r="BA395" s="25" t="str">
        <f t="shared" si="154"/>
        <v>10020001;100@10000147;3@10021006;20@10025008;1@@</v>
      </c>
      <c r="BB395" s="25"/>
      <c r="BI395" t="s">
        <v>1383</v>
      </c>
    </row>
    <row r="396" spans="11:61" ht="20.100000000000001" customHeight="1" x14ac:dyDescent="0.2">
      <c r="K396" s="54" t="s">
        <v>1086</v>
      </c>
      <c r="M396" s="8">
        <v>10020001</v>
      </c>
      <c r="N396" s="8" t="s">
        <v>91</v>
      </c>
      <c r="O396" s="22">
        <v>300</v>
      </c>
      <c r="Q396" s="1">
        <v>10000147</v>
      </c>
      <c r="R396" s="1" t="s">
        <v>1020</v>
      </c>
      <c r="S396" s="8">
        <v>8</v>
      </c>
      <c r="U396" s="51">
        <v>10021007</v>
      </c>
      <c r="V396" s="55" t="s">
        <v>233</v>
      </c>
      <c r="W396" s="8">
        <v>50</v>
      </c>
      <c r="Y396" s="51">
        <v>10025008</v>
      </c>
      <c r="Z396" s="52" t="s">
        <v>323</v>
      </c>
      <c r="AA396" s="8">
        <v>2</v>
      </c>
      <c r="AC396" s="51">
        <v>10025009</v>
      </c>
      <c r="AD396" s="52" t="s">
        <v>325</v>
      </c>
      <c r="AE396" s="8">
        <v>1</v>
      </c>
      <c r="AJ396" s="25" t="str">
        <f t="shared" si="150"/>
        <v>10020001;300</v>
      </c>
      <c r="AK396" s="25"/>
      <c r="AL396" s="25"/>
      <c r="AM396" s="25" t="str">
        <f t="shared" si="151"/>
        <v>10000147;8</v>
      </c>
      <c r="AN396" s="25"/>
      <c r="AO396" s="25"/>
      <c r="AP396" s="25" t="str">
        <f t="shared" si="152"/>
        <v>10021007;50</v>
      </c>
      <c r="AQ396" s="25"/>
      <c r="AR396" s="25"/>
      <c r="AS396" s="25" t="str">
        <f t="shared" si="153"/>
        <v>10025008;2</v>
      </c>
      <c r="AT396" s="25"/>
      <c r="AU396" s="25"/>
      <c r="AV396" s="25" t="str">
        <f t="shared" si="155"/>
        <v>10025009;1</v>
      </c>
      <c r="AW396" s="25"/>
      <c r="AX396" s="25"/>
      <c r="AY396" s="25"/>
      <c r="AZ396" s="25"/>
      <c r="BA396" s="25" t="str">
        <f t="shared" si="154"/>
        <v>10020001;300@10000147;8@10021007;50@10025008;2@10025009;1@</v>
      </c>
      <c r="BB396" s="25"/>
      <c r="BI396" t="s">
        <v>1384</v>
      </c>
    </row>
    <row r="397" spans="11:61" ht="20.100000000000001" customHeight="1" x14ac:dyDescent="0.2">
      <c r="K397" s="53" t="s">
        <v>1087</v>
      </c>
      <c r="M397" s="8">
        <v>10020001</v>
      </c>
      <c r="N397" s="8" t="s">
        <v>91</v>
      </c>
      <c r="O397" s="22">
        <v>100</v>
      </c>
      <c r="Q397" s="1">
        <v>10000147</v>
      </c>
      <c r="R397" s="1" t="s">
        <v>1020</v>
      </c>
      <c r="S397" s="8">
        <v>3</v>
      </c>
      <c r="U397" s="51">
        <v>10021004</v>
      </c>
      <c r="V397" s="55" t="s">
        <v>224</v>
      </c>
      <c r="W397" s="8">
        <v>20</v>
      </c>
      <c r="Y397" s="51">
        <v>10025008</v>
      </c>
      <c r="Z397" s="52" t="s">
        <v>323</v>
      </c>
      <c r="AA397" s="8">
        <v>1</v>
      </c>
      <c r="AJ397" s="25" t="str">
        <f t="shared" si="150"/>
        <v>10020001;100</v>
      </c>
      <c r="AK397" s="25"/>
      <c r="AL397" s="25"/>
      <c r="AM397" s="25" t="str">
        <f t="shared" si="151"/>
        <v>10000147;3</v>
      </c>
      <c r="AN397" s="25"/>
      <c r="AO397" s="25"/>
      <c r="AP397" s="25" t="str">
        <f t="shared" si="152"/>
        <v>10021004;20</v>
      </c>
      <c r="AQ397" s="25"/>
      <c r="AR397" s="25"/>
      <c r="AS397" s="25" t="str">
        <f t="shared" si="153"/>
        <v>10025008;1</v>
      </c>
      <c r="AT397" s="25"/>
      <c r="AU397" s="25"/>
      <c r="AV397" s="25"/>
      <c r="AW397" s="25"/>
      <c r="AX397" s="25"/>
      <c r="AY397" s="25"/>
      <c r="AZ397" s="25"/>
      <c r="BA397" s="25" t="str">
        <f t="shared" si="154"/>
        <v>10020001;100@10000147;3@10021004;20@10025008;1@@</v>
      </c>
      <c r="BB397" s="25"/>
      <c r="BI397" t="s">
        <v>1385</v>
      </c>
    </row>
    <row r="398" spans="11:61" ht="20.100000000000001" customHeight="1" x14ac:dyDescent="0.2">
      <c r="K398" s="53" t="s">
        <v>1088</v>
      </c>
      <c r="M398" s="8">
        <v>10020001</v>
      </c>
      <c r="N398" s="8" t="s">
        <v>91</v>
      </c>
      <c r="O398" s="22">
        <v>100</v>
      </c>
      <c r="Q398" s="1">
        <v>10000147</v>
      </c>
      <c r="R398" s="1" t="s">
        <v>1020</v>
      </c>
      <c r="S398" s="8">
        <v>3</v>
      </c>
      <c r="U398" s="51">
        <v>10021005</v>
      </c>
      <c r="V398" s="55" t="s">
        <v>227</v>
      </c>
      <c r="W398" s="8">
        <v>20</v>
      </c>
      <c r="Y398" s="51">
        <v>10025008</v>
      </c>
      <c r="Z398" s="52" t="s">
        <v>323</v>
      </c>
      <c r="AA398" s="8">
        <v>1</v>
      </c>
      <c r="AJ398" s="25" t="str">
        <f t="shared" si="150"/>
        <v>10020001;100</v>
      </c>
      <c r="AK398" s="25"/>
      <c r="AL398" s="25"/>
      <c r="AM398" s="25" t="str">
        <f t="shared" si="151"/>
        <v>10000147;3</v>
      </c>
      <c r="AN398" s="25"/>
      <c r="AO398" s="25"/>
      <c r="AP398" s="25" t="str">
        <f t="shared" si="152"/>
        <v>10021005;20</v>
      </c>
      <c r="AQ398" s="25"/>
      <c r="AR398" s="25"/>
      <c r="AS398" s="25" t="str">
        <f t="shared" si="153"/>
        <v>10025008;1</v>
      </c>
      <c r="AT398" s="25"/>
      <c r="AU398" s="25"/>
      <c r="AV398" s="25"/>
      <c r="AW398" s="25"/>
      <c r="AX398" s="25"/>
      <c r="AY398" s="25"/>
      <c r="AZ398" s="25"/>
      <c r="BA398" s="25" t="str">
        <f t="shared" si="154"/>
        <v>10020001;100@10000147;3@10021005;20@10025008;1@@</v>
      </c>
      <c r="BB398" s="25"/>
      <c r="BI398" t="s">
        <v>1381</v>
      </c>
    </row>
    <row r="399" spans="11:61" ht="20.100000000000001" customHeight="1" x14ac:dyDescent="0.2">
      <c r="K399" s="53" t="s">
        <v>1089</v>
      </c>
      <c r="M399" s="8">
        <v>10020001</v>
      </c>
      <c r="N399" s="8" t="s">
        <v>91</v>
      </c>
      <c r="O399" s="22">
        <v>100</v>
      </c>
      <c r="Q399" s="1">
        <v>10000147</v>
      </c>
      <c r="R399" s="1" t="s">
        <v>1020</v>
      </c>
      <c r="S399" s="8">
        <v>3</v>
      </c>
      <c r="U399" s="51">
        <v>10021006</v>
      </c>
      <c r="V399" s="55" t="s">
        <v>230</v>
      </c>
      <c r="W399" s="8">
        <v>20</v>
      </c>
      <c r="Y399" s="51">
        <v>10025008</v>
      </c>
      <c r="Z399" s="52" t="s">
        <v>323</v>
      </c>
      <c r="AA399" s="8">
        <v>1</v>
      </c>
      <c r="AJ399" s="25" t="str">
        <f t="shared" si="150"/>
        <v>10020001;100</v>
      </c>
      <c r="AK399" s="25"/>
      <c r="AL399" s="25"/>
      <c r="AM399" s="25" t="str">
        <f t="shared" si="151"/>
        <v>10000147;3</v>
      </c>
      <c r="AN399" s="25"/>
      <c r="AO399" s="25"/>
      <c r="AP399" s="25" t="str">
        <f t="shared" si="152"/>
        <v>10021006;20</v>
      </c>
      <c r="AQ399" s="25"/>
      <c r="AR399" s="25"/>
      <c r="AS399" s="25" t="str">
        <f t="shared" si="153"/>
        <v>10025008;1</v>
      </c>
      <c r="AT399" s="25"/>
      <c r="AU399" s="25"/>
      <c r="AV399" s="25"/>
      <c r="AW399" s="25"/>
      <c r="AX399" s="25"/>
      <c r="AY399" s="25"/>
      <c r="AZ399" s="25"/>
      <c r="BA399" s="25" t="str">
        <f t="shared" si="154"/>
        <v>10020001;100@10000147;3@10021006;20@10025008;1@@</v>
      </c>
      <c r="BB399" s="25"/>
      <c r="BI399" t="s">
        <v>1383</v>
      </c>
    </row>
    <row r="400" spans="11:61" ht="20.100000000000001" customHeight="1" x14ac:dyDescent="0.2">
      <c r="K400" s="54" t="s">
        <v>1090</v>
      </c>
      <c r="M400" s="8">
        <v>10020001</v>
      </c>
      <c r="N400" s="8" t="s">
        <v>91</v>
      </c>
      <c r="O400" s="22">
        <v>300</v>
      </c>
      <c r="Q400" s="1">
        <v>10000147</v>
      </c>
      <c r="R400" s="1" t="s">
        <v>1020</v>
      </c>
      <c r="S400" s="8">
        <v>8</v>
      </c>
      <c r="U400" s="51">
        <v>10021007</v>
      </c>
      <c r="V400" s="55" t="s">
        <v>233</v>
      </c>
      <c r="W400" s="8">
        <v>50</v>
      </c>
      <c r="Y400" s="51">
        <v>10025008</v>
      </c>
      <c r="Z400" s="52" t="s">
        <v>323</v>
      </c>
      <c r="AA400" s="8">
        <v>2</v>
      </c>
      <c r="AC400" s="51">
        <v>10025009</v>
      </c>
      <c r="AD400" s="52" t="s">
        <v>325</v>
      </c>
      <c r="AE400" s="8">
        <v>1</v>
      </c>
      <c r="AJ400" s="25" t="str">
        <f t="shared" si="150"/>
        <v>10020001;300</v>
      </c>
      <c r="AK400" s="25"/>
      <c r="AL400" s="25"/>
      <c r="AM400" s="25" t="str">
        <f t="shared" si="151"/>
        <v>10000147;8</v>
      </c>
      <c r="AN400" s="25"/>
      <c r="AO400" s="25"/>
      <c r="AP400" s="25" t="str">
        <f t="shared" si="152"/>
        <v>10021007;50</v>
      </c>
      <c r="AQ400" s="25"/>
      <c r="AR400" s="25"/>
      <c r="AS400" s="25" t="str">
        <f t="shared" si="153"/>
        <v>10025008;2</v>
      </c>
      <c r="AT400" s="25"/>
      <c r="AU400" s="25"/>
      <c r="AV400" s="25" t="str">
        <f t="shared" si="155"/>
        <v>10025009;1</v>
      </c>
      <c r="AW400" s="25"/>
      <c r="AX400" s="25"/>
      <c r="AY400" s="25"/>
      <c r="AZ400" s="25"/>
      <c r="BA400" s="25" t="str">
        <f t="shared" si="154"/>
        <v>10020001;300@10000147;8@10021007;50@10025008;2@10025009;1@</v>
      </c>
      <c r="BB400" s="25"/>
      <c r="BI400" t="s">
        <v>1384</v>
      </c>
    </row>
    <row r="401" spans="11:61" ht="20.100000000000001" customHeight="1" x14ac:dyDescent="0.2">
      <c r="K401" s="53" t="s">
        <v>1091</v>
      </c>
      <c r="M401" s="8">
        <v>10020001</v>
      </c>
      <c r="N401" s="8" t="s">
        <v>91</v>
      </c>
      <c r="O401" s="22">
        <v>100</v>
      </c>
      <c r="Q401" s="1">
        <v>10000147</v>
      </c>
      <c r="R401" s="1" t="s">
        <v>1020</v>
      </c>
      <c r="S401" s="8">
        <v>3</v>
      </c>
      <c r="U401" s="51">
        <v>10021004</v>
      </c>
      <c r="V401" s="55" t="s">
        <v>224</v>
      </c>
      <c r="W401" s="8">
        <v>20</v>
      </c>
      <c r="Y401" s="51">
        <v>10025008</v>
      </c>
      <c r="Z401" s="52" t="s">
        <v>323</v>
      </c>
      <c r="AA401" s="8">
        <v>1</v>
      </c>
      <c r="AJ401" s="25" t="str">
        <f t="shared" si="150"/>
        <v>10020001;100</v>
      </c>
      <c r="AK401" s="25"/>
      <c r="AL401" s="25"/>
      <c r="AM401" s="25" t="str">
        <f t="shared" si="151"/>
        <v>10000147;3</v>
      </c>
      <c r="AN401" s="25"/>
      <c r="AO401" s="25"/>
      <c r="AP401" s="25" t="str">
        <f t="shared" si="152"/>
        <v>10021004;20</v>
      </c>
      <c r="AQ401" s="25"/>
      <c r="AR401" s="25"/>
      <c r="AS401" s="25" t="str">
        <f t="shared" si="153"/>
        <v>10025008;1</v>
      </c>
      <c r="AT401" s="25"/>
      <c r="AU401" s="25"/>
      <c r="AV401" s="25"/>
      <c r="AW401" s="25"/>
      <c r="AX401" s="25"/>
      <c r="AY401" s="25"/>
      <c r="AZ401" s="25"/>
      <c r="BA401" s="25" t="str">
        <f t="shared" si="154"/>
        <v>10020001;100@10000147;3@10021004;20@10025008;1@@</v>
      </c>
      <c r="BB401" s="25"/>
      <c r="BI401" t="s">
        <v>1385</v>
      </c>
    </row>
    <row r="402" spans="11:61" ht="20.100000000000001" customHeight="1" x14ac:dyDescent="0.2">
      <c r="K402" s="53" t="s">
        <v>1092</v>
      </c>
      <c r="M402" s="8">
        <v>10020001</v>
      </c>
      <c r="N402" s="8" t="s">
        <v>91</v>
      </c>
      <c r="O402" s="22">
        <v>100</v>
      </c>
      <c r="Q402" s="1">
        <v>10000147</v>
      </c>
      <c r="R402" s="1" t="s">
        <v>1020</v>
      </c>
      <c r="S402" s="8">
        <v>3</v>
      </c>
      <c r="U402" s="51">
        <v>10021005</v>
      </c>
      <c r="V402" s="55" t="s">
        <v>227</v>
      </c>
      <c r="W402" s="8">
        <v>20</v>
      </c>
      <c r="Y402" s="51">
        <v>10025008</v>
      </c>
      <c r="Z402" s="52" t="s">
        <v>323</v>
      </c>
      <c r="AA402" s="8">
        <v>1</v>
      </c>
      <c r="AJ402" s="25" t="str">
        <f t="shared" si="150"/>
        <v>10020001;100</v>
      </c>
      <c r="AK402" s="25"/>
      <c r="AL402" s="25"/>
      <c r="AM402" s="25" t="str">
        <f t="shared" si="151"/>
        <v>10000147;3</v>
      </c>
      <c r="AN402" s="25"/>
      <c r="AO402" s="25"/>
      <c r="AP402" s="25" t="str">
        <f t="shared" si="152"/>
        <v>10021005;20</v>
      </c>
      <c r="AQ402" s="25"/>
      <c r="AR402" s="25"/>
      <c r="AS402" s="25" t="str">
        <f t="shared" si="153"/>
        <v>10025008;1</v>
      </c>
      <c r="AT402" s="25"/>
      <c r="AU402" s="25"/>
      <c r="AV402" s="25"/>
      <c r="AW402" s="25"/>
      <c r="AX402" s="25"/>
      <c r="AY402" s="25"/>
      <c r="AZ402" s="25"/>
      <c r="BA402" s="25" t="str">
        <f t="shared" si="154"/>
        <v>10020001;100@10000147;3@10021005;20@10025008;1@@</v>
      </c>
      <c r="BB402" s="25"/>
      <c r="BI402" t="s">
        <v>1381</v>
      </c>
    </row>
    <row r="403" spans="11:61" ht="20.100000000000001" customHeight="1" x14ac:dyDescent="0.2">
      <c r="K403" s="53" t="s">
        <v>1089</v>
      </c>
      <c r="M403" s="8">
        <v>10020001</v>
      </c>
      <c r="N403" s="8" t="s">
        <v>91</v>
      </c>
      <c r="O403" s="22">
        <v>100</v>
      </c>
      <c r="Q403" s="1">
        <v>10000147</v>
      </c>
      <c r="R403" s="1" t="s">
        <v>1020</v>
      </c>
      <c r="S403" s="8">
        <v>3</v>
      </c>
      <c r="U403" s="51">
        <v>10021006</v>
      </c>
      <c r="V403" s="55" t="s">
        <v>230</v>
      </c>
      <c r="W403" s="8">
        <v>20</v>
      </c>
      <c r="Y403" s="51">
        <v>10025008</v>
      </c>
      <c r="Z403" s="52" t="s">
        <v>323</v>
      </c>
      <c r="AA403" s="8">
        <v>1</v>
      </c>
      <c r="AJ403" s="25" t="str">
        <f t="shared" si="150"/>
        <v>10020001;100</v>
      </c>
      <c r="AK403" s="25"/>
      <c r="AL403" s="25"/>
      <c r="AM403" s="25" t="str">
        <f t="shared" si="151"/>
        <v>10000147;3</v>
      </c>
      <c r="AN403" s="25"/>
      <c r="AO403" s="25"/>
      <c r="AP403" s="25" t="str">
        <f t="shared" si="152"/>
        <v>10021006;20</v>
      </c>
      <c r="AQ403" s="25"/>
      <c r="AR403" s="25"/>
      <c r="AS403" s="25" t="str">
        <f t="shared" si="153"/>
        <v>10025008;1</v>
      </c>
      <c r="AT403" s="25"/>
      <c r="AU403" s="25"/>
      <c r="AV403" s="25"/>
      <c r="AW403" s="25"/>
      <c r="AX403" s="25"/>
      <c r="AY403" s="25"/>
      <c r="AZ403" s="25"/>
      <c r="BA403" s="25" t="str">
        <f t="shared" si="154"/>
        <v>10020001;100@10000147;3@10021006;20@10025008;1@@</v>
      </c>
      <c r="BB403" s="25"/>
      <c r="BI403" t="s">
        <v>1383</v>
      </c>
    </row>
    <row r="404" spans="11:61" ht="20.100000000000001" customHeight="1" x14ac:dyDescent="0.2">
      <c r="K404" s="54" t="s">
        <v>1093</v>
      </c>
      <c r="M404" s="8">
        <v>10020001</v>
      </c>
      <c r="N404" s="8" t="s">
        <v>91</v>
      </c>
      <c r="O404" s="22">
        <v>300</v>
      </c>
      <c r="Q404" s="1">
        <v>10000147</v>
      </c>
      <c r="R404" s="1" t="s">
        <v>1020</v>
      </c>
      <c r="S404" s="8">
        <v>8</v>
      </c>
      <c r="U404" s="51">
        <v>10021007</v>
      </c>
      <c r="V404" s="55" t="s">
        <v>233</v>
      </c>
      <c r="W404" s="8">
        <v>50</v>
      </c>
      <c r="Y404" s="51">
        <v>10025008</v>
      </c>
      <c r="Z404" s="52" t="s">
        <v>323</v>
      </c>
      <c r="AA404" s="8">
        <v>2</v>
      </c>
      <c r="AC404" s="51">
        <v>10025009</v>
      </c>
      <c r="AD404" s="52" t="s">
        <v>325</v>
      </c>
      <c r="AE404" s="8">
        <v>1</v>
      </c>
      <c r="AJ404" s="25" t="str">
        <f t="shared" si="150"/>
        <v>10020001;300</v>
      </c>
      <c r="AK404" s="25"/>
      <c r="AL404" s="25"/>
      <c r="AM404" s="25" t="str">
        <f t="shared" si="151"/>
        <v>10000147;8</v>
      </c>
      <c r="AN404" s="25"/>
      <c r="AO404" s="25"/>
      <c r="AP404" s="25" t="str">
        <f t="shared" si="152"/>
        <v>10021007;50</v>
      </c>
      <c r="AQ404" s="25"/>
      <c r="AR404" s="25"/>
      <c r="AS404" s="25" t="str">
        <f t="shared" si="153"/>
        <v>10025008;2</v>
      </c>
      <c r="AT404" s="25"/>
      <c r="AU404" s="25"/>
      <c r="AV404" s="25" t="str">
        <f t="shared" si="155"/>
        <v>10025009;1</v>
      </c>
      <c r="AW404" s="25"/>
      <c r="AX404" s="25"/>
      <c r="AY404" s="25"/>
      <c r="AZ404" s="25"/>
      <c r="BA404" s="25" t="str">
        <f t="shared" si="154"/>
        <v>10020001;300@10000147;8@10021007;50@10025008;2@10025009;1@</v>
      </c>
      <c r="BB404" s="25"/>
      <c r="BI404" t="s">
        <v>1384</v>
      </c>
    </row>
    <row r="405" spans="11:61" ht="20.100000000000001" customHeight="1" x14ac:dyDescent="0.2">
      <c r="K405" s="53" t="s">
        <v>1094</v>
      </c>
      <c r="M405" s="8">
        <v>10020001</v>
      </c>
      <c r="N405" s="8" t="s">
        <v>91</v>
      </c>
      <c r="O405" s="22">
        <v>100</v>
      </c>
      <c r="Q405" s="1">
        <v>10000147</v>
      </c>
      <c r="R405" s="1" t="s">
        <v>1020</v>
      </c>
      <c r="S405" s="8">
        <v>3</v>
      </c>
      <c r="U405" s="51">
        <v>10021003</v>
      </c>
      <c r="V405" s="55" t="s">
        <v>222</v>
      </c>
      <c r="W405" s="8">
        <v>20</v>
      </c>
      <c r="Y405" s="51">
        <v>10025008</v>
      </c>
      <c r="Z405" s="52" t="s">
        <v>323</v>
      </c>
      <c r="AA405" s="8">
        <v>1</v>
      </c>
      <c r="AJ405" s="25" t="str">
        <f t="shared" si="150"/>
        <v>10020001;100</v>
      </c>
      <c r="AK405" s="25"/>
      <c r="AL405" s="25"/>
      <c r="AM405" s="25" t="str">
        <f t="shared" si="151"/>
        <v>10000147;3</v>
      </c>
      <c r="AN405" s="25"/>
      <c r="AO405" s="25"/>
      <c r="AP405" s="25" t="str">
        <f t="shared" si="152"/>
        <v>10021003;20</v>
      </c>
      <c r="AQ405" s="25"/>
      <c r="AR405" s="25"/>
      <c r="AS405" s="25" t="str">
        <f t="shared" si="153"/>
        <v>10025008;1</v>
      </c>
      <c r="AT405" s="25"/>
      <c r="AU405" s="25"/>
      <c r="AV405" s="25"/>
      <c r="AW405" s="25"/>
      <c r="AX405" s="25"/>
      <c r="AY405" s="25"/>
      <c r="AZ405" s="25"/>
      <c r="BA405" s="25" t="str">
        <f t="shared" si="154"/>
        <v>10020001;100@10000147;3@10021003;20@10025008;1@@</v>
      </c>
      <c r="BB405" s="25"/>
      <c r="BI405" t="s">
        <v>1386</v>
      </c>
    </row>
    <row r="406" spans="11:61" ht="20.100000000000001" customHeight="1" x14ac:dyDescent="0.2">
      <c r="K406" s="53" t="s">
        <v>1095</v>
      </c>
      <c r="M406" s="8">
        <v>10020001</v>
      </c>
      <c r="N406" s="8" t="s">
        <v>91</v>
      </c>
      <c r="O406" s="22">
        <v>100</v>
      </c>
      <c r="Q406" s="1">
        <v>10000147</v>
      </c>
      <c r="R406" s="1" t="s">
        <v>1020</v>
      </c>
      <c r="S406" s="8">
        <v>3</v>
      </c>
      <c r="U406" s="51">
        <v>10021006</v>
      </c>
      <c r="V406" s="55" t="s">
        <v>230</v>
      </c>
      <c r="W406" s="8">
        <v>20</v>
      </c>
      <c r="Y406" s="51">
        <v>10025008</v>
      </c>
      <c r="Z406" s="52" t="s">
        <v>323</v>
      </c>
      <c r="AA406" s="8">
        <v>1</v>
      </c>
      <c r="AJ406" s="25" t="str">
        <f t="shared" si="150"/>
        <v>10020001;100</v>
      </c>
      <c r="AK406" s="25"/>
      <c r="AL406" s="25"/>
      <c r="AM406" s="25" t="str">
        <f t="shared" si="151"/>
        <v>10000147;3</v>
      </c>
      <c r="AN406" s="25"/>
      <c r="AO406" s="25"/>
      <c r="AP406" s="25" t="str">
        <f t="shared" si="152"/>
        <v>10021006;20</v>
      </c>
      <c r="AQ406" s="25"/>
      <c r="AR406" s="25"/>
      <c r="AS406" s="25" t="str">
        <f t="shared" si="153"/>
        <v>10025008;1</v>
      </c>
      <c r="AT406" s="25"/>
      <c r="AU406" s="25"/>
      <c r="AV406" s="25"/>
      <c r="AW406" s="25"/>
      <c r="AX406" s="25"/>
      <c r="AY406" s="25"/>
      <c r="AZ406" s="25"/>
      <c r="BA406" s="25" t="str">
        <f t="shared" si="154"/>
        <v>10020001;100@10000147;3@10021006;20@10025008;1@@</v>
      </c>
      <c r="BB406" s="25"/>
      <c r="BI406" t="s">
        <v>1383</v>
      </c>
    </row>
    <row r="407" spans="11:61" ht="20.100000000000001" customHeight="1" x14ac:dyDescent="0.2">
      <c r="K407" s="54" t="s">
        <v>1096</v>
      </c>
      <c r="M407" s="8">
        <v>10020001</v>
      </c>
      <c r="N407" s="8" t="s">
        <v>91</v>
      </c>
      <c r="O407" s="22">
        <v>300</v>
      </c>
      <c r="Q407" s="1">
        <v>10000147</v>
      </c>
      <c r="R407" s="1" t="s">
        <v>1020</v>
      </c>
      <c r="S407" s="8">
        <v>8</v>
      </c>
      <c r="U407" s="51">
        <v>10021007</v>
      </c>
      <c r="V407" s="55" t="s">
        <v>233</v>
      </c>
      <c r="W407" s="8">
        <v>50</v>
      </c>
      <c r="Y407" s="51">
        <v>10025008</v>
      </c>
      <c r="Z407" s="52" t="s">
        <v>323</v>
      </c>
      <c r="AA407" s="8">
        <v>2</v>
      </c>
      <c r="AC407" s="51">
        <v>10025009</v>
      </c>
      <c r="AD407" s="52" t="s">
        <v>325</v>
      </c>
      <c r="AE407" s="8">
        <v>1</v>
      </c>
      <c r="AJ407" s="25" t="str">
        <f t="shared" si="150"/>
        <v>10020001;300</v>
      </c>
      <c r="AK407" s="25"/>
      <c r="AL407" s="25"/>
      <c r="AM407" s="25" t="str">
        <f t="shared" si="151"/>
        <v>10000147;8</v>
      </c>
      <c r="AN407" s="25"/>
      <c r="AO407" s="25"/>
      <c r="AP407" s="25" t="str">
        <f t="shared" si="152"/>
        <v>10021007;50</v>
      </c>
      <c r="AQ407" s="25"/>
      <c r="AR407" s="25"/>
      <c r="AS407" s="25" t="str">
        <f t="shared" si="153"/>
        <v>10025008;2</v>
      </c>
      <c r="AT407" s="25"/>
      <c r="AU407" s="25"/>
      <c r="AV407" s="25" t="str">
        <f t="shared" si="155"/>
        <v>10025009;1</v>
      </c>
      <c r="AW407" s="25"/>
      <c r="AX407" s="25"/>
      <c r="AY407" s="25"/>
      <c r="AZ407" s="25"/>
      <c r="BA407" s="25" t="str">
        <f t="shared" si="154"/>
        <v>10020001;300@10000147;8@10021007;50@10025008;2@10025009;1@</v>
      </c>
      <c r="BB407" s="25"/>
      <c r="BI407" t="s">
        <v>1384</v>
      </c>
    </row>
    <row r="408" spans="11:61" ht="20.100000000000001" customHeight="1" x14ac:dyDescent="0.2"/>
    <row r="409" spans="11:61" ht="20.100000000000001" customHeight="1" x14ac:dyDescent="0.2">
      <c r="K409" s="8"/>
    </row>
    <row r="410" spans="11:61" ht="20.100000000000001" customHeight="1" x14ac:dyDescent="0.2"/>
    <row r="411" spans="11:61" ht="20.100000000000001" customHeight="1" x14ac:dyDescent="0.2"/>
    <row r="412" spans="11:61" ht="20.100000000000001" customHeight="1" x14ac:dyDescent="0.2"/>
    <row r="413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3" customFormat="1" ht="20.100000000000001" customHeight="1" x14ac:dyDescent="0.2"/>
    <row r="2" spans="2:8" s="3" customFormat="1" ht="20.100000000000001" customHeight="1" x14ac:dyDescent="0.2">
      <c r="B2" s="3" t="s">
        <v>1136</v>
      </c>
    </row>
    <row r="3" spans="2:8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2:8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2:8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2:8" s="3" customFormat="1" ht="20.100000000000001" customHeight="1" x14ac:dyDescent="0.2"/>
    <row r="7" spans="2:8" s="3" customFormat="1" ht="20.100000000000001" customHeight="1" x14ac:dyDescent="0.2"/>
    <row r="8" spans="2:8" s="3" customFormat="1" ht="20.100000000000001" customHeight="1" x14ac:dyDescent="0.2"/>
    <row r="9" spans="2:8" s="3" customFormat="1" ht="20.100000000000001" customHeight="1" x14ac:dyDescent="0.2"/>
    <row r="10" spans="2:8" s="3" customFormat="1" ht="20.100000000000001" customHeight="1" x14ac:dyDescent="0.2"/>
    <row r="11" spans="2:8" s="3" customFormat="1" ht="20.100000000000001" customHeight="1" x14ac:dyDescent="0.2"/>
    <row r="12" spans="2:8" s="3" customFormat="1" ht="20.100000000000001" customHeight="1" x14ac:dyDescent="0.2"/>
    <row r="13" spans="2:8" s="3" customFormat="1" ht="20.100000000000001" customHeight="1" x14ac:dyDescent="0.2"/>
    <row r="14" spans="2:8" s="3" customFormat="1" ht="20.100000000000001" customHeight="1" x14ac:dyDescent="0.2"/>
    <row r="15" spans="2:8" s="3" customFormat="1" ht="20.100000000000001" customHeight="1" x14ac:dyDescent="0.2"/>
    <row r="16" spans="2:8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  <row r="31" s="3" customFormat="1" ht="20.100000000000001" customHeight="1" x14ac:dyDescent="0.2"/>
    <row r="32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8"/>
  <sheetViews>
    <sheetView topLeftCell="I37" workbookViewId="0">
      <selection activeCell="W41" sqref="W41:W53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/>
    <row r="57" spans="1:23" ht="20.100000000000001" customHeight="1" x14ac:dyDescent="0.2"/>
    <row r="58" spans="1:23" ht="20.100000000000001" customHeight="1" x14ac:dyDescent="0.2"/>
    <row r="59" spans="1:23" ht="20.100000000000001" customHeight="1" x14ac:dyDescent="0.2"/>
    <row r="60" spans="1:23" ht="20.100000000000001" customHeight="1" x14ac:dyDescent="0.2"/>
    <row r="61" spans="1:23" ht="20.100000000000001" customHeight="1" x14ac:dyDescent="0.2"/>
    <row r="62" spans="1:23" ht="20.100000000000001" customHeight="1" x14ac:dyDescent="0.2"/>
    <row r="63" spans="1:23" ht="20.100000000000001" customHeight="1" x14ac:dyDescent="0.2"/>
    <row r="64" spans="1:2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5" customFormat="1" ht="24.95" customHeight="1" x14ac:dyDescent="0.2">
      <c r="A1" s="86" t="s">
        <v>0</v>
      </c>
      <c r="B1" s="86" t="s">
        <v>37</v>
      </c>
      <c r="C1" s="86" t="s">
        <v>38</v>
      </c>
    </row>
    <row r="2" spans="1:3" ht="20.100000000000001" customHeight="1" x14ac:dyDescent="0.2">
      <c r="A2" s="87">
        <v>1</v>
      </c>
      <c r="B2" s="88">
        <v>5</v>
      </c>
      <c r="C2" s="88">
        <f>经济总表!F2*B2</f>
        <v>50</v>
      </c>
    </row>
    <row r="3" spans="1:3" ht="20.100000000000001" customHeight="1" x14ac:dyDescent="0.2">
      <c r="A3" s="87">
        <v>2</v>
      </c>
      <c r="B3" s="88">
        <v>5</v>
      </c>
      <c r="C3" s="88">
        <f>经济总表!F3*B3</f>
        <v>65</v>
      </c>
    </row>
    <row r="4" spans="1:3" ht="20.100000000000001" customHeight="1" x14ac:dyDescent="0.2">
      <c r="A4" s="87">
        <v>3</v>
      </c>
      <c r="B4" s="88">
        <v>5</v>
      </c>
      <c r="C4" s="88">
        <f>经济总表!F4*B4</f>
        <v>80</v>
      </c>
    </row>
    <row r="5" spans="1:3" ht="20.100000000000001" customHeight="1" x14ac:dyDescent="0.2">
      <c r="A5" s="87">
        <v>4</v>
      </c>
      <c r="B5" s="88">
        <v>10</v>
      </c>
      <c r="C5" s="88">
        <f>经济总表!F5*B5</f>
        <v>190</v>
      </c>
    </row>
    <row r="6" spans="1:3" ht="20.100000000000001" customHeight="1" x14ac:dyDescent="0.2">
      <c r="A6" s="87">
        <v>5</v>
      </c>
      <c r="B6" s="88">
        <v>10</v>
      </c>
      <c r="C6" s="88">
        <f>经济总表!F6*B6</f>
        <v>220</v>
      </c>
    </row>
    <row r="7" spans="1:3" ht="20.100000000000001" customHeight="1" x14ac:dyDescent="0.2">
      <c r="A7" s="87">
        <v>6</v>
      </c>
      <c r="B7" s="88">
        <v>10</v>
      </c>
      <c r="C7" s="88">
        <f>经济总表!F7*B7</f>
        <v>250</v>
      </c>
    </row>
    <row r="8" spans="1:3" ht="20.100000000000001" customHeight="1" x14ac:dyDescent="0.2">
      <c r="A8" s="87">
        <v>7</v>
      </c>
      <c r="B8" s="88">
        <v>15</v>
      </c>
      <c r="C8" s="88">
        <f>经济总表!F8*B8</f>
        <v>420</v>
      </c>
    </row>
    <row r="9" spans="1:3" ht="20.100000000000001" customHeight="1" x14ac:dyDescent="0.2">
      <c r="A9" s="87">
        <v>8</v>
      </c>
      <c r="B9" s="88">
        <v>15</v>
      </c>
      <c r="C9" s="88">
        <f>经济总表!F9*B9</f>
        <v>465</v>
      </c>
    </row>
    <row r="10" spans="1:3" ht="20.100000000000001" customHeight="1" x14ac:dyDescent="0.2">
      <c r="A10" s="87">
        <v>9</v>
      </c>
      <c r="B10" s="88">
        <v>15</v>
      </c>
      <c r="C10" s="88">
        <f>经济总表!F10*B10</f>
        <v>510</v>
      </c>
    </row>
    <row r="11" spans="1:3" ht="20.100000000000001" customHeight="1" x14ac:dyDescent="0.2">
      <c r="A11" s="87">
        <v>10</v>
      </c>
      <c r="B11" s="88">
        <v>20</v>
      </c>
      <c r="C11" s="88">
        <f>经济总表!F11*B11</f>
        <v>740</v>
      </c>
    </row>
    <row r="12" spans="1:3" ht="20.100000000000001" customHeight="1" x14ac:dyDescent="0.2">
      <c r="A12" s="87">
        <v>11</v>
      </c>
      <c r="B12" s="88">
        <v>20</v>
      </c>
      <c r="C12" s="88">
        <f>经济总表!F12*B12</f>
        <v>800</v>
      </c>
    </row>
    <row r="13" spans="1:3" ht="20.100000000000001" customHeight="1" x14ac:dyDescent="0.2">
      <c r="A13" s="87">
        <v>12</v>
      </c>
      <c r="B13" s="88">
        <v>20</v>
      </c>
      <c r="C13" s="88">
        <f>经济总表!F13*B13</f>
        <v>860</v>
      </c>
    </row>
    <row r="14" spans="1:3" ht="20.100000000000001" customHeight="1" x14ac:dyDescent="0.2">
      <c r="A14" s="87">
        <v>13</v>
      </c>
      <c r="B14" s="88">
        <v>20</v>
      </c>
      <c r="C14" s="88">
        <f>经济总表!F14*B14</f>
        <v>920</v>
      </c>
    </row>
    <row r="15" spans="1:3" ht="20.100000000000001" customHeight="1" x14ac:dyDescent="0.2">
      <c r="A15" s="87">
        <v>14</v>
      </c>
      <c r="B15" s="88">
        <v>20</v>
      </c>
      <c r="C15" s="88">
        <f>经济总表!F15*B15</f>
        <v>980</v>
      </c>
    </row>
    <row r="16" spans="1:3" ht="20.100000000000001" customHeight="1" x14ac:dyDescent="0.2">
      <c r="A16" s="87">
        <v>15</v>
      </c>
      <c r="B16" s="88">
        <v>20</v>
      </c>
      <c r="C16" s="88">
        <f>经济总表!F16*B16</f>
        <v>1040</v>
      </c>
    </row>
    <row r="17" spans="1:3" ht="20.100000000000001" customHeight="1" x14ac:dyDescent="0.2">
      <c r="A17" s="87">
        <v>16</v>
      </c>
      <c r="B17" s="88">
        <v>20</v>
      </c>
      <c r="C17" s="88">
        <f>经济总表!F17*B17</f>
        <v>1100</v>
      </c>
    </row>
    <row r="18" spans="1:3" ht="20.100000000000001" customHeight="1" x14ac:dyDescent="0.2">
      <c r="A18" s="87">
        <v>17</v>
      </c>
      <c r="B18" s="88">
        <v>20</v>
      </c>
      <c r="C18" s="88">
        <f>经济总表!F18*B18</f>
        <v>1160</v>
      </c>
    </row>
    <row r="19" spans="1:3" ht="20.100000000000001" customHeight="1" x14ac:dyDescent="0.2">
      <c r="A19" s="87">
        <v>18</v>
      </c>
      <c r="B19" s="88">
        <v>20</v>
      </c>
      <c r="C19" s="88">
        <f>经济总表!F19*B19</f>
        <v>1220</v>
      </c>
    </row>
    <row r="20" spans="1:3" ht="20.100000000000001" customHeight="1" x14ac:dyDescent="0.2">
      <c r="A20" s="87">
        <v>19</v>
      </c>
      <c r="B20" s="88">
        <v>20</v>
      </c>
      <c r="C20" s="88">
        <f>经济总表!F20*B20</f>
        <v>1280</v>
      </c>
    </row>
    <row r="21" spans="1:3" ht="20.100000000000001" customHeight="1" x14ac:dyDescent="0.2">
      <c r="A21" s="87">
        <v>20</v>
      </c>
      <c r="B21" s="88">
        <v>20</v>
      </c>
      <c r="C21" s="88">
        <f>经济总表!F21*B21</f>
        <v>1340</v>
      </c>
    </row>
    <row r="22" spans="1:3" ht="20.100000000000001" customHeight="1" x14ac:dyDescent="0.2">
      <c r="A22" s="87">
        <v>21</v>
      </c>
      <c r="B22" s="88">
        <v>20</v>
      </c>
      <c r="C22" s="88">
        <f>经济总表!F22*B22</f>
        <v>1400</v>
      </c>
    </row>
    <row r="23" spans="1:3" ht="20.100000000000001" customHeight="1" x14ac:dyDescent="0.2">
      <c r="A23" s="87">
        <v>22</v>
      </c>
      <c r="B23" s="88">
        <v>20</v>
      </c>
      <c r="C23" s="88">
        <f>经济总表!F23*B23</f>
        <v>1460</v>
      </c>
    </row>
    <row r="24" spans="1:3" ht="20.100000000000001" customHeight="1" x14ac:dyDescent="0.2">
      <c r="A24" s="87">
        <v>23</v>
      </c>
      <c r="B24" s="88">
        <v>20</v>
      </c>
      <c r="C24" s="88">
        <f>经济总表!F24*B24</f>
        <v>1520</v>
      </c>
    </row>
    <row r="25" spans="1:3" ht="20.100000000000001" customHeight="1" x14ac:dyDescent="0.2">
      <c r="A25" s="87">
        <v>24</v>
      </c>
      <c r="B25" s="88">
        <v>20</v>
      </c>
      <c r="C25" s="88">
        <f>经济总表!F25*B25</f>
        <v>1580</v>
      </c>
    </row>
    <row r="26" spans="1:3" ht="20.100000000000001" customHeight="1" x14ac:dyDescent="0.2">
      <c r="A26" s="87">
        <v>25</v>
      </c>
      <c r="B26" s="88">
        <v>20</v>
      </c>
      <c r="C26" s="88">
        <f>经济总表!F26*B26</f>
        <v>1640</v>
      </c>
    </row>
    <row r="27" spans="1:3" ht="20.100000000000001" customHeight="1" x14ac:dyDescent="0.2">
      <c r="A27" s="87">
        <v>26</v>
      </c>
      <c r="B27" s="88">
        <v>20</v>
      </c>
      <c r="C27" s="88">
        <f>经济总表!F27*B27</f>
        <v>1700</v>
      </c>
    </row>
    <row r="28" spans="1:3" ht="20.100000000000001" customHeight="1" x14ac:dyDescent="0.2">
      <c r="A28" s="87">
        <v>27</v>
      </c>
      <c r="B28" s="88">
        <v>20</v>
      </c>
      <c r="C28" s="88">
        <f>经济总表!F28*B28</f>
        <v>1760</v>
      </c>
    </row>
    <row r="29" spans="1:3" ht="20.100000000000001" customHeight="1" x14ac:dyDescent="0.2">
      <c r="A29" s="87">
        <v>28</v>
      </c>
      <c r="B29" s="88">
        <v>20</v>
      </c>
      <c r="C29" s="88">
        <f>经济总表!F29*B29</f>
        <v>1820</v>
      </c>
    </row>
    <row r="30" spans="1:3" ht="20.100000000000001" customHeight="1" x14ac:dyDescent="0.2">
      <c r="A30" s="87">
        <v>29</v>
      </c>
      <c r="B30" s="88">
        <v>20</v>
      </c>
      <c r="C30" s="88">
        <f>经济总表!F30*B30</f>
        <v>1880</v>
      </c>
    </row>
    <row r="31" spans="1:3" ht="20.100000000000001" customHeight="1" x14ac:dyDescent="0.2">
      <c r="A31" s="87">
        <v>30</v>
      </c>
      <c r="B31" s="88">
        <v>20</v>
      </c>
      <c r="C31" s="88">
        <f>经济总表!F31*B31</f>
        <v>1940</v>
      </c>
    </row>
    <row r="32" spans="1:3" ht="20.100000000000001" customHeight="1" x14ac:dyDescent="0.2">
      <c r="A32" s="87">
        <v>31</v>
      </c>
      <c r="B32" s="88">
        <v>20</v>
      </c>
      <c r="C32" s="88">
        <f>经济总表!F32*B32</f>
        <v>2000</v>
      </c>
    </row>
    <row r="33" spans="1:3" ht="20.100000000000001" customHeight="1" x14ac:dyDescent="0.2">
      <c r="A33" s="87">
        <v>32</v>
      </c>
      <c r="B33" s="88">
        <v>20</v>
      </c>
      <c r="C33" s="88">
        <f>经济总表!F33*B33</f>
        <v>2060</v>
      </c>
    </row>
    <row r="34" spans="1:3" ht="20.100000000000001" customHeight="1" x14ac:dyDescent="0.2">
      <c r="A34" s="87">
        <v>33</v>
      </c>
      <c r="B34" s="88">
        <v>20</v>
      </c>
      <c r="C34" s="88">
        <f>经济总表!F34*B34</f>
        <v>2120</v>
      </c>
    </row>
    <row r="35" spans="1:3" ht="20.100000000000001" customHeight="1" x14ac:dyDescent="0.2">
      <c r="A35" s="87">
        <v>34</v>
      </c>
      <c r="B35" s="88">
        <v>20</v>
      </c>
      <c r="C35" s="88">
        <f>经济总表!F35*B35</f>
        <v>2180</v>
      </c>
    </row>
    <row r="36" spans="1:3" ht="20.100000000000001" customHeight="1" x14ac:dyDescent="0.2">
      <c r="A36" s="87">
        <v>35</v>
      </c>
      <c r="B36" s="88">
        <v>20</v>
      </c>
      <c r="C36" s="88">
        <f>经济总表!F36*B36</f>
        <v>2240</v>
      </c>
    </row>
    <row r="37" spans="1:3" ht="20.100000000000001" customHeight="1" x14ac:dyDescent="0.2">
      <c r="A37" s="87">
        <v>36</v>
      </c>
      <c r="B37" s="88">
        <v>20</v>
      </c>
      <c r="C37" s="88">
        <f>经济总表!F37*B37</f>
        <v>2300</v>
      </c>
    </row>
    <row r="38" spans="1:3" ht="20.100000000000001" customHeight="1" x14ac:dyDescent="0.2">
      <c r="A38" s="87">
        <v>37</v>
      </c>
      <c r="B38" s="88">
        <v>20</v>
      </c>
      <c r="C38" s="88">
        <f>经济总表!F38*B38</f>
        <v>2360</v>
      </c>
    </row>
    <row r="39" spans="1:3" ht="20.100000000000001" customHeight="1" x14ac:dyDescent="0.2">
      <c r="A39" s="87">
        <v>38</v>
      </c>
      <c r="B39" s="88">
        <v>20</v>
      </c>
      <c r="C39" s="88">
        <f>经济总表!F39*B39</f>
        <v>2420</v>
      </c>
    </row>
    <row r="40" spans="1:3" ht="20.100000000000001" customHeight="1" x14ac:dyDescent="0.2">
      <c r="A40" s="87">
        <v>39</v>
      </c>
      <c r="B40" s="88">
        <v>20</v>
      </c>
      <c r="C40" s="88">
        <f>经济总表!F40*B40</f>
        <v>2480</v>
      </c>
    </row>
    <row r="41" spans="1:3" ht="20.100000000000001" customHeight="1" x14ac:dyDescent="0.2">
      <c r="A41" s="87">
        <v>40</v>
      </c>
      <c r="B41" s="88">
        <v>20</v>
      </c>
      <c r="C41" s="88">
        <f>经济总表!F41*B41</f>
        <v>2540</v>
      </c>
    </row>
    <row r="42" spans="1:3" ht="20.100000000000001" customHeight="1" x14ac:dyDescent="0.2">
      <c r="A42" s="87">
        <v>41</v>
      </c>
      <c r="B42" s="88">
        <v>20</v>
      </c>
      <c r="C42" s="88">
        <f>经济总表!F42*B42</f>
        <v>2600</v>
      </c>
    </row>
    <row r="43" spans="1:3" ht="20.100000000000001" customHeight="1" x14ac:dyDescent="0.2">
      <c r="A43" s="87">
        <v>42</v>
      </c>
      <c r="B43" s="88">
        <v>20</v>
      </c>
      <c r="C43" s="88">
        <f>经济总表!F43*B43</f>
        <v>2660</v>
      </c>
    </row>
    <row r="44" spans="1:3" ht="20.100000000000001" customHeight="1" x14ac:dyDescent="0.2">
      <c r="A44" s="87">
        <v>43</v>
      </c>
      <c r="B44" s="88">
        <v>20</v>
      </c>
      <c r="C44" s="88">
        <f>经济总表!F44*B44</f>
        <v>2720</v>
      </c>
    </row>
    <row r="45" spans="1:3" ht="20.100000000000001" customHeight="1" x14ac:dyDescent="0.2">
      <c r="A45" s="87">
        <v>44</v>
      </c>
      <c r="B45" s="88">
        <v>20</v>
      </c>
      <c r="C45" s="88">
        <f>经济总表!F45*B45</f>
        <v>2780</v>
      </c>
    </row>
    <row r="46" spans="1:3" ht="20.100000000000001" customHeight="1" x14ac:dyDescent="0.2">
      <c r="A46" s="87">
        <v>45</v>
      </c>
      <c r="B46" s="88">
        <v>20</v>
      </c>
      <c r="C46" s="88">
        <f>经济总表!F46*B46</f>
        <v>2840</v>
      </c>
    </row>
    <row r="47" spans="1:3" ht="20.100000000000001" customHeight="1" x14ac:dyDescent="0.2">
      <c r="A47" s="87">
        <v>46</v>
      </c>
      <c r="B47" s="88">
        <v>20</v>
      </c>
      <c r="C47" s="88">
        <f>经济总表!F47*B47</f>
        <v>2900</v>
      </c>
    </row>
    <row r="48" spans="1:3" ht="20.100000000000001" customHeight="1" x14ac:dyDescent="0.2">
      <c r="A48" s="87">
        <v>47</v>
      </c>
      <c r="B48" s="88">
        <v>20</v>
      </c>
      <c r="C48" s="88">
        <f>经济总表!F48*B48</f>
        <v>2960</v>
      </c>
    </row>
    <row r="49" spans="1:3" ht="20.100000000000001" customHeight="1" x14ac:dyDescent="0.2">
      <c r="A49" s="87">
        <v>48</v>
      </c>
      <c r="B49" s="88">
        <v>20</v>
      </c>
      <c r="C49" s="88">
        <f>经济总表!F49*B49</f>
        <v>3020</v>
      </c>
    </row>
    <row r="50" spans="1:3" ht="20.100000000000001" customHeight="1" x14ac:dyDescent="0.2">
      <c r="A50" s="87">
        <v>49</v>
      </c>
      <c r="B50" s="88">
        <v>20</v>
      </c>
      <c r="C50" s="88">
        <f>经济总表!F50*B50</f>
        <v>3080</v>
      </c>
    </row>
    <row r="51" spans="1:3" ht="20.100000000000001" customHeight="1" x14ac:dyDescent="0.2">
      <c r="A51" s="87">
        <v>50</v>
      </c>
      <c r="B51" s="88">
        <v>20</v>
      </c>
      <c r="C51" s="88">
        <f>经济总表!F51*B51</f>
        <v>3140</v>
      </c>
    </row>
    <row r="52" spans="1:3" ht="20.100000000000001" customHeight="1" x14ac:dyDescent="0.2">
      <c r="A52" s="87">
        <v>51</v>
      </c>
      <c r="B52" s="88">
        <v>20</v>
      </c>
      <c r="C52" s="88">
        <f>经济总表!F52*B52</f>
        <v>3200</v>
      </c>
    </row>
    <row r="53" spans="1:3" ht="20.100000000000001" customHeight="1" x14ac:dyDescent="0.2">
      <c r="A53" s="87">
        <v>52</v>
      </c>
      <c r="B53" s="88">
        <v>20</v>
      </c>
      <c r="C53" s="88">
        <f>经济总表!F53*B53</f>
        <v>3260</v>
      </c>
    </row>
    <row r="54" spans="1:3" ht="20.100000000000001" customHeight="1" x14ac:dyDescent="0.2">
      <c r="A54" s="87">
        <v>53</v>
      </c>
      <c r="B54" s="88">
        <v>20</v>
      </c>
      <c r="C54" s="88">
        <f>经济总表!F54*B54</f>
        <v>3320</v>
      </c>
    </row>
    <row r="55" spans="1:3" ht="20.100000000000001" customHeight="1" x14ac:dyDescent="0.2">
      <c r="A55" s="87">
        <v>54</v>
      </c>
      <c r="B55" s="88">
        <v>20</v>
      </c>
      <c r="C55" s="88">
        <f>经济总表!F55*B55</f>
        <v>3380</v>
      </c>
    </row>
    <row r="56" spans="1:3" ht="20.100000000000001" customHeight="1" x14ac:dyDescent="0.2">
      <c r="A56" s="87">
        <v>55</v>
      </c>
      <c r="B56" s="88">
        <v>20</v>
      </c>
      <c r="C56" s="88">
        <f>经济总表!F56*B56</f>
        <v>3440</v>
      </c>
    </row>
    <row r="57" spans="1:3" ht="20.100000000000001" customHeight="1" x14ac:dyDescent="0.2">
      <c r="A57" s="87">
        <v>56</v>
      </c>
      <c r="B57" s="88">
        <v>20</v>
      </c>
      <c r="C57" s="88">
        <f>经济总表!F57*B57</f>
        <v>3500</v>
      </c>
    </row>
    <row r="58" spans="1:3" ht="20.100000000000001" customHeight="1" x14ac:dyDescent="0.2">
      <c r="A58" s="87">
        <v>57</v>
      </c>
      <c r="B58" s="88">
        <v>20</v>
      </c>
      <c r="C58" s="88">
        <f>经济总表!F58*B58</f>
        <v>3560</v>
      </c>
    </row>
    <row r="59" spans="1:3" ht="20.100000000000001" customHeight="1" x14ac:dyDescent="0.2">
      <c r="A59" s="87">
        <v>58</v>
      </c>
      <c r="B59" s="88">
        <v>20</v>
      </c>
      <c r="C59" s="88">
        <f>经济总表!F59*B59</f>
        <v>3620</v>
      </c>
    </row>
    <row r="60" spans="1:3" ht="20.100000000000001" customHeight="1" x14ac:dyDescent="0.2">
      <c r="A60" s="87">
        <v>59</v>
      </c>
      <c r="B60" s="88">
        <v>20</v>
      </c>
      <c r="C60" s="88">
        <f>经济总表!F60*B60</f>
        <v>3680</v>
      </c>
    </row>
    <row r="61" spans="1:3" ht="20.100000000000001" customHeight="1" x14ac:dyDescent="0.2">
      <c r="A61" s="87">
        <v>60</v>
      </c>
      <c r="B61" s="88">
        <v>20</v>
      </c>
      <c r="C61" s="88">
        <f>经济总表!F61*B61</f>
        <v>3740</v>
      </c>
    </row>
    <row r="62" spans="1:3" ht="20.100000000000001" customHeight="1" x14ac:dyDescent="0.2">
      <c r="A62" s="87">
        <v>61</v>
      </c>
      <c r="B62" s="88">
        <v>20</v>
      </c>
      <c r="C62" s="88">
        <f>经济总表!F62*B62</f>
        <v>3800</v>
      </c>
    </row>
    <row r="63" spans="1:3" ht="20.100000000000001" customHeight="1" x14ac:dyDescent="0.2">
      <c r="A63" s="87">
        <v>62</v>
      </c>
      <c r="B63" s="88">
        <v>20</v>
      </c>
      <c r="C63" s="88">
        <f>经济总表!F63*B63</f>
        <v>3860</v>
      </c>
    </row>
    <row r="64" spans="1:3" ht="20.100000000000001" customHeight="1" x14ac:dyDescent="0.2">
      <c r="A64" s="87">
        <v>63</v>
      </c>
      <c r="B64" s="88">
        <v>20</v>
      </c>
      <c r="C64" s="88">
        <f>经济总表!F64*B64</f>
        <v>3920</v>
      </c>
    </row>
    <row r="65" spans="1:3" ht="20.100000000000001" customHeight="1" x14ac:dyDescent="0.2">
      <c r="A65" s="87">
        <v>64</v>
      </c>
      <c r="B65" s="88">
        <v>20</v>
      </c>
      <c r="C65" s="88">
        <f>经济总表!F65*B65</f>
        <v>3980</v>
      </c>
    </row>
    <row r="66" spans="1:3" ht="20.100000000000001" customHeight="1" x14ac:dyDescent="0.2">
      <c r="A66" s="87">
        <v>65</v>
      </c>
      <c r="B66" s="88">
        <v>20</v>
      </c>
      <c r="C66" s="88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5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6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6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6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6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6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6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6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5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6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6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6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6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6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6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6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6" t="s">
        <v>1346</v>
      </c>
    </row>
    <row r="42" spans="5:7" x14ac:dyDescent="0.2">
      <c r="F42" s="2" t="s">
        <v>1263</v>
      </c>
      <c r="G42" s="96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5"/>
      <c r="I2" s="85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5" t="s">
        <v>0</v>
      </c>
      <c r="B1" s="65" t="s">
        <v>5</v>
      </c>
      <c r="C1" s="65" t="s">
        <v>69</v>
      </c>
      <c r="D1" s="65" t="s">
        <v>70</v>
      </c>
      <c r="E1" s="65" t="s">
        <v>71</v>
      </c>
      <c r="F1" s="65" t="s">
        <v>72</v>
      </c>
      <c r="G1" s="65" t="s">
        <v>73</v>
      </c>
      <c r="H1" s="65" t="s">
        <v>74</v>
      </c>
      <c r="Z1" s="8"/>
      <c r="AA1" s="8"/>
      <c r="AB1" s="8" t="s">
        <v>75</v>
      </c>
    </row>
    <row r="2" spans="1:54" ht="20.100000000000001" customHeight="1" x14ac:dyDescent="0.2">
      <c r="A2" s="66">
        <v>1</v>
      </c>
      <c r="B2" s="67">
        <v>10</v>
      </c>
      <c r="C2" s="67">
        <f>B2*$X$2</f>
        <v>12000</v>
      </c>
      <c r="D2" s="67">
        <v>0.2</v>
      </c>
      <c r="E2" s="67">
        <f>D2*C2</f>
        <v>2400</v>
      </c>
      <c r="F2" s="67">
        <f>$X$5*B2*$X$4</f>
        <v>18000</v>
      </c>
      <c r="G2" s="67">
        <v>1</v>
      </c>
      <c r="H2" s="67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97" t="s">
        <v>86</v>
      </c>
      <c r="AW2" s="97"/>
      <c r="AX2" s="97"/>
      <c r="AY2" s="97"/>
      <c r="AZ2" s="97"/>
      <c r="BA2" s="97"/>
      <c r="BB2" s="97"/>
    </row>
    <row r="3" spans="1:54" ht="20.100000000000001" customHeight="1" x14ac:dyDescent="0.2">
      <c r="A3" s="66">
        <v>2</v>
      </c>
      <c r="B3" s="67">
        <f>B2+5</f>
        <v>15</v>
      </c>
      <c r="C3" s="67">
        <f t="shared" ref="C3:C66" si="0">B3*$X$2</f>
        <v>18000</v>
      </c>
      <c r="D3" s="67">
        <v>0.2</v>
      </c>
      <c r="E3" s="67">
        <f t="shared" ref="E3:E66" si="1">D3*C3</f>
        <v>3600</v>
      </c>
      <c r="F3" s="67">
        <f t="shared" ref="F3:F66" si="2">$X$5*B3*$X$4</f>
        <v>27000</v>
      </c>
      <c r="G3" s="67">
        <v>1</v>
      </c>
      <c r="H3" s="67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8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9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6">
        <v>3</v>
      </c>
      <c r="B4" s="67">
        <f t="shared" ref="B4:B67" si="8">B3+5</f>
        <v>20</v>
      </c>
      <c r="C4" s="67">
        <f t="shared" si="0"/>
        <v>24000</v>
      </c>
      <c r="D4" s="67">
        <v>0.2</v>
      </c>
      <c r="E4" s="67">
        <f t="shared" si="1"/>
        <v>4800</v>
      </c>
      <c r="F4" s="67">
        <f t="shared" si="2"/>
        <v>36000</v>
      </c>
      <c r="G4" s="67">
        <v>1</v>
      </c>
      <c r="H4" s="67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5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6">
        <v>4</v>
      </c>
      <c r="B5" s="67">
        <f t="shared" si="8"/>
        <v>25</v>
      </c>
      <c r="C5" s="67">
        <f t="shared" si="0"/>
        <v>30000</v>
      </c>
      <c r="D5" s="67">
        <v>0.2</v>
      </c>
      <c r="E5" s="67">
        <f t="shared" si="1"/>
        <v>6000</v>
      </c>
      <c r="F5" s="67">
        <f t="shared" si="2"/>
        <v>45000</v>
      </c>
      <c r="G5" s="67">
        <v>1</v>
      </c>
      <c r="H5" s="67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8">
        <v>30</v>
      </c>
      <c r="Z5" s="8">
        <v>1</v>
      </c>
      <c r="AA5" s="8">
        <v>0.2</v>
      </c>
      <c r="AB5" s="8">
        <f>SUM(AA5:AA7)</f>
        <v>0.30000000000000004</v>
      </c>
      <c r="AD5" s="75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6">
        <v>5</v>
      </c>
      <c r="B6" s="67">
        <f t="shared" si="8"/>
        <v>30</v>
      </c>
      <c r="C6" s="67">
        <f t="shared" si="0"/>
        <v>36000</v>
      </c>
      <c r="D6" s="67">
        <v>0.2</v>
      </c>
      <c r="E6" s="67">
        <f t="shared" si="1"/>
        <v>7200</v>
      </c>
      <c r="F6" s="67">
        <f t="shared" si="2"/>
        <v>54000</v>
      </c>
      <c r="G6" s="67">
        <v>1</v>
      </c>
      <c r="H6" s="67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8">
        <v>10</v>
      </c>
      <c r="Z6" s="8">
        <v>1</v>
      </c>
      <c r="AA6" s="8">
        <v>0.1</v>
      </c>
      <c r="AB6" s="8"/>
      <c r="AD6" s="75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6">
        <v>6</v>
      </c>
      <c r="B7" s="67">
        <f t="shared" si="8"/>
        <v>35</v>
      </c>
      <c r="C7" s="67">
        <f t="shared" si="0"/>
        <v>42000</v>
      </c>
      <c r="D7" s="67">
        <v>0.2</v>
      </c>
      <c r="E7" s="67">
        <f t="shared" si="1"/>
        <v>8400</v>
      </c>
      <c r="F7" s="67">
        <f t="shared" si="2"/>
        <v>63000</v>
      </c>
      <c r="G7" s="67">
        <v>1</v>
      </c>
      <c r="H7" s="67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5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6">
        <v>7</v>
      </c>
      <c r="B8" s="67">
        <f t="shared" si="8"/>
        <v>40</v>
      </c>
      <c r="C8" s="67">
        <f t="shared" si="0"/>
        <v>48000</v>
      </c>
      <c r="D8" s="67">
        <v>0.2</v>
      </c>
      <c r="E8" s="67">
        <f t="shared" si="1"/>
        <v>9600</v>
      </c>
      <c r="F8" s="67">
        <f t="shared" si="2"/>
        <v>72000</v>
      </c>
      <c r="G8" s="67">
        <v>1</v>
      </c>
      <c r="H8" s="67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8"/>
      <c r="AB8" s="68"/>
      <c r="AC8" s="68"/>
      <c r="AD8" s="75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6">
        <v>8</v>
      </c>
      <c r="B9" s="67">
        <f t="shared" si="8"/>
        <v>45</v>
      </c>
      <c r="C9" s="67">
        <f t="shared" si="0"/>
        <v>54000</v>
      </c>
      <c r="D9" s="67">
        <v>0.2</v>
      </c>
      <c r="E9" s="67">
        <f t="shared" si="1"/>
        <v>10800</v>
      </c>
      <c r="F9" s="67">
        <f t="shared" si="2"/>
        <v>81000</v>
      </c>
      <c r="G9" s="67">
        <v>1</v>
      </c>
      <c r="H9" s="67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9"/>
      <c r="X9" s="70"/>
      <c r="Y9" s="68" t="s">
        <v>21</v>
      </c>
      <c r="Z9" s="68" t="s">
        <v>22</v>
      </c>
      <c r="AA9" s="68"/>
      <c r="AB9" s="68"/>
      <c r="AC9" s="68"/>
      <c r="AD9" s="75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6">
        <v>9</v>
      </c>
      <c r="B10" s="67">
        <f t="shared" si="8"/>
        <v>50</v>
      </c>
      <c r="C10" s="67">
        <f t="shared" si="0"/>
        <v>60000</v>
      </c>
      <c r="D10" s="67">
        <v>0.2</v>
      </c>
      <c r="E10" s="67">
        <f t="shared" si="1"/>
        <v>12000</v>
      </c>
      <c r="F10" s="67">
        <f t="shared" si="2"/>
        <v>90000</v>
      </c>
      <c r="G10" s="67">
        <v>1</v>
      </c>
      <c r="H10" s="67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1" t="s">
        <v>24</v>
      </c>
      <c r="X10" s="68">
        <v>1</v>
      </c>
      <c r="Y10" s="68">
        <v>15</v>
      </c>
      <c r="Z10" s="68">
        <v>0.75</v>
      </c>
      <c r="AA10" s="68"/>
      <c r="AB10" s="68"/>
      <c r="AC10" s="68"/>
      <c r="AD10" s="75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6">
        <v>10</v>
      </c>
      <c r="B11" s="67">
        <f t="shared" si="8"/>
        <v>55</v>
      </c>
      <c r="C11" s="67">
        <f t="shared" si="0"/>
        <v>66000</v>
      </c>
      <c r="D11" s="67">
        <v>0.2</v>
      </c>
      <c r="E11" s="67">
        <f t="shared" si="1"/>
        <v>13200</v>
      </c>
      <c r="F11" s="67">
        <f t="shared" si="2"/>
        <v>99000</v>
      </c>
      <c r="G11" s="67">
        <v>1</v>
      </c>
      <c r="H11" s="67">
        <f t="shared" si="3"/>
        <v>79200</v>
      </c>
      <c r="L11" s="10"/>
      <c r="M11" s="10"/>
      <c r="P11" s="8">
        <f>SUM(P3:P10)</f>
        <v>1</v>
      </c>
      <c r="S11" s="10"/>
      <c r="T11" s="10"/>
      <c r="W11" s="69"/>
      <c r="X11" s="68">
        <v>2</v>
      </c>
      <c r="Y11" s="68">
        <v>20</v>
      </c>
      <c r="Z11" s="68">
        <v>1</v>
      </c>
      <c r="AA11" s="68"/>
      <c r="AB11" s="68"/>
      <c r="AC11" s="68"/>
      <c r="AD11" s="75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6">
        <v>11</v>
      </c>
      <c r="B12" s="67">
        <f t="shared" si="8"/>
        <v>60</v>
      </c>
      <c r="C12" s="67">
        <f t="shared" si="0"/>
        <v>72000</v>
      </c>
      <c r="D12" s="67">
        <v>0.2</v>
      </c>
      <c r="E12" s="67">
        <f t="shared" si="1"/>
        <v>14400</v>
      </c>
      <c r="F12" s="67">
        <f t="shared" si="2"/>
        <v>108000</v>
      </c>
      <c r="G12" s="67">
        <v>1</v>
      </c>
      <c r="H12" s="67">
        <f t="shared" si="3"/>
        <v>86400</v>
      </c>
      <c r="L12" s="10"/>
      <c r="M12" s="10"/>
      <c r="S12" s="10"/>
      <c r="T12" s="10"/>
      <c r="W12" s="69"/>
      <c r="X12" s="68">
        <v>3</v>
      </c>
      <c r="Y12" s="68">
        <v>25</v>
      </c>
      <c r="Z12" s="68">
        <v>3</v>
      </c>
      <c r="AA12" s="68"/>
      <c r="AB12" s="68"/>
      <c r="AC12" s="68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6">
        <v>12</v>
      </c>
      <c r="B13" s="67">
        <f t="shared" si="8"/>
        <v>65</v>
      </c>
      <c r="C13" s="67">
        <f t="shared" si="0"/>
        <v>78000</v>
      </c>
      <c r="D13" s="67">
        <v>0.2</v>
      </c>
      <c r="E13" s="67">
        <f t="shared" si="1"/>
        <v>15600</v>
      </c>
      <c r="F13" s="67">
        <f t="shared" si="2"/>
        <v>117000</v>
      </c>
      <c r="G13" s="67">
        <v>1</v>
      </c>
      <c r="H13" s="67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9"/>
      <c r="X13" s="68">
        <v>4</v>
      </c>
      <c r="Y13" s="68">
        <v>30</v>
      </c>
      <c r="Z13" s="68">
        <v>10</v>
      </c>
      <c r="AA13" s="68"/>
      <c r="AB13" s="68"/>
      <c r="AC13" s="68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6">
        <v>13</v>
      </c>
      <c r="B14" s="67">
        <f t="shared" si="8"/>
        <v>70</v>
      </c>
      <c r="C14" s="67">
        <f t="shared" si="0"/>
        <v>84000</v>
      </c>
      <c r="D14" s="67">
        <v>0.2</v>
      </c>
      <c r="E14" s="67">
        <f t="shared" si="1"/>
        <v>16800</v>
      </c>
      <c r="F14" s="67">
        <f t="shared" si="2"/>
        <v>126000</v>
      </c>
      <c r="G14" s="67">
        <v>1</v>
      </c>
      <c r="H14" s="67">
        <f t="shared" si="3"/>
        <v>100800</v>
      </c>
      <c r="K14" s="8">
        <v>1</v>
      </c>
      <c r="L14" s="8">
        <v>40</v>
      </c>
      <c r="M14" s="10"/>
      <c r="S14" s="10"/>
      <c r="T14" s="10"/>
      <c r="W14" s="69"/>
      <c r="X14" s="68">
        <v>5</v>
      </c>
      <c r="Y14" s="68">
        <v>75</v>
      </c>
      <c r="Z14" s="68">
        <v>20</v>
      </c>
      <c r="AA14" s="73"/>
      <c r="AB14" s="73"/>
      <c r="AC14" s="73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6">
        <v>14</v>
      </c>
      <c r="B15" s="67">
        <f t="shared" si="8"/>
        <v>75</v>
      </c>
      <c r="C15" s="67">
        <f t="shared" si="0"/>
        <v>90000</v>
      </c>
      <c r="D15" s="67">
        <v>0.2</v>
      </c>
      <c r="E15" s="67">
        <f t="shared" si="1"/>
        <v>18000</v>
      </c>
      <c r="F15" s="67">
        <f t="shared" si="2"/>
        <v>135000</v>
      </c>
      <c r="G15" s="67">
        <v>1</v>
      </c>
      <c r="H15" s="67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2"/>
      <c r="X15" s="73"/>
      <c r="Y15" s="73"/>
      <c r="Z15" s="73"/>
      <c r="AA15" s="68"/>
      <c r="AB15" s="68"/>
      <c r="AC15" s="68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6">
        <v>15</v>
      </c>
      <c r="B16" s="67">
        <f t="shared" si="8"/>
        <v>80</v>
      </c>
      <c r="C16" s="67">
        <f t="shared" si="0"/>
        <v>96000</v>
      </c>
      <c r="D16" s="67">
        <v>0.2</v>
      </c>
      <c r="E16" s="67">
        <f t="shared" si="1"/>
        <v>19200</v>
      </c>
      <c r="F16" s="67">
        <f t="shared" si="2"/>
        <v>144000</v>
      </c>
      <c r="G16" s="67">
        <v>1</v>
      </c>
      <c r="H16" s="67">
        <f t="shared" si="3"/>
        <v>115200</v>
      </c>
      <c r="K16" s="8">
        <v>3</v>
      </c>
      <c r="L16" s="8">
        <v>80</v>
      </c>
      <c r="W16" s="71" t="s">
        <v>25</v>
      </c>
      <c r="X16" s="68">
        <v>1</v>
      </c>
      <c r="Y16" s="68">
        <v>3</v>
      </c>
      <c r="Z16" s="68" t="s">
        <v>26</v>
      </c>
      <c r="AA16" s="68"/>
      <c r="AB16" s="68"/>
      <c r="AC16" s="68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6">
        <v>16</v>
      </c>
      <c r="B17" s="67">
        <f t="shared" si="8"/>
        <v>85</v>
      </c>
      <c r="C17" s="67">
        <f t="shared" si="0"/>
        <v>102000</v>
      </c>
      <c r="D17" s="67">
        <v>0.2</v>
      </c>
      <c r="E17" s="67">
        <f t="shared" si="1"/>
        <v>20400</v>
      </c>
      <c r="F17" s="67">
        <f t="shared" si="2"/>
        <v>153000</v>
      </c>
      <c r="G17" s="67">
        <v>1</v>
      </c>
      <c r="H17" s="67">
        <f t="shared" si="3"/>
        <v>122400</v>
      </c>
      <c r="K17" s="8">
        <v>4</v>
      </c>
      <c r="L17" s="8">
        <v>105</v>
      </c>
      <c r="W17" s="71"/>
      <c r="X17" s="68">
        <v>2</v>
      </c>
      <c r="Y17" s="68">
        <v>1.5</v>
      </c>
      <c r="Z17" s="68" t="s">
        <v>27</v>
      </c>
      <c r="AA17" s="68"/>
      <c r="AB17" s="68"/>
      <c r="AC17" s="68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6">
        <v>17</v>
      </c>
      <c r="B18" s="67">
        <f t="shared" si="8"/>
        <v>90</v>
      </c>
      <c r="C18" s="67">
        <f t="shared" si="0"/>
        <v>108000</v>
      </c>
      <c r="D18" s="67">
        <v>0.2</v>
      </c>
      <c r="E18" s="67">
        <f t="shared" si="1"/>
        <v>21600</v>
      </c>
      <c r="F18" s="67">
        <f t="shared" si="2"/>
        <v>162000</v>
      </c>
      <c r="G18" s="67">
        <v>1</v>
      </c>
      <c r="H18" s="67">
        <f t="shared" si="3"/>
        <v>129600</v>
      </c>
      <c r="K18" s="8">
        <v>5</v>
      </c>
      <c r="L18" s="8">
        <v>130</v>
      </c>
      <c r="W18" s="69"/>
      <c r="X18" s="68">
        <v>3</v>
      </c>
      <c r="Y18" s="68">
        <v>1.2</v>
      </c>
      <c r="Z18" s="68" t="s">
        <v>28</v>
      </c>
      <c r="AA18" s="68"/>
      <c r="AB18" s="68"/>
      <c r="AC18" s="68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6">
        <v>18</v>
      </c>
      <c r="B19" s="67">
        <f t="shared" si="8"/>
        <v>95</v>
      </c>
      <c r="C19" s="67">
        <f t="shared" si="0"/>
        <v>114000</v>
      </c>
      <c r="D19" s="67">
        <v>0.2</v>
      </c>
      <c r="E19" s="67">
        <f t="shared" si="1"/>
        <v>22800</v>
      </c>
      <c r="F19" s="67">
        <f t="shared" si="2"/>
        <v>171000</v>
      </c>
      <c r="G19" s="67">
        <v>1</v>
      </c>
      <c r="H19" s="67">
        <f t="shared" si="3"/>
        <v>136800</v>
      </c>
      <c r="M19" s="8"/>
      <c r="W19" s="69"/>
      <c r="X19" s="68">
        <v>4</v>
      </c>
      <c r="Y19" s="68">
        <v>0.8</v>
      </c>
      <c r="Z19" s="68" t="s">
        <v>29</v>
      </c>
      <c r="AA19" s="68"/>
      <c r="AB19" s="68"/>
      <c r="AC19" s="68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6">
        <v>19</v>
      </c>
      <c r="B20" s="67">
        <f t="shared" si="8"/>
        <v>100</v>
      </c>
      <c r="C20" s="67">
        <f t="shared" si="0"/>
        <v>120000</v>
      </c>
      <c r="D20" s="67">
        <v>0.2</v>
      </c>
      <c r="E20" s="67">
        <f t="shared" si="1"/>
        <v>24000</v>
      </c>
      <c r="F20" s="67">
        <f t="shared" si="2"/>
        <v>180000</v>
      </c>
      <c r="G20" s="67">
        <v>1</v>
      </c>
      <c r="H20" s="67">
        <f t="shared" si="3"/>
        <v>144000</v>
      </c>
      <c r="M20" s="8"/>
      <c r="W20" s="74"/>
      <c r="X20" s="68">
        <v>5</v>
      </c>
      <c r="Y20" s="68">
        <v>1.9</v>
      </c>
      <c r="Z20" s="68" t="s">
        <v>30</v>
      </c>
      <c r="AA20" s="68"/>
      <c r="AB20" s="68"/>
      <c r="AC20" s="68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6">
        <v>20</v>
      </c>
      <c r="B21" s="67">
        <f t="shared" si="8"/>
        <v>105</v>
      </c>
      <c r="C21" s="67">
        <f t="shared" si="0"/>
        <v>126000</v>
      </c>
      <c r="D21" s="67">
        <v>0.2</v>
      </c>
      <c r="E21" s="67">
        <f t="shared" si="1"/>
        <v>25200</v>
      </c>
      <c r="F21" s="67">
        <f t="shared" si="2"/>
        <v>189000</v>
      </c>
      <c r="G21" s="67">
        <v>1</v>
      </c>
      <c r="H21" s="67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4"/>
      <c r="X21" s="68">
        <v>6</v>
      </c>
      <c r="Y21" s="68">
        <v>0.4</v>
      </c>
      <c r="Z21" s="68" t="s">
        <v>31</v>
      </c>
      <c r="AA21" s="68"/>
      <c r="AB21" s="68"/>
      <c r="AC21" s="68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6">
        <v>21</v>
      </c>
      <c r="B22" s="67">
        <f t="shared" si="8"/>
        <v>110</v>
      </c>
      <c r="C22" s="67">
        <f t="shared" si="0"/>
        <v>132000</v>
      </c>
      <c r="D22" s="67">
        <v>0.2</v>
      </c>
      <c r="E22" s="67">
        <f t="shared" si="1"/>
        <v>26400</v>
      </c>
      <c r="F22" s="67">
        <f t="shared" si="2"/>
        <v>198000</v>
      </c>
      <c r="G22" s="67">
        <v>1</v>
      </c>
      <c r="H22" s="67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4"/>
      <c r="X22" s="68">
        <v>7</v>
      </c>
      <c r="Y22" s="68">
        <v>0.6</v>
      </c>
      <c r="Z22" s="68" t="s">
        <v>32</v>
      </c>
      <c r="AA22" s="68"/>
      <c r="AB22" s="68"/>
      <c r="AC22" s="68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6">
        <v>22</v>
      </c>
      <c r="B23" s="67">
        <f t="shared" si="8"/>
        <v>115</v>
      </c>
      <c r="C23" s="67">
        <f t="shared" si="0"/>
        <v>138000</v>
      </c>
      <c r="D23" s="67">
        <v>0.2</v>
      </c>
      <c r="E23" s="67">
        <f t="shared" si="1"/>
        <v>27600</v>
      </c>
      <c r="F23" s="67">
        <f t="shared" si="2"/>
        <v>207000</v>
      </c>
      <c r="G23" s="67">
        <v>1</v>
      </c>
      <c r="H23" s="67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4"/>
      <c r="X23" s="68">
        <v>8</v>
      </c>
      <c r="Y23" s="68">
        <v>0.4</v>
      </c>
      <c r="Z23" s="68" t="s">
        <v>33</v>
      </c>
      <c r="AA23" s="68"/>
      <c r="AB23" s="68"/>
      <c r="AC23" s="68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6">
        <v>23</v>
      </c>
      <c r="B24" s="67">
        <f t="shared" si="8"/>
        <v>120</v>
      </c>
      <c r="C24" s="67">
        <f t="shared" si="0"/>
        <v>144000</v>
      </c>
      <c r="D24" s="67">
        <v>0.2</v>
      </c>
      <c r="E24" s="67">
        <f t="shared" si="1"/>
        <v>28800</v>
      </c>
      <c r="F24" s="67">
        <f t="shared" si="2"/>
        <v>216000</v>
      </c>
      <c r="G24" s="67">
        <v>1</v>
      </c>
      <c r="H24" s="67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4"/>
      <c r="X24" s="68">
        <v>9</v>
      </c>
      <c r="Y24" s="68">
        <v>0.5</v>
      </c>
      <c r="Z24" s="68" t="s">
        <v>34</v>
      </c>
      <c r="AA24" s="68"/>
      <c r="AB24" s="68"/>
      <c r="AC24" s="68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6">
        <v>24</v>
      </c>
      <c r="B25" s="67">
        <f t="shared" si="8"/>
        <v>125</v>
      </c>
      <c r="C25" s="67">
        <f t="shared" si="0"/>
        <v>150000</v>
      </c>
      <c r="D25" s="67">
        <v>0.2</v>
      </c>
      <c r="E25" s="67">
        <f t="shared" si="1"/>
        <v>30000</v>
      </c>
      <c r="F25" s="67">
        <f t="shared" si="2"/>
        <v>225000</v>
      </c>
      <c r="G25" s="67">
        <v>1</v>
      </c>
      <c r="H25" s="67">
        <f t="shared" si="3"/>
        <v>180000</v>
      </c>
      <c r="W25" s="74"/>
      <c r="X25" s="68">
        <v>10</v>
      </c>
      <c r="Y25" s="68">
        <v>0.55000000000000004</v>
      </c>
      <c r="Z25" s="68" t="s">
        <v>35</v>
      </c>
      <c r="AA25" s="68"/>
      <c r="AB25" s="68"/>
      <c r="AC25" s="68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6">
        <v>25</v>
      </c>
      <c r="B26" s="67">
        <f t="shared" si="8"/>
        <v>130</v>
      </c>
      <c r="C26" s="67">
        <f t="shared" si="0"/>
        <v>156000</v>
      </c>
      <c r="D26" s="67">
        <v>0.2</v>
      </c>
      <c r="E26" s="67">
        <f t="shared" si="1"/>
        <v>31200</v>
      </c>
      <c r="F26" s="67">
        <f t="shared" si="2"/>
        <v>234000</v>
      </c>
      <c r="G26" s="67">
        <v>1</v>
      </c>
      <c r="H26" s="67">
        <f t="shared" si="3"/>
        <v>187200</v>
      </c>
      <c r="L26" s="8" t="s">
        <v>159</v>
      </c>
      <c r="M26" s="8">
        <f>SUM(M22:M24)</f>
        <v>37.5</v>
      </c>
      <c r="W26" s="74"/>
      <c r="X26" s="68">
        <v>11</v>
      </c>
      <c r="Y26" s="68">
        <v>0.65</v>
      </c>
      <c r="Z26" s="68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6">
        <v>26</v>
      </c>
      <c r="B27" s="67">
        <f t="shared" si="8"/>
        <v>135</v>
      </c>
      <c r="C27" s="67">
        <f t="shared" si="0"/>
        <v>162000</v>
      </c>
      <c r="D27" s="67">
        <v>0.2</v>
      </c>
      <c r="E27" s="67">
        <f t="shared" si="1"/>
        <v>32400</v>
      </c>
      <c r="F27" s="67">
        <f t="shared" si="2"/>
        <v>243000</v>
      </c>
      <c r="G27" s="67">
        <v>1</v>
      </c>
      <c r="H27" s="67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6">
        <v>27</v>
      </c>
      <c r="B28" s="67">
        <f t="shared" si="8"/>
        <v>140</v>
      </c>
      <c r="C28" s="67">
        <f t="shared" si="0"/>
        <v>168000</v>
      </c>
      <c r="D28" s="67">
        <v>0.2</v>
      </c>
      <c r="E28" s="67">
        <f t="shared" si="1"/>
        <v>33600</v>
      </c>
      <c r="F28" s="67">
        <f t="shared" si="2"/>
        <v>252000</v>
      </c>
      <c r="G28" s="67">
        <v>1</v>
      </c>
      <c r="H28" s="67">
        <f t="shared" si="3"/>
        <v>201600</v>
      </c>
      <c r="M28" s="8"/>
      <c r="W28" s="8" t="s">
        <v>165</v>
      </c>
      <c r="X28" s="8">
        <v>1</v>
      </c>
      <c r="Y28" s="68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6">
        <v>28</v>
      </c>
      <c r="B29" s="67">
        <f t="shared" si="8"/>
        <v>145</v>
      </c>
      <c r="C29" s="67">
        <f t="shared" si="0"/>
        <v>174000</v>
      </c>
      <c r="D29" s="67">
        <v>0.2</v>
      </c>
      <c r="E29" s="67">
        <f t="shared" si="1"/>
        <v>34800</v>
      </c>
      <c r="F29" s="67">
        <f t="shared" si="2"/>
        <v>261000</v>
      </c>
      <c r="G29" s="67">
        <v>1</v>
      </c>
      <c r="H29" s="67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8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6">
        <v>29</v>
      </c>
      <c r="B30" s="67">
        <f t="shared" si="8"/>
        <v>150</v>
      </c>
      <c r="C30" s="67">
        <f t="shared" si="0"/>
        <v>180000</v>
      </c>
      <c r="D30" s="67">
        <v>0.2</v>
      </c>
      <c r="E30" s="67">
        <f t="shared" si="1"/>
        <v>36000</v>
      </c>
      <c r="F30" s="67">
        <f t="shared" si="2"/>
        <v>270000</v>
      </c>
      <c r="G30" s="67">
        <v>1</v>
      </c>
      <c r="H30" s="67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8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6">
        <v>30</v>
      </c>
      <c r="B31" s="67">
        <f t="shared" si="8"/>
        <v>155</v>
      </c>
      <c r="C31" s="67">
        <f t="shared" si="0"/>
        <v>186000</v>
      </c>
      <c r="D31" s="67">
        <v>0.2</v>
      </c>
      <c r="E31" s="67">
        <f t="shared" si="1"/>
        <v>37200</v>
      </c>
      <c r="F31" s="67">
        <f t="shared" si="2"/>
        <v>279000</v>
      </c>
      <c r="G31" s="67">
        <v>1</v>
      </c>
      <c r="H31" s="67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8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6">
        <v>31</v>
      </c>
      <c r="B32" s="67">
        <f t="shared" si="8"/>
        <v>160</v>
      </c>
      <c r="C32" s="67">
        <f t="shared" si="0"/>
        <v>192000</v>
      </c>
      <c r="D32" s="67">
        <v>0.2</v>
      </c>
      <c r="E32" s="67">
        <f t="shared" si="1"/>
        <v>38400</v>
      </c>
      <c r="F32" s="67">
        <f t="shared" si="2"/>
        <v>288000</v>
      </c>
      <c r="G32" s="67">
        <v>1</v>
      </c>
      <c r="H32" s="67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8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6">
        <v>32</v>
      </c>
      <c r="B33" s="67">
        <f t="shared" si="8"/>
        <v>165</v>
      </c>
      <c r="C33" s="67">
        <f t="shared" si="0"/>
        <v>198000</v>
      </c>
      <c r="D33" s="67">
        <v>0.2</v>
      </c>
      <c r="E33" s="67">
        <f t="shared" si="1"/>
        <v>39600</v>
      </c>
      <c r="F33" s="67">
        <f t="shared" si="2"/>
        <v>297000</v>
      </c>
      <c r="G33" s="67">
        <v>1</v>
      </c>
      <c r="H33" s="67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6">
        <v>33</v>
      </c>
      <c r="B34" s="67">
        <f t="shared" si="8"/>
        <v>170</v>
      </c>
      <c r="C34" s="67">
        <f t="shared" si="0"/>
        <v>204000</v>
      </c>
      <c r="D34" s="67">
        <v>0.2</v>
      </c>
      <c r="E34" s="67">
        <f t="shared" si="1"/>
        <v>40800</v>
      </c>
      <c r="F34" s="67">
        <f t="shared" si="2"/>
        <v>306000</v>
      </c>
      <c r="G34" s="67">
        <v>1</v>
      </c>
      <c r="H34" s="67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6">
        <v>34</v>
      </c>
      <c r="B35" s="67">
        <f t="shared" si="8"/>
        <v>175</v>
      </c>
      <c r="C35" s="67">
        <f t="shared" si="0"/>
        <v>210000</v>
      </c>
      <c r="D35" s="67">
        <v>0.2</v>
      </c>
      <c r="E35" s="67">
        <f t="shared" si="1"/>
        <v>42000</v>
      </c>
      <c r="F35" s="67">
        <f t="shared" si="2"/>
        <v>315000</v>
      </c>
      <c r="G35" s="67">
        <v>1</v>
      </c>
      <c r="H35" s="67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6">
        <v>35</v>
      </c>
      <c r="B36" s="67">
        <f t="shared" si="8"/>
        <v>180</v>
      </c>
      <c r="C36" s="67">
        <f t="shared" si="0"/>
        <v>216000</v>
      </c>
      <c r="D36" s="67">
        <v>0.2</v>
      </c>
      <c r="E36" s="67">
        <f t="shared" si="1"/>
        <v>43200</v>
      </c>
      <c r="F36" s="67">
        <f t="shared" si="2"/>
        <v>324000</v>
      </c>
      <c r="G36" s="67">
        <v>1</v>
      </c>
      <c r="H36" s="67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6">
        <v>36</v>
      </c>
      <c r="B37" s="67">
        <f t="shared" si="8"/>
        <v>185</v>
      </c>
      <c r="C37" s="67">
        <f t="shared" si="0"/>
        <v>222000</v>
      </c>
      <c r="D37" s="67">
        <v>0.2</v>
      </c>
      <c r="E37" s="67">
        <f t="shared" si="1"/>
        <v>44400</v>
      </c>
      <c r="F37" s="67">
        <f t="shared" si="2"/>
        <v>333000</v>
      </c>
      <c r="G37" s="67">
        <v>1</v>
      </c>
      <c r="H37" s="67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6">
        <v>37</v>
      </c>
      <c r="B38" s="67">
        <f t="shared" si="8"/>
        <v>190</v>
      </c>
      <c r="C38" s="67">
        <f t="shared" si="0"/>
        <v>228000</v>
      </c>
      <c r="D38" s="67">
        <v>0.2</v>
      </c>
      <c r="E38" s="67">
        <f t="shared" si="1"/>
        <v>45600</v>
      </c>
      <c r="F38" s="67">
        <f t="shared" si="2"/>
        <v>342000</v>
      </c>
      <c r="G38" s="67">
        <v>1</v>
      </c>
      <c r="H38" s="67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6">
        <v>38</v>
      </c>
      <c r="B39" s="67">
        <f t="shared" si="8"/>
        <v>195</v>
      </c>
      <c r="C39" s="67">
        <f t="shared" si="0"/>
        <v>234000</v>
      </c>
      <c r="D39" s="67">
        <v>0.2</v>
      </c>
      <c r="E39" s="67">
        <f t="shared" si="1"/>
        <v>46800</v>
      </c>
      <c r="F39" s="67">
        <f t="shared" si="2"/>
        <v>351000</v>
      </c>
      <c r="G39" s="67">
        <v>1</v>
      </c>
      <c r="H39" s="67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6">
        <v>39</v>
      </c>
      <c r="B40" s="67">
        <f t="shared" si="8"/>
        <v>200</v>
      </c>
      <c r="C40" s="67">
        <f t="shared" si="0"/>
        <v>240000</v>
      </c>
      <c r="D40" s="67">
        <v>0.2</v>
      </c>
      <c r="E40" s="67">
        <f t="shared" si="1"/>
        <v>48000</v>
      </c>
      <c r="F40" s="67">
        <f t="shared" si="2"/>
        <v>360000</v>
      </c>
      <c r="G40" s="67">
        <v>1</v>
      </c>
      <c r="H40" s="67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6">
        <v>40</v>
      </c>
      <c r="B41" s="67">
        <f t="shared" si="8"/>
        <v>205</v>
      </c>
      <c r="C41" s="67">
        <f t="shared" si="0"/>
        <v>246000</v>
      </c>
      <c r="D41" s="67">
        <v>0.2</v>
      </c>
      <c r="E41" s="67">
        <f t="shared" si="1"/>
        <v>49200</v>
      </c>
      <c r="F41" s="67">
        <f t="shared" si="2"/>
        <v>369000</v>
      </c>
      <c r="G41" s="67">
        <v>1</v>
      </c>
      <c r="H41" s="67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6">
        <v>41</v>
      </c>
      <c r="B42" s="67">
        <f t="shared" si="8"/>
        <v>210</v>
      </c>
      <c r="C42" s="67">
        <f t="shared" si="0"/>
        <v>252000</v>
      </c>
      <c r="D42" s="67">
        <v>0.2</v>
      </c>
      <c r="E42" s="67">
        <f t="shared" si="1"/>
        <v>50400</v>
      </c>
      <c r="F42" s="67">
        <f t="shared" si="2"/>
        <v>378000</v>
      </c>
      <c r="G42" s="67">
        <v>1</v>
      </c>
      <c r="H42" s="67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6">
        <v>42</v>
      </c>
      <c r="B43" s="67">
        <f t="shared" si="8"/>
        <v>215</v>
      </c>
      <c r="C43" s="67">
        <f t="shared" si="0"/>
        <v>258000</v>
      </c>
      <c r="D43" s="67">
        <v>0.2</v>
      </c>
      <c r="E43" s="67">
        <f t="shared" si="1"/>
        <v>51600</v>
      </c>
      <c r="F43" s="67">
        <f t="shared" si="2"/>
        <v>387000</v>
      </c>
      <c r="G43" s="67">
        <v>1</v>
      </c>
      <c r="H43" s="67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6">
        <v>43</v>
      </c>
      <c r="B44" s="67">
        <f t="shared" si="8"/>
        <v>220</v>
      </c>
      <c r="C44" s="67">
        <f t="shared" si="0"/>
        <v>264000</v>
      </c>
      <c r="D44" s="67">
        <v>0.2</v>
      </c>
      <c r="E44" s="67">
        <f t="shared" si="1"/>
        <v>52800</v>
      </c>
      <c r="F44" s="67">
        <f t="shared" si="2"/>
        <v>396000</v>
      </c>
      <c r="G44" s="67">
        <v>1</v>
      </c>
      <c r="H44" s="67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6">
        <v>44</v>
      </c>
      <c r="B45" s="67">
        <f t="shared" si="8"/>
        <v>225</v>
      </c>
      <c r="C45" s="67">
        <f t="shared" si="0"/>
        <v>270000</v>
      </c>
      <c r="D45" s="67">
        <v>0.2</v>
      </c>
      <c r="E45" s="67">
        <f t="shared" si="1"/>
        <v>54000</v>
      </c>
      <c r="F45" s="67">
        <f t="shared" si="2"/>
        <v>405000</v>
      </c>
      <c r="G45" s="67">
        <v>1</v>
      </c>
      <c r="H45" s="67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6">
        <v>45</v>
      </c>
      <c r="B46" s="67">
        <f t="shared" si="8"/>
        <v>230</v>
      </c>
      <c r="C46" s="67">
        <f t="shared" si="0"/>
        <v>276000</v>
      </c>
      <c r="D46" s="67">
        <v>0.2</v>
      </c>
      <c r="E46" s="67">
        <f t="shared" si="1"/>
        <v>55200</v>
      </c>
      <c r="F46" s="67">
        <f t="shared" si="2"/>
        <v>414000</v>
      </c>
      <c r="G46" s="67">
        <v>1</v>
      </c>
      <c r="H46" s="67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6">
        <v>46</v>
      </c>
      <c r="B47" s="67">
        <f t="shared" si="8"/>
        <v>235</v>
      </c>
      <c r="C47" s="67">
        <f t="shared" si="0"/>
        <v>282000</v>
      </c>
      <c r="D47" s="67">
        <v>0.2</v>
      </c>
      <c r="E47" s="67">
        <f t="shared" si="1"/>
        <v>56400</v>
      </c>
      <c r="F47" s="67">
        <f t="shared" si="2"/>
        <v>423000</v>
      </c>
      <c r="G47" s="67">
        <v>1</v>
      </c>
      <c r="H47" s="67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6">
        <v>47</v>
      </c>
      <c r="B48" s="67">
        <f t="shared" si="8"/>
        <v>240</v>
      </c>
      <c r="C48" s="67">
        <f t="shared" si="0"/>
        <v>288000</v>
      </c>
      <c r="D48" s="67">
        <v>0.2</v>
      </c>
      <c r="E48" s="67">
        <f t="shared" si="1"/>
        <v>57600</v>
      </c>
      <c r="F48" s="67">
        <f t="shared" si="2"/>
        <v>432000</v>
      </c>
      <c r="G48" s="67">
        <v>1</v>
      </c>
      <c r="H48" s="67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6">
        <v>48</v>
      </c>
      <c r="B49" s="67">
        <f t="shared" si="8"/>
        <v>245</v>
      </c>
      <c r="C49" s="67">
        <f t="shared" si="0"/>
        <v>294000</v>
      </c>
      <c r="D49" s="67">
        <v>0.2</v>
      </c>
      <c r="E49" s="67">
        <f t="shared" si="1"/>
        <v>58800</v>
      </c>
      <c r="F49" s="67">
        <f t="shared" si="2"/>
        <v>441000</v>
      </c>
      <c r="G49" s="67">
        <v>1</v>
      </c>
      <c r="H49" s="67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6">
        <v>49</v>
      </c>
      <c r="B50" s="67">
        <f t="shared" si="8"/>
        <v>250</v>
      </c>
      <c r="C50" s="67">
        <f t="shared" si="0"/>
        <v>300000</v>
      </c>
      <c r="D50" s="67">
        <v>0.2</v>
      </c>
      <c r="E50" s="67">
        <f t="shared" si="1"/>
        <v>60000</v>
      </c>
      <c r="F50" s="67">
        <f t="shared" si="2"/>
        <v>450000</v>
      </c>
      <c r="G50" s="67">
        <v>1</v>
      </c>
      <c r="H50" s="67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6">
        <v>50</v>
      </c>
      <c r="B51" s="67">
        <f t="shared" si="8"/>
        <v>255</v>
      </c>
      <c r="C51" s="67">
        <f t="shared" si="0"/>
        <v>306000</v>
      </c>
      <c r="D51" s="67">
        <v>0.2</v>
      </c>
      <c r="E51" s="67">
        <f t="shared" si="1"/>
        <v>61200</v>
      </c>
      <c r="F51" s="67">
        <f t="shared" si="2"/>
        <v>459000</v>
      </c>
      <c r="G51" s="67">
        <v>1</v>
      </c>
      <c r="H51" s="67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6" t="s">
        <v>217</v>
      </c>
      <c r="AC51" s="77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6">
        <v>51</v>
      </c>
      <c r="B52" s="67">
        <f t="shared" si="8"/>
        <v>260</v>
      </c>
      <c r="C52" s="67">
        <f t="shared" si="0"/>
        <v>312000</v>
      </c>
      <c r="D52" s="67">
        <v>0.2</v>
      </c>
      <c r="E52" s="67">
        <f t="shared" si="1"/>
        <v>62400</v>
      </c>
      <c r="F52" s="67">
        <f t="shared" si="2"/>
        <v>468000</v>
      </c>
      <c r="G52" s="67">
        <v>1</v>
      </c>
      <c r="H52" s="67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7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6">
        <v>52</v>
      </c>
      <c r="B53" s="67">
        <f t="shared" si="8"/>
        <v>265</v>
      </c>
      <c r="C53" s="67">
        <f t="shared" si="0"/>
        <v>318000</v>
      </c>
      <c r="D53" s="67">
        <v>0.2</v>
      </c>
      <c r="E53" s="67">
        <f t="shared" si="1"/>
        <v>63600</v>
      </c>
      <c r="F53" s="67">
        <f t="shared" si="2"/>
        <v>477000</v>
      </c>
      <c r="G53" s="67">
        <v>1</v>
      </c>
      <c r="H53" s="67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7" t="s">
        <v>220</v>
      </c>
      <c r="AF53" s="27">
        <v>10020005</v>
      </c>
      <c r="AG53" s="23" t="s">
        <v>222</v>
      </c>
      <c r="AI53" s="77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6">
        <v>53</v>
      </c>
      <c r="B54" s="67">
        <f t="shared" si="8"/>
        <v>270</v>
      </c>
      <c r="C54" s="67">
        <f t="shared" si="0"/>
        <v>324000</v>
      </c>
      <c r="D54" s="67">
        <v>0.2</v>
      </c>
      <c r="E54" s="67">
        <f t="shared" si="1"/>
        <v>64800</v>
      </c>
      <c r="F54" s="67">
        <f t="shared" si="2"/>
        <v>486000</v>
      </c>
      <c r="G54" s="67">
        <v>1</v>
      </c>
      <c r="H54" s="67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7" t="s">
        <v>220</v>
      </c>
      <c r="AF54" s="27">
        <v>10020011</v>
      </c>
      <c r="AG54" s="23" t="s">
        <v>224</v>
      </c>
      <c r="AI54" s="77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6">
        <v>54</v>
      </c>
      <c r="B55" s="67">
        <f t="shared" si="8"/>
        <v>275</v>
      </c>
      <c r="C55" s="67">
        <f t="shared" si="0"/>
        <v>330000</v>
      </c>
      <c r="D55" s="67">
        <v>0.2</v>
      </c>
      <c r="E55" s="67">
        <f t="shared" si="1"/>
        <v>66000</v>
      </c>
      <c r="F55" s="67">
        <f t="shared" si="2"/>
        <v>495000</v>
      </c>
      <c r="G55" s="67">
        <v>1</v>
      </c>
      <c r="H55" s="67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7" t="s">
        <v>220</v>
      </c>
      <c r="AF55" s="27">
        <v>10020012</v>
      </c>
      <c r="AG55" s="23" t="s">
        <v>228</v>
      </c>
      <c r="AI55" s="77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6">
        <v>55</v>
      </c>
      <c r="B56" s="67">
        <f t="shared" si="8"/>
        <v>280</v>
      </c>
      <c r="C56" s="67">
        <f t="shared" si="0"/>
        <v>336000</v>
      </c>
      <c r="D56" s="67">
        <v>0.2</v>
      </c>
      <c r="E56" s="67">
        <f t="shared" si="1"/>
        <v>67200</v>
      </c>
      <c r="F56" s="67">
        <f t="shared" si="2"/>
        <v>504000</v>
      </c>
      <c r="G56" s="67">
        <v>1</v>
      </c>
      <c r="H56" s="67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7" t="s">
        <v>220</v>
      </c>
      <c r="AF56" s="27">
        <v>10020013</v>
      </c>
      <c r="AG56" s="23" t="s">
        <v>230</v>
      </c>
      <c r="AI56" s="77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6">
        <v>56</v>
      </c>
      <c r="B57" s="67">
        <f t="shared" si="8"/>
        <v>285</v>
      </c>
      <c r="C57" s="67">
        <f t="shared" si="0"/>
        <v>342000</v>
      </c>
      <c r="D57" s="67">
        <v>0.2</v>
      </c>
      <c r="E57" s="67">
        <f t="shared" si="1"/>
        <v>68400</v>
      </c>
      <c r="F57" s="67">
        <f t="shared" si="2"/>
        <v>513000</v>
      </c>
      <c r="G57" s="67">
        <v>1</v>
      </c>
      <c r="H57" s="67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7" t="s">
        <v>220</v>
      </c>
      <c r="AF57" s="27">
        <v>10020014</v>
      </c>
      <c r="AG57" s="23" t="s">
        <v>233</v>
      </c>
      <c r="AI57" s="77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6">
        <v>57</v>
      </c>
      <c r="B58" s="67">
        <f t="shared" si="8"/>
        <v>290</v>
      </c>
      <c r="C58" s="67">
        <f t="shared" si="0"/>
        <v>348000</v>
      </c>
      <c r="D58" s="67">
        <v>0.2</v>
      </c>
      <c r="E58" s="67">
        <f t="shared" si="1"/>
        <v>69600</v>
      </c>
      <c r="F58" s="67">
        <f t="shared" si="2"/>
        <v>522000</v>
      </c>
      <c r="G58" s="67">
        <v>1</v>
      </c>
      <c r="H58" s="67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8" t="s">
        <v>237</v>
      </c>
      <c r="AC58" s="77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6">
        <v>58</v>
      </c>
      <c r="B59" s="67">
        <f t="shared" si="8"/>
        <v>295</v>
      </c>
      <c r="C59" s="67">
        <f t="shared" si="0"/>
        <v>354000</v>
      </c>
      <c r="D59" s="67">
        <v>0.2</v>
      </c>
      <c r="E59" s="67">
        <f t="shared" si="1"/>
        <v>70800</v>
      </c>
      <c r="F59" s="67">
        <f t="shared" si="2"/>
        <v>531000</v>
      </c>
      <c r="G59" s="67">
        <v>1</v>
      </c>
      <c r="H59" s="67">
        <f t="shared" si="3"/>
        <v>424800</v>
      </c>
      <c r="T59" s="21">
        <v>10021009</v>
      </c>
      <c r="U59" s="22" t="s">
        <v>239</v>
      </c>
      <c r="Z59" s="27">
        <v>10020010</v>
      </c>
      <c r="AA59" s="78" t="s">
        <v>240</v>
      </c>
      <c r="AC59" s="77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6">
        <v>59</v>
      </c>
      <c r="B60" s="67">
        <f t="shared" si="8"/>
        <v>300</v>
      </c>
      <c r="C60" s="67">
        <f t="shared" si="0"/>
        <v>360000</v>
      </c>
      <c r="D60" s="67">
        <v>0.2</v>
      </c>
      <c r="E60" s="67">
        <f t="shared" si="1"/>
        <v>72000</v>
      </c>
      <c r="F60" s="67">
        <f t="shared" si="2"/>
        <v>540000</v>
      </c>
      <c r="G60" s="67">
        <v>1</v>
      </c>
      <c r="H60" s="67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7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6">
        <v>60</v>
      </c>
      <c r="B61" s="67">
        <f t="shared" si="8"/>
        <v>305</v>
      </c>
      <c r="C61" s="67">
        <f t="shared" si="0"/>
        <v>366000</v>
      </c>
      <c r="D61" s="67">
        <v>0.2</v>
      </c>
      <c r="E61" s="67">
        <f t="shared" si="1"/>
        <v>73200</v>
      </c>
      <c r="F61" s="67">
        <f t="shared" si="2"/>
        <v>549000</v>
      </c>
      <c r="G61" s="67">
        <v>1</v>
      </c>
      <c r="H61" s="67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7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6">
        <v>61</v>
      </c>
      <c r="B62" s="67">
        <f t="shared" si="8"/>
        <v>310</v>
      </c>
      <c r="C62" s="67">
        <f t="shared" si="0"/>
        <v>372000</v>
      </c>
      <c r="D62" s="67">
        <v>0.2</v>
      </c>
      <c r="E62" s="67">
        <f t="shared" si="1"/>
        <v>74400</v>
      </c>
      <c r="F62" s="67">
        <f t="shared" si="2"/>
        <v>558000</v>
      </c>
      <c r="G62" s="67">
        <v>1</v>
      </c>
      <c r="H62" s="67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7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6">
        <v>62</v>
      </c>
      <c r="B63" s="67">
        <f t="shared" si="8"/>
        <v>315</v>
      </c>
      <c r="C63" s="67">
        <f t="shared" si="0"/>
        <v>378000</v>
      </c>
      <c r="D63" s="67">
        <v>0.2</v>
      </c>
      <c r="E63" s="67">
        <f t="shared" si="1"/>
        <v>75600</v>
      </c>
      <c r="F63" s="67">
        <f t="shared" si="2"/>
        <v>567000</v>
      </c>
      <c r="G63" s="67">
        <v>1</v>
      </c>
      <c r="H63" s="67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7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6">
        <v>63</v>
      </c>
      <c r="B64" s="67">
        <f t="shared" si="8"/>
        <v>320</v>
      </c>
      <c r="C64" s="67">
        <f t="shared" si="0"/>
        <v>384000</v>
      </c>
      <c r="D64" s="67">
        <v>0.2</v>
      </c>
      <c r="E64" s="67">
        <f t="shared" si="1"/>
        <v>76800</v>
      </c>
      <c r="F64" s="67">
        <f t="shared" si="2"/>
        <v>576000</v>
      </c>
      <c r="G64" s="67">
        <v>1</v>
      </c>
      <c r="H64" s="67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7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6">
        <v>64</v>
      </c>
      <c r="B65" s="67">
        <f t="shared" si="8"/>
        <v>325</v>
      </c>
      <c r="C65" s="67">
        <f t="shared" si="0"/>
        <v>390000</v>
      </c>
      <c r="D65" s="67">
        <v>0.2</v>
      </c>
      <c r="E65" s="67">
        <f t="shared" si="1"/>
        <v>78000</v>
      </c>
      <c r="F65" s="67">
        <f t="shared" si="2"/>
        <v>585000</v>
      </c>
      <c r="G65" s="67">
        <v>1</v>
      </c>
      <c r="H65" s="67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6">
        <v>65</v>
      </c>
      <c r="B66" s="67">
        <f t="shared" si="8"/>
        <v>330</v>
      </c>
      <c r="C66" s="67">
        <f t="shared" si="0"/>
        <v>396000</v>
      </c>
      <c r="D66" s="67">
        <v>0.2</v>
      </c>
      <c r="E66" s="67">
        <f t="shared" si="1"/>
        <v>79200</v>
      </c>
      <c r="F66" s="67">
        <f t="shared" si="2"/>
        <v>594000</v>
      </c>
      <c r="G66" s="67">
        <v>1</v>
      </c>
      <c r="H66" s="67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6">
        <v>66</v>
      </c>
      <c r="B67" s="67">
        <f t="shared" si="8"/>
        <v>335</v>
      </c>
      <c r="C67" s="67">
        <f t="shared" ref="C67:C71" si="29">B67*$X$2</f>
        <v>402000</v>
      </c>
      <c r="D67" s="67">
        <v>0.2</v>
      </c>
      <c r="E67" s="67">
        <f t="shared" ref="E67:E71" si="30">D67*C67</f>
        <v>80400</v>
      </c>
      <c r="F67" s="67">
        <f t="shared" ref="F67:F71" si="31">$X$5*B67*$X$4</f>
        <v>603000</v>
      </c>
      <c r="G67" s="67">
        <v>1</v>
      </c>
      <c r="H67" s="67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7" t="s">
        <v>220</v>
      </c>
      <c r="AF67" s="27">
        <v>10020052</v>
      </c>
      <c r="AG67" s="23" t="s">
        <v>242</v>
      </c>
      <c r="AI67" s="77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6">
        <v>67</v>
      </c>
      <c r="B68" s="67">
        <f t="shared" ref="B68:B71" si="36">B67+5</f>
        <v>340</v>
      </c>
      <c r="C68" s="67">
        <f t="shared" si="29"/>
        <v>408000</v>
      </c>
      <c r="D68" s="67">
        <v>0.2</v>
      </c>
      <c r="E68" s="67">
        <f t="shared" si="30"/>
        <v>81600</v>
      </c>
      <c r="F68" s="67">
        <f t="shared" si="31"/>
        <v>612000</v>
      </c>
      <c r="G68" s="67">
        <v>1</v>
      </c>
      <c r="H68" s="67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7" t="s">
        <v>220</v>
      </c>
      <c r="AF68" s="27">
        <v>10020053</v>
      </c>
      <c r="AG68" s="23" t="s">
        <v>244</v>
      </c>
      <c r="AI68" s="77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6">
        <v>68</v>
      </c>
      <c r="B69" s="67">
        <f t="shared" si="36"/>
        <v>345</v>
      </c>
      <c r="C69" s="67">
        <f t="shared" si="29"/>
        <v>414000</v>
      </c>
      <c r="D69" s="67">
        <v>0.2</v>
      </c>
      <c r="E69" s="67">
        <f t="shared" si="30"/>
        <v>82800</v>
      </c>
      <c r="F69" s="67">
        <f t="shared" si="31"/>
        <v>621000</v>
      </c>
      <c r="G69" s="67">
        <v>1</v>
      </c>
      <c r="H69" s="67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7" t="s">
        <v>220</v>
      </c>
      <c r="AF69" s="27">
        <v>10020054</v>
      </c>
      <c r="AG69" s="23" t="s">
        <v>246</v>
      </c>
      <c r="AI69" s="77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6">
        <v>69</v>
      </c>
      <c r="B70" s="67">
        <f t="shared" si="36"/>
        <v>350</v>
      </c>
      <c r="C70" s="67">
        <f t="shared" si="29"/>
        <v>420000</v>
      </c>
      <c r="D70" s="67">
        <v>0.2</v>
      </c>
      <c r="E70" s="67">
        <f t="shared" si="30"/>
        <v>84000</v>
      </c>
      <c r="F70" s="67">
        <f t="shared" si="31"/>
        <v>630000</v>
      </c>
      <c r="G70" s="67">
        <v>1</v>
      </c>
      <c r="H70" s="67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7" t="s">
        <v>220</v>
      </c>
      <c r="AF70" s="27">
        <v>10020055</v>
      </c>
      <c r="AG70" s="23" t="s">
        <v>248</v>
      </c>
      <c r="AI70" s="77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6">
        <v>70</v>
      </c>
      <c r="B71" s="67">
        <f t="shared" si="36"/>
        <v>355</v>
      </c>
      <c r="C71" s="67">
        <f t="shared" si="29"/>
        <v>426000</v>
      </c>
      <c r="D71" s="67">
        <v>0.2</v>
      </c>
      <c r="E71" s="67">
        <f t="shared" si="30"/>
        <v>85200</v>
      </c>
      <c r="F71" s="67">
        <f t="shared" si="31"/>
        <v>639000</v>
      </c>
      <c r="G71" s="67">
        <v>1</v>
      </c>
      <c r="H71" s="67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7">
        <v>3</v>
      </c>
      <c r="AF71" s="27">
        <v>10020057</v>
      </c>
      <c r="AG71" s="23" t="s">
        <v>250</v>
      </c>
      <c r="AI71" s="77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4"/>
      <c r="B72" s="74"/>
      <c r="C72" s="74"/>
      <c r="D72" s="74"/>
      <c r="E72" s="74"/>
      <c r="F72" s="74"/>
      <c r="G72" s="74"/>
      <c r="H72" s="74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7" t="s">
        <v>220</v>
      </c>
      <c r="AF72" s="27">
        <v>10020060</v>
      </c>
      <c r="AG72" s="23" t="s">
        <v>270</v>
      </c>
      <c r="AI72" s="77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4"/>
      <c r="B73" s="74"/>
      <c r="C73" s="74"/>
      <c r="D73" s="74"/>
      <c r="E73" s="74"/>
      <c r="F73" s="74"/>
      <c r="G73" s="74"/>
      <c r="H73" s="74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7" t="s">
        <v>220</v>
      </c>
      <c r="AF73" s="27">
        <v>10020061</v>
      </c>
      <c r="AG73" s="23" t="s">
        <v>256</v>
      </c>
      <c r="AI73" s="77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4"/>
      <c r="B74" s="74"/>
      <c r="C74" s="74"/>
      <c r="D74" s="74"/>
      <c r="E74" s="74"/>
      <c r="F74" s="74"/>
      <c r="G74" s="74"/>
      <c r="H74" s="74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7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4"/>
      <c r="B75" s="74"/>
      <c r="C75" s="74"/>
      <c r="D75" s="74"/>
      <c r="E75" s="74"/>
      <c r="F75" s="74"/>
      <c r="G75" s="74"/>
      <c r="H75" s="74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7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4"/>
      <c r="B76" s="74"/>
      <c r="C76" s="74"/>
      <c r="D76" s="74"/>
      <c r="E76" s="74"/>
      <c r="F76" s="74"/>
      <c r="G76" s="74"/>
      <c r="H76" s="74"/>
      <c r="T76" s="21">
        <v>10023008</v>
      </c>
      <c r="U76" s="22" t="s">
        <v>280</v>
      </c>
      <c r="Z76" s="27">
        <v>10020061</v>
      </c>
      <c r="AA76" s="23" t="s">
        <v>256</v>
      </c>
      <c r="AC76" s="77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4"/>
      <c r="B77" s="74"/>
      <c r="C77" s="74"/>
      <c r="D77" s="74"/>
      <c r="E77" s="74"/>
      <c r="F77" s="74"/>
      <c r="G77" s="74"/>
      <c r="H77" s="74"/>
      <c r="T77" s="21">
        <v>10023009</v>
      </c>
      <c r="U77" s="22" t="s">
        <v>282</v>
      </c>
      <c r="Z77" s="27">
        <v>10020062</v>
      </c>
      <c r="AA77" s="23" t="s">
        <v>283</v>
      </c>
      <c r="AC77" s="77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4"/>
      <c r="B78" s="74"/>
      <c r="C78" s="74"/>
      <c r="D78" s="74"/>
      <c r="E78" s="74"/>
      <c r="F78" s="74"/>
      <c r="G78" s="74"/>
      <c r="H78" s="74"/>
      <c r="S78" s="21">
        <v>10020151</v>
      </c>
      <c r="T78" s="21">
        <v>10024001</v>
      </c>
      <c r="U78" s="23" t="s">
        <v>286</v>
      </c>
      <c r="Z78" s="27">
        <v>10020063</v>
      </c>
      <c r="AA78" s="80" t="s">
        <v>287</v>
      </c>
      <c r="AC78" s="77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4"/>
      <c r="B79" s="74"/>
      <c r="C79" s="74"/>
      <c r="D79" s="74"/>
      <c r="E79" s="74"/>
      <c r="F79" s="74"/>
      <c r="G79" s="74"/>
      <c r="H79" s="74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4"/>
      <c r="B80" s="74"/>
      <c r="C80" s="74"/>
      <c r="D80" s="74"/>
      <c r="E80" s="74"/>
      <c r="F80" s="74"/>
      <c r="G80" s="74"/>
      <c r="H80" s="74"/>
      <c r="S80" s="21">
        <v>10020153</v>
      </c>
      <c r="T80" s="21">
        <v>10024003</v>
      </c>
      <c r="U80" s="23" t="s">
        <v>291</v>
      </c>
      <c r="AF80" s="81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4"/>
      <c r="B81" s="74"/>
      <c r="C81" s="74"/>
      <c r="D81" s="74"/>
      <c r="E81" s="74"/>
      <c r="F81" s="74"/>
      <c r="G81" s="74"/>
      <c r="H81" s="74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7" t="s">
        <v>220</v>
      </c>
      <c r="AF81" s="21">
        <v>10020101</v>
      </c>
      <c r="AG81" s="23" t="s">
        <v>262</v>
      </c>
      <c r="AI81" s="77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4"/>
      <c r="B82" s="74"/>
      <c r="C82" s="74"/>
      <c r="D82" s="74"/>
      <c r="E82" s="74"/>
      <c r="F82" s="74"/>
      <c r="G82" s="74"/>
      <c r="H82" s="74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7" t="s">
        <v>220</v>
      </c>
      <c r="AF82" s="21">
        <v>10020102</v>
      </c>
      <c r="AG82" s="23" t="s">
        <v>264</v>
      </c>
      <c r="AI82" s="77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4"/>
      <c r="B83" s="74"/>
      <c r="C83" s="74"/>
      <c r="D83" s="74"/>
      <c r="E83" s="74"/>
      <c r="F83" s="74"/>
      <c r="G83" s="74"/>
      <c r="H83" s="74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7" t="s">
        <v>220</v>
      </c>
      <c r="AF83" s="21">
        <v>10020103</v>
      </c>
      <c r="AG83" s="23" t="s">
        <v>266</v>
      </c>
      <c r="AI83" s="77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4"/>
      <c r="B84" s="74"/>
      <c r="C84" s="74"/>
      <c r="D84" s="74"/>
      <c r="E84" s="74"/>
      <c r="F84" s="74"/>
      <c r="G84" s="74"/>
      <c r="H84" s="74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7" t="s">
        <v>220</v>
      </c>
      <c r="AF84" s="21">
        <v>10020104</v>
      </c>
      <c r="AG84" s="23" t="s">
        <v>268</v>
      </c>
      <c r="AI84" s="77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4"/>
      <c r="B85" s="74"/>
      <c r="C85" s="74"/>
      <c r="D85" s="74"/>
      <c r="E85" s="74"/>
      <c r="F85" s="74"/>
      <c r="G85" s="74"/>
      <c r="H85" s="74"/>
      <c r="T85" s="21">
        <v>10024008</v>
      </c>
      <c r="U85" s="22" t="s">
        <v>301</v>
      </c>
      <c r="Z85" s="21">
        <v>10020105</v>
      </c>
      <c r="AA85" s="23" t="s">
        <v>272</v>
      </c>
      <c r="AC85" s="77" t="s">
        <v>220</v>
      </c>
      <c r="AF85" s="21">
        <v>10020105</v>
      </c>
      <c r="AG85" s="23" t="s">
        <v>272</v>
      </c>
      <c r="AI85" s="77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4"/>
      <c r="B86" s="74"/>
      <c r="C86" s="74"/>
      <c r="D86" s="74"/>
      <c r="E86" s="74"/>
      <c r="F86" s="74"/>
      <c r="G86" s="74"/>
      <c r="H86" s="74"/>
      <c r="T86" s="21">
        <v>10024009</v>
      </c>
      <c r="U86" s="22" t="s">
        <v>303</v>
      </c>
      <c r="Z86" s="21">
        <v>10020106</v>
      </c>
      <c r="AA86" s="23" t="s">
        <v>275</v>
      </c>
      <c r="AC86" s="77" t="s">
        <v>304</v>
      </c>
      <c r="AF86" s="21">
        <v>10020106</v>
      </c>
      <c r="AG86" s="23" t="s">
        <v>275</v>
      </c>
      <c r="AI86" s="77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4"/>
      <c r="B87" s="74"/>
      <c r="C87" s="74"/>
      <c r="D87" s="74"/>
      <c r="E87" s="74"/>
      <c r="F87" s="74"/>
      <c r="G87" s="74"/>
      <c r="H87" s="74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7">
        <v>3</v>
      </c>
      <c r="AF87" s="21">
        <v>10020107</v>
      </c>
      <c r="AG87" s="23" t="s">
        <v>278</v>
      </c>
      <c r="AI87" s="77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4"/>
      <c r="B88" s="74"/>
      <c r="C88" s="74"/>
      <c r="D88" s="74"/>
      <c r="E88" s="74"/>
      <c r="F88" s="74"/>
      <c r="G88" s="74"/>
      <c r="H88" s="74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7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4"/>
      <c r="B89" s="74"/>
      <c r="C89" s="74"/>
      <c r="D89" s="74"/>
      <c r="E89" s="74"/>
      <c r="F89" s="74"/>
      <c r="G89" s="74"/>
      <c r="H89" s="74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7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4"/>
      <c r="B90" s="74"/>
      <c r="C90" s="74"/>
      <c r="D90" s="74"/>
      <c r="E90" s="74"/>
      <c r="F90" s="74"/>
      <c r="G90" s="74"/>
      <c r="H90" s="74"/>
      <c r="S90" s="21">
        <v>10020204</v>
      </c>
      <c r="T90" s="21">
        <v>10025004</v>
      </c>
      <c r="U90" s="23" t="s">
        <v>314</v>
      </c>
      <c r="Z90" s="21">
        <v>10020110</v>
      </c>
      <c r="AA90" s="80" t="s">
        <v>315</v>
      </c>
      <c r="AC90" s="77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4"/>
      <c r="B91" s="74"/>
      <c r="C91" s="74"/>
      <c r="D91" s="74"/>
      <c r="E91" s="74"/>
      <c r="F91" s="74"/>
      <c r="G91" s="74"/>
      <c r="H91" s="74"/>
      <c r="S91" s="21">
        <v>10020205</v>
      </c>
      <c r="T91" s="21">
        <v>10025005</v>
      </c>
      <c r="U91" s="23" t="s">
        <v>317</v>
      </c>
      <c r="AF91" s="81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4"/>
      <c r="B92" s="74"/>
      <c r="C92" s="74"/>
      <c r="D92" s="74"/>
      <c r="E92" s="74"/>
      <c r="F92" s="74"/>
      <c r="G92" s="74"/>
      <c r="H92" s="74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7" t="s">
        <v>220</v>
      </c>
      <c r="AF92" s="21">
        <v>10020151</v>
      </c>
      <c r="AG92" s="23" t="s">
        <v>286</v>
      </c>
      <c r="AI92" s="77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4"/>
      <c r="B93" s="74"/>
      <c r="C93" s="74"/>
      <c r="D93" s="74"/>
      <c r="E93" s="74"/>
      <c r="F93" s="74"/>
      <c r="G93" s="74"/>
      <c r="H93" s="74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7" t="s">
        <v>220</v>
      </c>
      <c r="AF93" s="21">
        <v>10020152</v>
      </c>
      <c r="AG93" s="23" t="s">
        <v>289</v>
      </c>
      <c r="AI93" s="77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4"/>
      <c r="B94" s="74"/>
      <c r="C94" s="74"/>
      <c r="D94" s="74"/>
      <c r="E94" s="74"/>
      <c r="F94" s="74"/>
      <c r="G94" s="74"/>
      <c r="H94" s="74"/>
      <c r="T94" s="21">
        <v>10025008</v>
      </c>
      <c r="U94" s="22" t="s">
        <v>323</v>
      </c>
      <c r="Z94" s="21">
        <v>10020153</v>
      </c>
      <c r="AA94" s="23" t="s">
        <v>291</v>
      </c>
      <c r="AC94" s="77" t="s">
        <v>220</v>
      </c>
      <c r="AF94" s="21">
        <v>10020153</v>
      </c>
      <c r="AG94" s="23" t="s">
        <v>291</v>
      </c>
      <c r="AI94" s="77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4"/>
      <c r="B95" s="74"/>
      <c r="C95" s="74"/>
      <c r="D95" s="74"/>
      <c r="E95" s="74"/>
      <c r="F95" s="74"/>
      <c r="G95" s="74"/>
      <c r="H95" s="74"/>
      <c r="T95" s="21">
        <v>10025009</v>
      </c>
      <c r="U95" s="22" t="s">
        <v>325</v>
      </c>
      <c r="Z95" s="21">
        <v>10020154</v>
      </c>
      <c r="AA95" s="23" t="s">
        <v>293</v>
      </c>
      <c r="AC95" s="77" t="s">
        <v>220</v>
      </c>
      <c r="AF95" s="21">
        <v>10020154</v>
      </c>
      <c r="AG95" s="23" t="s">
        <v>293</v>
      </c>
      <c r="AI95" s="77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4"/>
      <c r="B96" s="74"/>
      <c r="C96" s="74"/>
      <c r="D96" s="74"/>
      <c r="E96" s="74"/>
      <c r="F96" s="74"/>
      <c r="G96" s="74"/>
      <c r="H96" s="74"/>
      <c r="Z96" s="21">
        <v>10020155</v>
      </c>
      <c r="AA96" s="23" t="s">
        <v>295</v>
      </c>
      <c r="AC96" s="77" t="s">
        <v>220</v>
      </c>
      <c r="AF96" s="21">
        <v>10020155</v>
      </c>
      <c r="AG96" s="23" t="s">
        <v>295</v>
      </c>
      <c r="AI96" s="77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4"/>
      <c r="B97" s="74"/>
      <c r="C97" s="74"/>
      <c r="D97" s="74"/>
      <c r="E97" s="74"/>
      <c r="F97" s="74"/>
      <c r="G97" s="74"/>
      <c r="H97" s="74"/>
      <c r="Z97" s="21">
        <v>10020156</v>
      </c>
      <c r="AA97" s="23" t="s">
        <v>297</v>
      </c>
      <c r="AC97" s="77" t="s">
        <v>220</v>
      </c>
      <c r="AF97" s="21">
        <v>10020156</v>
      </c>
      <c r="AG97" s="23" t="s">
        <v>297</v>
      </c>
      <c r="AI97" s="77" t="s">
        <v>220</v>
      </c>
      <c r="AL97" s="81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4"/>
      <c r="B98" s="74"/>
      <c r="C98" s="74"/>
      <c r="D98" s="74"/>
      <c r="E98" s="74"/>
      <c r="F98" s="74"/>
      <c r="G98" s="74"/>
      <c r="H98" s="74"/>
      <c r="Z98" s="21">
        <v>10020157</v>
      </c>
      <c r="AA98" s="23" t="s">
        <v>299</v>
      </c>
      <c r="AC98" s="77" t="s">
        <v>304</v>
      </c>
      <c r="AF98" s="21">
        <v>10020157</v>
      </c>
      <c r="AG98" s="23" t="s">
        <v>299</v>
      </c>
      <c r="AI98" s="77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4"/>
      <c r="B99" s="74"/>
      <c r="C99" s="74"/>
      <c r="D99" s="74"/>
      <c r="E99" s="74"/>
      <c r="F99" s="74"/>
      <c r="G99" s="74"/>
      <c r="H99" s="74"/>
      <c r="Z99" s="21">
        <v>10020158</v>
      </c>
      <c r="AA99" s="23" t="s">
        <v>329</v>
      </c>
      <c r="AC99" s="77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4"/>
      <c r="B100" s="74"/>
      <c r="C100" s="74"/>
      <c r="D100" s="74"/>
      <c r="E100" s="74"/>
      <c r="F100" s="74"/>
      <c r="G100" s="74"/>
      <c r="H100" s="74"/>
      <c r="Z100" s="21">
        <v>10020159</v>
      </c>
      <c r="AA100" s="82" t="s">
        <v>331</v>
      </c>
      <c r="AC100" s="77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4"/>
      <c r="B101" s="74"/>
      <c r="C101" s="74"/>
      <c r="D101" s="74"/>
      <c r="E101" s="74"/>
      <c r="F101" s="74"/>
      <c r="G101" s="74"/>
      <c r="H101" s="74"/>
      <c r="Z101" s="21">
        <v>10020160</v>
      </c>
      <c r="AA101" s="82" t="s">
        <v>333</v>
      </c>
      <c r="AC101" s="77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4"/>
      <c r="B102" s="74"/>
      <c r="C102" s="74"/>
      <c r="D102" s="74"/>
      <c r="E102" s="74"/>
      <c r="F102" s="74"/>
      <c r="G102" s="74"/>
      <c r="H102" s="74"/>
      <c r="Z102" s="21">
        <v>10020161</v>
      </c>
      <c r="AA102" s="83" t="s">
        <v>335</v>
      </c>
      <c r="AC102" s="77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4"/>
      <c r="B103" s="74"/>
      <c r="C103" s="74"/>
      <c r="D103" s="74"/>
      <c r="E103" s="74"/>
      <c r="F103" s="74"/>
      <c r="G103" s="74"/>
      <c r="H103" s="74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4"/>
      <c r="B104" s="74"/>
      <c r="C104" s="74"/>
      <c r="D104" s="74"/>
      <c r="E104" s="74"/>
      <c r="F104" s="74"/>
      <c r="G104" s="74"/>
      <c r="H104" s="74"/>
      <c r="AF104" s="81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4"/>
      <c r="B105" s="74"/>
      <c r="C105" s="74"/>
      <c r="D105" s="74"/>
      <c r="E105" s="74"/>
      <c r="F105" s="74"/>
      <c r="G105" s="74"/>
      <c r="H105" s="74"/>
      <c r="Z105" s="21">
        <v>10020201</v>
      </c>
      <c r="AA105" s="23" t="s">
        <v>306</v>
      </c>
      <c r="AC105" s="77" t="s">
        <v>220</v>
      </c>
      <c r="AF105" s="21">
        <v>10020201</v>
      </c>
      <c r="AG105" s="23" t="s">
        <v>306</v>
      </c>
      <c r="AI105" s="77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4"/>
      <c r="B106" s="74"/>
      <c r="C106" s="74"/>
      <c r="D106" s="74"/>
      <c r="E106" s="74"/>
      <c r="F106" s="74"/>
      <c r="G106" s="74"/>
      <c r="H106" s="74"/>
      <c r="Z106" s="21">
        <v>10020202</v>
      </c>
      <c r="AA106" s="23" t="s">
        <v>308</v>
      </c>
      <c r="AC106" s="77" t="s">
        <v>220</v>
      </c>
      <c r="AF106" s="21">
        <v>10020202</v>
      </c>
      <c r="AG106" s="23" t="s">
        <v>308</v>
      </c>
      <c r="AI106" s="77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4"/>
      <c r="B107" s="74"/>
      <c r="C107" s="74"/>
      <c r="D107" s="74"/>
      <c r="E107" s="74"/>
      <c r="F107" s="74"/>
      <c r="G107" s="74"/>
      <c r="H107" s="74"/>
      <c r="Z107" s="21">
        <v>10020203</v>
      </c>
      <c r="AA107" s="23" t="s">
        <v>311</v>
      </c>
      <c r="AC107" s="77" t="s">
        <v>220</v>
      </c>
      <c r="AF107" s="21">
        <v>10020203</v>
      </c>
      <c r="AG107" s="23" t="s">
        <v>311</v>
      </c>
      <c r="AI107" s="77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4"/>
      <c r="B108" s="74"/>
      <c r="C108" s="74"/>
      <c r="D108" s="74"/>
      <c r="E108" s="74"/>
      <c r="F108" s="74"/>
      <c r="G108" s="74"/>
      <c r="H108" s="74"/>
      <c r="Z108" s="21">
        <v>10020204</v>
      </c>
      <c r="AA108" s="23" t="s">
        <v>314</v>
      </c>
      <c r="AC108" s="77" t="s">
        <v>220</v>
      </c>
      <c r="AF108" s="21">
        <v>10020204</v>
      </c>
      <c r="AG108" s="23" t="s">
        <v>314</v>
      </c>
      <c r="AI108" s="77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4"/>
      <c r="B109" s="74"/>
      <c r="C109" s="74"/>
      <c r="D109" s="74"/>
      <c r="E109" s="74"/>
      <c r="F109" s="74"/>
      <c r="G109" s="74"/>
      <c r="H109" s="74"/>
      <c r="Z109" s="21">
        <v>10020205</v>
      </c>
      <c r="AA109" s="23" t="s">
        <v>317</v>
      </c>
      <c r="AC109" s="77" t="s">
        <v>220</v>
      </c>
      <c r="AF109" s="21">
        <v>10020205</v>
      </c>
      <c r="AG109" s="23" t="s">
        <v>317</v>
      </c>
      <c r="AI109" s="77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4"/>
      <c r="B110" s="74"/>
      <c r="C110" s="74"/>
      <c r="D110" s="74"/>
      <c r="E110" s="74"/>
      <c r="F110" s="74"/>
      <c r="G110" s="74"/>
      <c r="H110" s="74"/>
      <c r="Z110" s="21">
        <v>10020206</v>
      </c>
      <c r="AA110" s="23" t="s">
        <v>319</v>
      </c>
      <c r="AC110" s="77" t="s">
        <v>220</v>
      </c>
      <c r="AF110" s="21">
        <v>10020206</v>
      </c>
      <c r="AG110" s="23" t="s">
        <v>319</v>
      </c>
      <c r="AI110" s="77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4"/>
      <c r="B111" s="74"/>
      <c r="C111" s="74"/>
      <c r="D111" s="74"/>
      <c r="E111" s="74"/>
      <c r="F111" s="74"/>
      <c r="G111" s="74"/>
      <c r="H111" s="74"/>
      <c r="Z111" s="21">
        <v>10020207</v>
      </c>
      <c r="AA111" s="23" t="s">
        <v>346</v>
      </c>
      <c r="AC111" s="77">
        <v>3</v>
      </c>
      <c r="AF111" s="21">
        <v>10020207</v>
      </c>
      <c r="AG111" s="23" t="s">
        <v>346</v>
      </c>
      <c r="AI111" s="77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4"/>
      <c r="B112" s="74"/>
      <c r="C112" s="74"/>
      <c r="D112" s="74"/>
      <c r="E112" s="74"/>
      <c r="F112" s="74"/>
      <c r="G112" s="74"/>
      <c r="H112" s="74"/>
      <c r="Z112" s="21">
        <v>10020208</v>
      </c>
      <c r="AA112" s="23" t="s">
        <v>321</v>
      </c>
      <c r="AC112" s="77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4"/>
      <c r="B113" s="74"/>
      <c r="C113" s="74"/>
      <c r="D113" s="74"/>
      <c r="E113" s="74"/>
      <c r="F113" s="74"/>
      <c r="G113" s="74"/>
      <c r="H113" s="74"/>
      <c r="Z113" s="21">
        <v>10020209</v>
      </c>
      <c r="AA113" s="80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4"/>
      <c r="B114" s="74"/>
      <c r="C114" s="74"/>
      <c r="D114" s="74"/>
      <c r="E114" s="74"/>
      <c r="F114" s="74"/>
      <c r="G114" s="74"/>
      <c r="H114" s="74"/>
      <c r="Z114" s="21">
        <v>10020210</v>
      </c>
      <c r="AA114" s="80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4"/>
      <c r="B115" s="74"/>
      <c r="C115" s="74"/>
      <c r="D115" s="74"/>
      <c r="E115" s="74"/>
      <c r="F115" s="74"/>
      <c r="G115" s="74"/>
      <c r="H115" s="74"/>
      <c r="Z115" s="21">
        <v>10020211</v>
      </c>
      <c r="AA115" s="80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4"/>
      <c r="B116" s="74"/>
      <c r="C116" s="74"/>
      <c r="D116" s="74"/>
      <c r="E116" s="74"/>
      <c r="F116" s="74"/>
      <c r="G116" s="74"/>
      <c r="H116" s="74"/>
      <c r="Z116" s="21">
        <v>10020212</v>
      </c>
      <c r="AA116" s="80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4"/>
      <c r="B117" s="74"/>
      <c r="C117" s="74"/>
      <c r="D117" s="74"/>
      <c r="E117" s="74"/>
      <c r="F117" s="74"/>
      <c r="G117" s="74"/>
      <c r="H117" s="74"/>
      <c r="Z117" s="21">
        <v>10020213</v>
      </c>
      <c r="AA117" s="84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4"/>
      <c r="B118" s="74"/>
      <c r="C118" s="74"/>
      <c r="D118" s="74"/>
      <c r="E118" s="74"/>
      <c r="F118" s="74"/>
      <c r="G118" s="74"/>
      <c r="H118" s="74"/>
      <c r="Z118" s="21">
        <v>10020214</v>
      </c>
      <c r="AA118" s="84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4"/>
      <c r="B119" s="74"/>
      <c r="C119" s="74"/>
      <c r="D119" s="74"/>
      <c r="E119" s="74"/>
      <c r="F119" s="74"/>
      <c r="G119" s="74"/>
      <c r="H119" s="74"/>
      <c r="Z119" s="21">
        <v>10020215</v>
      </c>
      <c r="AA119" s="80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4"/>
      <c r="B120" s="74"/>
      <c r="C120" s="74"/>
      <c r="D120" s="74"/>
      <c r="E120" s="74"/>
      <c r="F120" s="74"/>
      <c r="G120" s="74"/>
      <c r="H120" s="74"/>
      <c r="Z120" s="21">
        <v>10020216</v>
      </c>
      <c r="AA120" s="80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4"/>
      <c r="B121" s="74"/>
      <c r="C121" s="74"/>
      <c r="D121" s="74"/>
      <c r="E121" s="74"/>
      <c r="F121" s="74"/>
      <c r="G121" s="74"/>
      <c r="H121" s="74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4"/>
      <c r="B122" s="74"/>
      <c r="C122" s="74"/>
      <c r="D122" s="74"/>
      <c r="E122" s="74"/>
      <c r="F122" s="74"/>
      <c r="G122" s="74"/>
      <c r="H122" s="74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4"/>
      <c r="B123" s="74"/>
      <c r="C123" s="74"/>
      <c r="D123" s="74"/>
      <c r="E123" s="74"/>
      <c r="F123" s="74"/>
      <c r="G123" s="74"/>
      <c r="H123" s="74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4"/>
      <c r="B124" s="74"/>
      <c r="C124" s="74"/>
      <c r="D124" s="74"/>
      <c r="E124" s="74"/>
      <c r="F124" s="74"/>
      <c r="G124" s="74"/>
      <c r="H124" s="74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4"/>
      <c r="B125" s="74"/>
      <c r="C125" s="74"/>
      <c r="D125" s="74"/>
      <c r="E125" s="74"/>
      <c r="F125" s="74"/>
      <c r="G125" s="74"/>
      <c r="H125" s="74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4"/>
      <c r="B126" s="74"/>
      <c r="C126" s="74"/>
      <c r="D126" s="74"/>
      <c r="E126" s="74"/>
      <c r="F126" s="74"/>
      <c r="G126" s="74"/>
      <c r="H126" s="74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4"/>
      <c r="B127" s="74"/>
      <c r="C127" s="74"/>
      <c r="D127" s="74"/>
      <c r="E127" s="74"/>
      <c r="F127" s="74"/>
      <c r="G127" s="74"/>
      <c r="H127" s="74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4"/>
      <c r="B128" s="74"/>
      <c r="C128" s="74"/>
      <c r="D128" s="74"/>
      <c r="E128" s="74"/>
      <c r="F128" s="74"/>
      <c r="G128" s="74"/>
      <c r="H128" s="74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4"/>
      <c r="B129" s="74"/>
      <c r="C129" s="74"/>
      <c r="D129" s="74"/>
      <c r="E129" s="74"/>
      <c r="F129" s="74"/>
      <c r="G129" s="74"/>
      <c r="H129" s="74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4"/>
      <c r="B130" s="74"/>
      <c r="C130" s="74"/>
      <c r="D130" s="74"/>
      <c r="E130" s="74"/>
      <c r="F130" s="74"/>
      <c r="G130" s="74"/>
      <c r="H130" s="74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4"/>
      <c r="B131" s="74"/>
      <c r="C131" s="74"/>
      <c r="D131" s="74"/>
      <c r="E131" s="74"/>
      <c r="F131" s="74"/>
      <c r="G131" s="74"/>
      <c r="H131" s="74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4"/>
      <c r="B132" s="74"/>
      <c r="C132" s="74"/>
      <c r="D132" s="74"/>
      <c r="E132" s="74"/>
      <c r="F132" s="74"/>
      <c r="G132" s="74"/>
      <c r="H132" s="74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4"/>
      <c r="B133" s="74"/>
      <c r="C133" s="74"/>
      <c r="D133" s="74"/>
      <c r="E133" s="74"/>
      <c r="F133" s="74"/>
      <c r="G133" s="74"/>
      <c r="H133" s="74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4"/>
      <c r="B134" s="74"/>
      <c r="C134" s="74"/>
      <c r="D134" s="74"/>
      <c r="E134" s="74"/>
      <c r="F134" s="74"/>
      <c r="G134" s="74"/>
      <c r="H134" s="74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4"/>
      <c r="B135" s="74"/>
      <c r="C135" s="74"/>
      <c r="D135" s="74"/>
      <c r="E135" s="74"/>
      <c r="F135" s="74"/>
      <c r="G135" s="74"/>
      <c r="H135" s="74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4"/>
      <c r="B136" s="74"/>
      <c r="C136" s="74"/>
      <c r="D136" s="74"/>
      <c r="E136" s="74"/>
      <c r="F136" s="74"/>
      <c r="G136" s="74"/>
      <c r="H136" s="74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4"/>
      <c r="B137" s="74"/>
      <c r="C137" s="74"/>
      <c r="D137" s="74"/>
      <c r="E137" s="74"/>
      <c r="F137" s="74"/>
      <c r="G137" s="74"/>
      <c r="H137" s="74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4"/>
      <c r="B138" s="74"/>
      <c r="C138" s="74"/>
      <c r="D138" s="74"/>
      <c r="E138" s="74"/>
      <c r="F138" s="74"/>
      <c r="G138" s="74"/>
      <c r="H138" s="74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4"/>
      <c r="B139" s="74"/>
      <c r="C139" s="74"/>
      <c r="D139" s="74"/>
      <c r="E139" s="74"/>
      <c r="F139" s="74"/>
      <c r="G139" s="74"/>
      <c r="H139" s="74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4"/>
      <c r="B140" s="74"/>
      <c r="C140" s="74"/>
      <c r="D140" s="74"/>
      <c r="E140" s="74"/>
      <c r="F140" s="74"/>
      <c r="G140" s="74"/>
      <c r="H140" s="74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4"/>
      <c r="B141" s="74"/>
      <c r="C141" s="74"/>
      <c r="D141" s="74"/>
      <c r="E141" s="74"/>
      <c r="F141" s="74"/>
      <c r="G141" s="74"/>
      <c r="H141" s="74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4"/>
      <c r="B142" s="74"/>
      <c r="C142" s="74"/>
      <c r="D142" s="74"/>
      <c r="E142" s="74"/>
      <c r="F142" s="74"/>
      <c r="G142" s="74"/>
      <c r="H142" s="74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4"/>
      <c r="B143" s="74"/>
      <c r="C143" s="74"/>
      <c r="D143" s="74"/>
      <c r="E143" s="74"/>
      <c r="F143" s="74"/>
      <c r="G143" s="74"/>
      <c r="H143" s="74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4"/>
      <c r="B144" s="74"/>
      <c r="C144" s="74"/>
      <c r="D144" s="74"/>
      <c r="E144" s="74"/>
      <c r="F144" s="74"/>
      <c r="G144" s="74"/>
      <c r="H144" s="74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4"/>
      <c r="B145" s="74"/>
      <c r="C145" s="74"/>
      <c r="D145" s="74"/>
      <c r="E145" s="74"/>
      <c r="F145" s="74"/>
      <c r="G145" s="74"/>
      <c r="H145" s="74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4"/>
      <c r="B146" s="74"/>
      <c r="C146" s="74"/>
      <c r="D146" s="74"/>
      <c r="E146" s="74"/>
      <c r="F146" s="74"/>
      <c r="G146" s="74"/>
      <c r="H146" s="74"/>
      <c r="AL146" s="81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4"/>
      <c r="B147" s="74"/>
      <c r="C147" s="74"/>
      <c r="D147" s="74"/>
      <c r="E147" s="74"/>
      <c r="F147" s="74"/>
      <c r="G147" s="74"/>
      <c r="H147" s="74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4"/>
      <c r="B148" s="74"/>
      <c r="C148" s="74"/>
      <c r="D148" s="74"/>
      <c r="E148" s="74"/>
      <c r="F148" s="74"/>
      <c r="G148" s="74"/>
      <c r="H148" s="74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4"/>
      <c r="B149" s="74"/>
      <c r="C149" s="74"/>
      <c r="D149" s="74"/>
      <c r="E149" s="74"/>
      <c r="F149" s="74"/>
      <c r="G149" s="74"/>
      <c r="H149" s="74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4"/>
      <c r="B150" s="74"/>
      <c r="C150" s="74"/>
      <c r="D150" s="74"/>
      <c r="E150" s="74"/>
      <c r="F150" s="74"/>
      <c r="G150" s="74"/>
      <c r="H150" s="74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4"/>
      <c r="B151" s="74"/>
      <c r="C151" s="74"/>
      <c r="D151" s="74"/>
      <c r="E151" s="74"/>
      <c r="F151" s="74"/>
      <c r="G151" s="74"/>
      <c r="H151" s="74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4"/>
      <c r="B152" s="74"/>
      <c r="C152" s="74"/>
      <c r="D152" s="74"/>
      <c r="E152" s="74"/>
      <c r="F152" s="74"/>
      <c r="G152" s="74"/>
      <c r="H152" s="74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4"/>
      <c r="B153" s="74"/>
      <c r="C153" s="74"/>
      <c r="D153" s="74"/>
      <c r="E153" s="74"/>
      <c r="F153" s="74"/>
      <c r="G153" s="74"/>
      <c r="H153" s="74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4"/>
      <c r="B154" s="74"/>
      <c r="C154" s="74"/>
      <c r="D154" s="74"/>
      <c r="E154" s="74"/>
      <c r="F154" s="74"/>
      <c r="G154" s="74"/>
      <c r="H154" s="74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4"/>
      <c r="B155" s="74"/>
      <c r="C155" s="74"/>
      <c r="D155" s="74"/>
      <c r="E155" s="74"/>
      <c r="F155" s="74"/>
      <c r="G155" s="74"/>
      <c r="H155" s="74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4"/>
      <c r="B156" s="74"/>
      <c r="C156" s="74"/>
      <c r="D156" s="74"/>
      <c r="E156" s="74"/>
      <c r="F156" s="74"/>
      <c r="G156" s="74"/>
      <c r="H156" s="74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4"/>
      <c r="B157" s="74"/>
      <c r="C157" s="74"/>
      <c r="D157" s="74"/>
      <c r="E157" s="74"/>
      <c r="F157" s="74"/>
      <c r="G157" s="74"/>
      <c r="H157" s="74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4"/>
      <c r="B158" s="74"/>
      <c r="C158" s="74"/>
      <c r="D158" s="74"/>
      <c r="E158" s="74"/>
      <c r="F158" s="74"/>
      <c r="G158" s="74"/>
      <c r="H158" s="74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4"/>
      <c r="B159" s="74"/>
      <c r="C159" s="74"/>
      <c r="D159" s="74"/>
      <c r="E159" s="74"/>
      <c r="F159" s="74"/>
      <c r="G159" s="74"/>
      <c r="H159" s="74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4"/>
      <c r="B160" s="74"/>
      <c r="C160" s="74"/>
      <c r="D160" s="74"/>
      <c r="E160" s="74"/>
      <c r="F160" s="74"/>
      <c r="G160" s="74"/>
      <c r="H160" s="74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4"/>
      <c r="B161" s="74"/>
      <c r="C161" s="74"/>
      <c r="D161" s="74"/>
      <c r="E161" s="74"/>
      <c r="F161" s="74"/>
      <c r="G161" s="74"/>
      <c r="H161" s="74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4"/>
      <c r="B162" s="74"/>
      <c r="C162" s="74"/>
      <c r="D162" s="74"/>
      <c r="E162" s="74"/>
      <c r="F162" s="74"/>
      <c r="G162" s="74"/>
      <c r="H162" s="74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4"/>
      <c r="B163" s="74"/>
      <c r="C163" s="74"/>
      <c r="D163" s="74"/>
      <c r="E163" s="74"/>
      <c r="F163" s="74"/>
      <c r="G163" s="74"/>
      <c r="H163" s="74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4"/>
      <c r="B164" s="74"/>
      <c r="C164" s="74"/>
      <c r="D164" s="74"/>
      <c r="E164" s="74"/>
      <c r="F164" s="74"/>
      <c r="G164" s="74"/>
      <c r="H164" s="74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4"/>
      <c r="B165" s="74"/>
      <c r="C165" s="74"/>
      <c r="D165" s="74"/>
      <c r="E165" s="74"/>
      <c r="F165" s="74"/>
      <c r="G165" s="74"/>
      <c r="H165" s="74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4"/>
      <c r="B166" s="74"/>
      <c r="C166" s="74"/>
      <c r="D166" s="74"/>
      <c r="E166" s="74"/>
      <c r="F166" s="74"/>
      <c r="G166" s="74"/>
      <c r="H166" s="74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4"/>
      <c r="B167" s="74"/>
      <c r="C167" s="74"/>
      <c r="D167" s="74"/>
      <c r="E167" s="74"/>
      <c r="F167" s="74"/>
      <c r="G167" s="74"/>
      <c r="H167" s="74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4"/>
      <c r="B168" s="74"/>
      <c r="C168" s="74"/>
      <c r="D168" s="74"/>
      <c r="E168" s="74"/>
      <c r="F168" s="74"/>
      <c r="G168" s="74"/>
      <c r="H168" s="74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4"/>
      <c r="B169" s="74"/>
      <c r="C169" s="74"/>
      <c r="D169" s="74"/>
      <c r="E169" s="74"/>
      <c r="F169" s="74"/>
      <c r="G169" s="74"/>
      <c r="H169" s="74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4"/>
      <c r="B170" s="74"/>
      <c r="C170" s="74"/>
      <c r="D170" s="74"/>
      <c r="E170" s="74"/>
      <c r="F170" s="74"/>
      <c r="G170" s="74"/>
      <c r="H170" s="74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4"/>
      <c r="B171" s="74"/>
      <c r="C171" s="74"/>
      <c r="D171" s="74"/>
      <c r="E171" s="74"/>
      <c r="F171" s="74"/>
      <c r="G171" s="74"/>
      <c r="H171" s="74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4"/>
      <c r="B172" s="74"/>
      <c r="C172" s="74"/>
      <c r="D172" s="74"/>
      <c r="E172" s="74"/>
      <c r="F172" s="74"/>
      <c r="G172" s="74"/>
      <c r="H172" s="74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4"/>
      <c r="B173" s="74"/>
      <c r="C173" s="74"/>
      <c r="D173" s="74"/>
      <c r="E173" s="74"/>
      <c r="F173" s="74"/>
      <c r="G173" s="74"/>
      <c r="H173" s="74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4"/>
      <c r="B174" s="74"/>
      <c r="C174" s="74"/>
      <c r="D174" s="74"/>
      <c r="E174" s="74"/>
      <c r="F174" s="74"/>
      <c r="G174" s="74"/>
      <c r="H174" s="74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4"/>
      <c r="B175" s="74"/>
      <c r="C175" s="74"/>
      <c r="D175" s="74"/>
      <c r="E175" s="74"/>
      <c r="F175" s="74"/>
      <c r="G175" s="74"/>
      <c r="H175" s="74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4"/>
      <c r="B176" s="74"/>
      <c r="C176" s="74"/>
      <c r="D176" s="74"/>
      <c r="E176" s="74"/>
      <c r="F176" s="74"/>
      <c r="G176" s="74"/>
      <c r="H176" s="74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4"/>
      <c r="B177" s="74"/>
      <c r="C177" s="74"/>
      <c r="D177" s="74"/>
      <c r="E177" s="74"/>
      <c r="F177" s="74"/>
      <c r="G177" s="74"/>
      <c r="H177" s="74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4"/>
      <c r="B178" s="74"/>
      <c r="C178" s="74"/>
      <c r="D178" s="74"/>
      <c r="E178" s="74"/>
      <c r="F178" s="74"/>
      <c r="G178" s="74"/>
      <c r="H178" s="74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4"/>
      <c r="B179" s="74"/>
      <c r="C179" s="74"/>
      <c r="D179" s="74"/>
      <c r="E179" s="74"/>
      <c r="F179" s="74"/>
      <c r="G179" s="74"/>
      <c r="H179" s="74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4"/>
      <c r="B180" s="74"/>
      <c r="C180" s="74"/>
      <c r="D180" s="74"/>
      <c r="E180" s="74"/>
      <c r="F180" s="74"/>
      <c r="G180" s="74"/>
      <c r="H180" s="74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8"/>
      <c r="B181" s="68"/>
      <c r="C181" s="68"/>
      <c r="D181" s="68"/>
      <c r="E181" s="68"/>
      <c r="F181" s="68"/>
      <c r="G181" s="68"/>
      <c r="H181" s="68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8"/>
      <c r="B182" s="68"/>
      <c r="C182" s="68"/>
      <c r="D182" s="68"/>
      <c r="E182" s="68"/>
      <c r="F182" s="68"/>
      <c r="G182" s="68"/>
      <c r="H182" s="68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8"/>
      <c r="B183" s="68"/>
      <c r="C183" s="68"/>
      <c r="D183" s="68"/>
      <c r="E183" s="68"/>
      <c r="F183" s="68"/>
      <c r="G183" s="68"/>
      <c r="H183" s="68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8"/>
      <c r="B184" s="68"/>
      <c r="C184" s="68"/>
      <c r="D184" s="68"/>
      <c r="E184" s="68"/>
      <c r="F184" s="68"/>
      <c r="G184" s="68"/>
      <c r="H184" s="68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8"/>
      <c r="B185" s="68"/>
      <c r="C185" s="68"/>
      <c r="D185" s="68"/>
      <c r="E185" s="68"/>
      <c r="F185" s="68"/>
      <c r="G185" s="68"/>
      <c r="H185" s="68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8"/>
      <c r="B186" s="68"/>
      <c r="C186" s="68"/>
      <c r="D186" s="68"/>
      <c r="E186" s="68"/>
      <c r="F186" s="68"/>
      <c r="G186" s="68"/>
      <c r="H186" s="68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8"/>
      <c r="B187" s="68"/>
      <c r="C187" s="68"/>
      <c r="D187" s="68"/>
      <c r="E187" s="68"/>
      <c r="F187" s="68"/>
      <c r="G187" s="68"/>
      <c r="H187" s="68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8"/>
      <c r="B188" s="68"/>
      <c r="C188" s="68"/>
      <c r="D188" s="68"/>
      <c r="E188" s="68"/>
      <c r="F188" s="68"/>
      <c r="G188" s="68"/>
      <c r="H188" s="68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8"/>
      <c r="B189" s="68"/>
      <c r="C189" s="68"/>
      <c r="D189" s="68"/>
      <c r="E189" s="68"/>
      <c r="F189" s="68"/>
      <c r="G189" s="68"/>
      <c r="H189" s="68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8"/>
      <c r="B190" s="68"/>
      <c r="C190" s="68"/>
      <c r="D190" s="68"/>
      <c r="E190" s="68"/>
      <c r="F190" s="68"/>
      <c r="G190" s="68"/>
      <c r="H190" s="68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8"/>
      <c r="B191" s="68"/>
      <c r="C191" s="68"/>
      <c r="D191" s="68"/>
      <c r="E191" s="68"/>
      <c r="F191" s="68"/>
      <c r="G191" s="68"/>
      <c r="H191" s="68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8"/>
      <c r="B192" s="68"/>
      <c r="C192" s="68"/>
      <c r="D192" s="68"/>
      <c r="E192" s="68"/>
      <c r="F192" s="68"/>
      <c r="G192" s="68"/>
      <c r="H192" s="68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8"/>
      <c r="B193" s="68"/>
      <c r="C193" s="68"/>
      <c r="D193" s="68"/>
      <c r="E193" s="68"/>
      <c r="F193" s="68"/>
      <c r="G193" s="68"/>
      <c r="H193" s="68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8"/>
      <c r="B194" s="68"/>
      <c r="C194" s="68"/>
      <c r="D194" s="68"/>
      <c r="E194" s="68"/>
      <c r="F194" s="68"/>
      <c r="G194" s="68"/>
      <c r="H194" s="68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8"/>
      <c r="B195" s="68"/>
      <c r="C195" s="68"/>
      <c r="D195" s="68"/>
      <c r="E195" s="68"/>
      <c r="F195" s="68"/>
      <c r="G195" s="68"/>
      <c r="H195" s="68"/>
      <c r="AL195" s="81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8"/>
      <c r="B196" s="68"/>
      <c r="C196" s="68"/>
      <c r="D196" s="68"/>
      <c r="E196" s="68"/>
      <c r="F196" s="68"/>
      <c r="G196" s="68"/>
      <c r="H196" s="68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8"/>
      <c r="B197" s="68"/>
      <c r="C197" s="68"/>
      <c r="D197" s="68"/>
      <c r="E197" s="68"/>
      <c r="F197" s="68"/>
      <c r="G197" s="68"/>
      <c r="H197" s="68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8"/>
      <c r="B198" s="68"/>
      <c r="C198" s="68"/>
      <c r="D198" s="68"/>
      <c r="E198" s="68"/>
      <c r="F198" s="68"/>
      <c r="G198" s="68"/>
      <c r="H198" s="68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8"/>
      <c r="B199" s="68"/>
      <c r="C199" s="68"/>
      <c r="D199" s="68"/>
      <c r="E199" s="68"/>
      <c r="F199" s="68"/>
      <c r="G199" s="68"/>
      <c r="H199" s="68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8"/>
      <c r="B200" s="68"/>
      <c r="C200" s="68"/>
      <c r="D200" s="68"/>
      <c r="E200" s="68"/>
      <c r="F200" s="68"/>
      <c r="G200" s="68"/>
      <c r="H200" s="68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8"/>
      <c r="B201" s="68"/>
      <c r="C201" s="68"/>
      <c r="D201" s="68"/>
      <c r="E201" s="68"/>
      <c r="F201" s="68"/>
      <c r="G201" s="68"/>
      <c r="H201" s="68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8"/>
      <c r="B202" s="68"/>
      <c r="C202" s="68"/>
      <c r="D202" s="68"/>
      <c r="E202" s="68"/>
      <c r="F202" s="68"/>
      <c r="G202" s="68"/>
      <c r="H202" s="68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8"/>
      <c r="B203" s="68"/>
      <c r="C203" s="68"/>
      <c r="D203" s="68"/>
      <c r="E203" s="68"/>
      <c r="F203" s="68"/>
      <c r="G203" s="68"/>
      <c r="H203" s="68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8"/>
      <c r="B204" s="68"/>
      <c r="C204" s="68"/>
      <c r="D204" s="68"/>
      <c r="E204" s="68"/>
      <c r="F204" s="68"/>
      <c r="G204" s="68"/>
      <c r="H204" s="68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8"/>
      <c r="B205" s="68"/>
      <c r="C205" s="68"/>
      <c r="D205" s="68"/>
      <c r="E205" s="68"/>
      <c r="F205" s="68"/>
      <c r="G205" s="68"/>
      <c r="H205" s="68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8"/>
      <c r="B206" s="68"/>
      <c r="C206" s="68"/>
      <c r="D206" s="68"/>
      <c r="E206" s="68"/>
      <c r="F206" s="68"/>
      <c r="G206" s="68"/>
      <c r="H206" s="68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8"/>
      <c r="B207" s="68"/>
      <c r="C207" s="68"/>
      <c r="D207" s="68"/>
      <c r="E207" s="68"/>
      <c r="F207" s="68"/>
      <c r="G207" s="68"/>
      <c r="H207" s="68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8"/>
      <c r="B208" s="68"/>
      <c r="C208" s="68"/>
      <c r="D208" s="68"/>
      <c r="E208" s="68"/>
      <c r="F208" s="68"/>
      <c r="G208" s="68"/>
      <c r="H208" s="68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8"/>
      <c r="B209" s="68"/>
      <c r="C209" s="68"/>
      <c r="D209" s="68"/>
      <c r="E209" s="68"/>
      <c r="F209" s="68"/>
      <c r="G209" s="68"/>
      <c r="H209" s="68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8"/>
      <c r="B210" s="68"/>
      <c r="C210" s="68"/>
      <c r="D210" s="68"/>
      <c r="E210" s="68"/>
      <c r="F210" s="68"/>
      <c r="G210" s="68"/>
      <c r="H210" s="68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8"/>
      <c r="B211" s="68"/>
      <c r="C211" s="68"/>
      <c r="D211" s="68"/>
      <c r="E211" s="68"/>
      <c r="F211" s="68"/>
      <c r="G211" s="68"/>
      <c r="H211" s="68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8"/>
      <c r="B212" s="68"/>
      <c r="C212" s="68"/>
      <c r="D212" s="68"/>
      <c r="E212" s="68"/>
      <c r="F212" s="68"/>
      <c r="G212" s="68"/>
      <c r="H212" s="68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8"/>
      <c r="B213" s="68"/>
      <c r="C213" s="68"/>
      <c r="D213" s="68"/>
      <c r="E213" s="68"/>
      <c r="F213" s="68"/>
      <c r="G213" s="68"/>
      <c r="H213" s="68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8"/>
      <c r="B214" s="68"/>
      <c r="C214" s="68"/>
      <c r="D214" s="68"/>
      <c r="E214" s="68"/>
      <c r="F214" s="68"/>
      <c r="G214" s="68"/>
      <c r="H214" s="68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8"/>
      <c r="B215" s="68"/>
      <c r="C215" s="68"/>
      <c r="D215" s="68"/>
      <c r="E215" s="68"/>
      <c r="F215" s="68"/>
      <c r="G215" s="68"/>
      <c r="H215" s="68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8"/>
      <c r="B216" s="68"/>
      <c r="C216" s="68"/>
      <c r="D216" s="68"/>
      <c r="E216" s="68"/>
      <c r="F216" s="68"/>
      <c r="G216" s="68"/>
      <c r="H216" s="68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1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4">
        <v>601300101</v>
      </c>
      <c r="I2" s="93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4">
        <v>601300101</v>
      </c>
      <c r="I3" s="93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4">
        <v>601300101</v>
      </c>
      <c r="I4" s="93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4">
        <v>601300101</v>
      </c>
      <c r="I5" s="93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4">
        <v>601300101</v>
      </c>
      <c r="I6" s="93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4">
        <v>601300101</v>
      </c>
      <c r="I7" s="93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4">
        <v>601300101</v>
      </c>
      <c r="I8" s="93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4">
        <v>601300101</v>
      </c>
      <c r="I9" s="93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4">
        <v>601300101</v>
      </c>
      <c r="I10" s="93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4">
        <v>601300101</v>
      </c>
      <c r="I11" s="93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4">
        <v>601300101</v>
      </c>
      <c r="I12" s="93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4">
        <v>601300101</v>
      </c>
      <c r="I13" s="93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4">
        <v>601400101</v>
      </c>
      <c r="I14" s="93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4">
        <v>601300101</v>
      </c>
      <c r="I15" s="93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4">
        <v>601300101</v>
      </c>
      <c r="I16" s="93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4">
        <v>601300101</v>
      </c>
      <c r="I17" s="93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4">
        <v>601300101</v>
      </c>
      <c r="I18" s="93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4">
        <v>601300101</v>
      </c>
      <c r="I19" s="93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4">
        <v>601400101</v>
      </c>
      <c r="I20" s="93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4">
        <v>601300101</v>
      </c>
      <c r="I21" s="93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4">
        <v>601300101</v>
      </c>
      <c r="I22" s="93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4">
        <v>601400101</v>
      </c>
      <c r="I23" s="93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4">
        <v>601300101</v>
      </c>
      <c r="I24" s="94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4">
        <v>601300101</v>
      </c>
      <c r="I25" s="94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4">
        <v>601400101</v>
      </c>
      <c r="I26" s="94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4">
        <v>601300101</v>
      </c>
      <c r="I27" s="94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4">
        <v>601300101</v>
      </c>
      <c r="I28" s="94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4">
        <v>0</v>
      </c>
      <c r="I29" s="94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4">
        <v>601400101</v>
      </c>
      <c r="I30" s="94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4">
        <v>601400101</v>
      </c>
      <c r="I31" s="94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4">
        <v>601300101</v>
      </c>
      <c r="I32" s="94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4">
        <v>601300101</v>
      </c>
      <c r="I33" s="94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4">
        <v>601300101</v>
      </c>
      <c r="I34" s="94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4">
        <v>601400101</v>
      </c>
      <c r="I35" s="94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4">
        <v>601300201</v>
      </c>
      <c r="I36" s="94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4">
        <v>601300201</v>
      </c>
      <c r="I37" s="94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4">
        <v>601400101</v>
      </c>
      <c r="I38" s="94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4">
        <v>601300201</v>
      </c>
      <c r="I39" s="94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4">
        <v>601300201</v>
      </c>
      <c r="I40" s="94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4">
        <v>601400201</v>
      </c>
      <c r="I41" s="94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4">
        <v>601300201</v>
      </c>
      <c r="I42" s="94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4">
        <v>601300201</v>
      </c>
      <c r="I43" s="94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4">
        <v>601300201</v>
      </c>
      <c r="I44" s="94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4">
        <v>601300201</v>
      </c>
      <c r="I45" s="94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4">
        <v>601300201</v>
      </c>
      <c r="I46" s="94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4">
        <v>601400201</v>
      </c>
      <c r="I47" s="94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4">
        <v>601300201</v>
      </c>
      <c r="I48" s="94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4">
        <v>601300201</v>
      </c>
      <c r="I49" s="94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4">
        <v>601300201</v>
      </c>
      <c r="I50" s="94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4">
        <v>601400201</v>
      </c>
      <c r="I51" s="94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4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4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4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4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4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4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4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4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4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4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4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4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4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4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4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4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4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4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4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4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4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4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4">
        <v>601400401</v>
      </c>
      <c r="I74" s="94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4">
        <v>601400401</v>
      </c>
      <c r="I75" s="94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4">
        <v>601400401</v>
      </c>
      <c r="I76" s="94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4">
        <v>601300101</v>
      </c>
      <c r="I82" s="93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4">
        <v>601300101</v>
      </c>
      <c r="I83" s="93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4">
        <v>601300101</v>
      </c>
      <c r="I84" s="93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4">
        <v>601300101</v>
      </c>
      <c r="I85" s="93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4">
        <v>601400101</v>
      </c>
      <c r="I86" s="93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4">
        <v>601400101</v>
      </c>
      <c r="I87" s="93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4">
        <v>601400101</v>
      </c>
      <c r="I88" s="93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4">
        <v>601300201</v>
      </c>
      <c r="I89" s="93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4">
        <v>601300201</v>
      </c>
      <c r="I90" s="93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4">
        <v>601300201</v>
      </c>
      <c r="I91" s="93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4">
        <v>601300201</v>
      </c>
      <c r="I92" s="93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4">
        <v>601300201</v>
      </c>
      <c r="I93" s="93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4">
        <v>601400201</v>
      </c>
      <c r="I94" s="93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4">
        <v>601400201</v>
      </c>
      <c r="I95" s="93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4">
        <v>601400201</v>
      </c>
      <c r="I96" s="93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4">
        <v>601300301</v>
      </c>
      <c r="I97" s="93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4">
        <v>601300301</v>
      </c>
      <c r="I98" s="93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4">
        <v>601300301</v>
      </c>
      <c r="I99" s="93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4">
        <v>601300301</v>
      </c>
      <c r="I100" s="93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4">
        <v>601300301</v>
      </c>
      <c r="I101" s="93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4">
        <v>601400301</v>
      </c>
      <c r="I102" s="93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4">
        <v>601400301</v>
      </c>
      <c r="I103" s="93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4">
        <v>601400301</v>
      </c>
      <c r="I104" s="93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4">
        <v>601300401</v>
      </c>
      <c r="I105" s="93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4">
        <v>601300401</v>
      </c>
      <c r="I106" s="93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4">
        <v>601300401</v>
      </c>
      <c r="I107" s="93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4">
        <v>601300401</v>
      </c>
      <c r="I108" s="93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4">
        <v>601400401</v>
      </c>
      <c r="I109" s="93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4">
        <v>601400401</v>
      </c>
      <c r="I110" s="93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4">
        <v>601400401</v>
      </c>
      <c r="I111" s="93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9" t="s">
        <v>653</v>
      </c>
      <c r="N1" s="59" t="s">
        <v>654</v>
      </c>
      <c r="O1" s="59" t="s">
        <v>655</v>
      </c>
      <c r="P1" s="59" t="s">
        <v>656</v>
      </c>
      <c r="Q1" s="59" t="s">
        <v>657</v>
      </c>
      <c r="R1" s="59" t="s">
        <v>658</v>
      </c>
      <c r="S1" s="59" t="s">
        <v>659</v>
      </c>
      <c r="T1" s="59" t="s">
        <v>660</v>
      </c>
      <c r="U1" s="59" t="s">
        <v>661</v>
      </c>
      <c r="V1" s="59" t="s">
        <v>662</v>
      </c>
      <c r="W1" s="59" t="s">
        <v>663</v>
      </c>
      <c r="X1" s="59" t="s">
        <v>664</v>
      </c>
      <c r="Y1" s="59" t="s">
        <v>665</v>
      </c>
      <c r="Z1" s="59" t="s">
        <v>666</v>
      </c>
      <c r="AA1" s="59" t="s">
        <v>667</v>
      </c>
      <c r="AB1" s="59" t="s">
        <v>668</v>
      </c>
      <c r="AC1" s="59" t="s">
        <v>669</v>
      </c>
      <c r="AD1" s="59" t="s">
        <v>670</v>
      </c>
      <c r="AE1" s="59" t="s">
        <v>671</v>
      </c>
      <c r="AF1" s="59" t="s">
        <v>672</v>
      </c>
      <c r="AG1" s="59" t="s">
        <v>673</v>
      </c>
      <c r="AH1" s="59" t="s">
        <v>674</v>
      </c>
      <c r="AI1" s="59" t="s">
        <v>675</v>
      </c>
      <c r="AJ1" s="59" t="s">
        <v>676</v>
      </c>
      <c r="AK1" s="59" t="s">
        <v>677</v>
      </c>
      <c r="AL1" s="59" t="s">
        <v>678</v>
      </c>
      <c r="AM1" s="59" t="s">
        <v>679</v>
      </c>
      <c r="AN1" s="59" t="s">
        <v>680</v>
      </c>
      <c r="AO1" s="59" t="s">
        <v>681</v>
      </c>
      <c r="AP1" s="59" t="s">
        <v>682</v>
      </c>
      <c r="AQ1" s="59" t="s">
        <v>683</v>
      </c>
      <c r="AR1" s="59" t="s">
        <v>684</v>
      </c>
      <c r="AS1" s="59" t="s">
        <v>685</v>
      </c>
      <c r="AT1" s="59" t="s">
        <v>686</v>
      </c>
      <c r="AU1" s="59" t="s">
        <v>687</v>
      </c>
      <c r="AV1" s="59" t="s">
        <v>688</v>
      </c>
      <c r="AW1" s="59" t="s">
        <v>689</v>
      </c>
      <c r="AX1" s="59" t="s">
        <v>690</v>
      </c>
      <c r="AY1" s="59" t="s">
        <v>691</v>
      </c>
      <c r="AZ1" s="59" t="s">
        <v>692</v>
      </c>
    </row>
    <row r="2" spans="1:52" s="9" customFormat="1" ht="20.100000000000001" customHeight="1" x14ac:dyDescent="0.2">
      <c r="A2" s="3">
        <v>1</v>
      </c>
      <c r="B2" s="8"/>
      <c r="C2" s="58">
        <v>10303001</v>
      </c>
      <c r="D2" s="8">
        <v>5.0000000000000001E-3</v>
      </c>
      <c r="E2" s="8">
        <v>1</v>
      </c>
      <c r="F2" s="3">
        <v>1</v>
      </c>
      <c r="G2" s="8">
        <f>ROUND(D2*1000000,0)</f>
        <v>5000</v>
      </c>
      <c r="H2" s="52">
        <f>C2</f>
        <v>10303001</v>
      </c>
      <c r="I2" s="8">
        <f>E2</f>
        <v>1</v>
      </c>
      <c r="J2" s="8">
        <f>F2</f>
        <v>1</v>
      </c>
      <c r="K2" s="8"/>
      <c r="M2" s="59" t="s">
        <v>693</v>
      </c>
      <c r="N2" s="59" t="s">
        <v>693</v>
      </c>
      <c r="O2" s="59" t="s">
        <v>693</v>
      </c>
      <c r="P2" s="59" t="s">
        <v>693</v>
      </c>
      <c r="Q2" s="59" t="s">
        <v>693</v>
      </c>
      <c r="R2" s="59" t="s">
        <v>693</v>
      </c>
      <c r="S2" s="59" t="s">
        <v>693</v>
      </c>
      <c r="T2" s="59" t="s">
        <v>693</v>
      </c>
      <c r="U2" s="59" t="s">
        <v>693</v>
      </c>
      <c r="V2" s="59" t="s">
        <v>693</v>
      </c>
      <c r="W2" s="59" t="s">
        <v>693</v>
      </c>
      <c r="X2" s="59" t="s">
        <v>693</v>
      </c>
      <c r="Y2" s="59" t="s">
        <v>693</v>
      </c>
      <c r="Z2" s="59" t="s">
        <v>693</v>
      </c>
      <c r="AA2" s="59" t="s">
        <v>693</v>
      </c>
      <c r="AB2" s="59" t="s">
        <v>693</v>
      </c>
      <c r="AC2" s="59" t="s">
        <v>693</v>
      </c>
      <c r="AD2" s="59" t="s">
        <v>693</v>
      </c>
      <c r="AE2" s="59" t="s">
        <v>693</v>
      </c>
      <c r="AF2" s="59" t="s">
        <v>693</v>
      </c>
      <c r="AG2" s="59" t="s">
        <v>693</v>
      </c>
      <c r="AH2" s="59" t="s">
        <v>693</v>
      </c>
      <c r="AI2" s="59" t="s">
        <v>693</v>
      </c>
      <c r="AJ2" s="59" t="s">
        <v>693</v>
      </c>
      <c r="AK2" s="59" t="s">
        <v>693</v>
      </c>
      <c r="AL2" s="59" t="s">
        <v>693</v>
      </c>
      <c r="AM2" s="59" t="s">
        <v>693</v>
      </c>
      <c r="AN2" s="59" t="s">
        <v>693</v>
      </c>
      <c r="AO2" s="59" t="s">
        <v>693</v>
      </c>
      <c r="AP2" s="59" t="s">
        <v>693</v>
      </c>
      <c r="AQ2" s="59" t="s">
        <v>693</v>
      </c>
      <c r="AR2" s="59" t="s">
        <v>693</v>
      </c>
      <c r="AS2" s="59" t="s">
        <v>693</v>
      </c>
      <c r="AT2" s="59" t="s">
        <v>693</v>
      </c>
      <c r="AU2" s="59" t="s">
        <v>693</v>
      </c>
      <c r="AV2" s="59" t="s">
        <v>693</v>
      </c>
      <c r="AW2" s="59" t="s">
        <v>693</v>
      </c>
      <c r="AX2" s="59" t="s">
        <v>693</v>
      </c>
      <c r="AY2" s="59" t="s">
        <v>693</v>
      </c>
      <c r="AZ2" s="59" t="s">
        <v>693</v>
      </c>
    </row>
    <row r="3" spans="1:52" s="9" customFormat="1" ht="20.100000000000001" customHeight="1" x14ac:dyDescent="0.2">
      <c r="A3" s="3">
        <v>2</v>
      </c>
      <c r="B3" s="8"/>
      <c r="C3" s="58">
        <v>10303002</v>
      </c>
      <c r="D3" s="8">
        <v>5.0000000000000001E-3</v>
      </c>
      <c r="E3" s="8">
        <v>1</v>
      </c>
      <c r="F3" s="3">
        <v>1</v>
      </c>
      <c r="G3" s="8">
        <f t="shared" ref="G3:G7" si="0">ROUND(D3*1000000,0)</f>
        <v>5000</v>
      </c>
      <c r="H3" s="52">
        <f t="shared" ref="H3:H7" si="1">C3</f>
        <v>10303002</v>
      </c>
      <c r="I3" s="8">
        <f t="shared" ref="I3:I7" si="2">E3</f>
        <v>1</v>
      </c>
      <c r="J3" s="8">
        <f t="shared" ref="J3:J7" si="3">F3</f>
        <v>1</v>
      </c>
      <c r="K3" s="8"/>
      <c r="M3" s="59">
        <v>8</v>
      </c>
      <c r="N3" s="59">
        <v>8</v>
      </c>
      <c r="O3" s="59">
        <v>8</v>
      </c>
      <c r="P3" s="59">
        <v>8</v>
      </c>
      <c r="Q3" s="59">
        <v>8</v>
      </c>
      <c r="R3" s="59">
        <v>8</v>
      </c>
      <c r="S3" s="59">
        <v>8</v>
      </c>
      <c r="T3" s="59">
        <v>8</v>
      </c>
      <c r="U3" s="59">
        <v>8</v>
      </c>
      <c r="V3" s="59">
        <v>8</v>
      </c>
      <c r="W3" s="59">
        <v>8</v>
      </c>
      <c r="X3" s="59">
        <v>8</v>
      </c>
      <c r="Y3" s="59">
        <v>8</v>
      </c>
      <c r="Z3" s="59">
        <v>8</v>
      </c>
      <c r="AA3" s="59">
        <v>8</v>
      </c>
      <c r="AB3" s="59">
        <v>8</v>
      </c>
      <c r="AC3" s="59">
        <v>8</v>
      </c>
      <c r="AD3" s="59">
        <v>8</v>
      </c>
      <c r="AE3" s="59">
        <v>8</v>
      </c>
      <c r="AF3" s="59">
        <v>8</v>
      </c>
      <c r="AG3" s="59">
        <v>8</v>
      </c>
      <c r="AH3" s="59">
        <v>8</v>
      </c>
      <c r="AI3" s="59">
        <v>8</v>
      </c>
      <c r="AJ3" s="59">
        <v>8</v>
      </c>
      <c r="AK3" s="59">
        <v>8</v>
      </c>
      <c r="AL3" s="59">
        <v>8</v>
      </c>
      <c r="AM3" s="59">
        <v>8</v>
      </c>
      <c r="AN3" s="59">
        <v>8</v>
      </c>
      <c r="AO3" s="59">
        <v>8</v>
      </c>
      <c r="AP3" s="59">
        <v>8</v>
      </c>
      <c r="AQ3" s="59">
        <v>8</v>
      </c>
      <c r="AR3" s="59">
        <v>8</v>
      </c>
      <c r="AS3" s="59">
        <v>8</v>
      </c>
      <c r="AT3" s="59">
        <v>8</v>
      </c>
      <c r="AU3" s="59">
        <v>8</v>
      </c>
      <c r="AV3" s="59">
        <v>8</v>
      </c>
      <c r="AW3" s="59">
        <v>8</v>
      </c>
      <c r="AX3" s="59">
        <v>8</v>
      </c>
      <c r="AY3" s="59">
        <v>8</v>
      </c>
      <c r="AZ3" s="59">
        <v>8</v>
      </c>
    </row>
    <row r="4" spans="1:52" s="9" customFormat="1" ht="20.100000000000001" customHeight="1" x14ac:dyDescent="0.2">
      <c r="A4" s="3">
        <v>3</v>
      </c>
      <c r="B4" s="8"/>
      <c r="C4" s="58">
        <v>10303003</v>
      </c>
      <c r="D4" s="8">
        <v>5.0000000000000001E-3</v>
      </c>
      <c r="E4" s="8">
        <v>1</v>
      </c>
      <c r="F4" s="8">
        <v>1</v>
      </c>
      <c r="G4" s="8">
        <f t="shared" si="0"/>
        <v>5000</v>
      </c>
      <c r="H4" s="52">
        <f t="shared" si="1"/>
        <v>10303003</v>
      </c>
      <c r="I4" s="8">
        <f t="shared" si="2"/>
        <v>1</v>
      </c>
      <c r="J4" s="8">
        <f t="shared" si="3"/>
        <v>1</v>
      </c>
      <c r="K4" s="8"/>
      <c r="M4" s="59" t="s">
        <v>694</v>
      </c>
      <c r="N4" s="59" t="s">
        <v>694</v>
      </c>
      <c r="O4" s="59" t="s">
        <v>694</v>
      </c>
      <c r="P4" s="59" t="s">
        <v>694</v>
      </c>
      <c r="Q4" s="59" t="s">
        <v>694</v>
      </c>
      <c r="R4" s="59" t="s">
        <v>694</v>
      </c>
      <c r="S4" s="59" t="s">
        <v>694</v>
      </c>
      <c r="T4" s="59" t="s">
        <v>694</v>
      </c>
      <c r="U4" s="59" t="s">
        <v>694</v>
      </c>
      <c r="V4" s="59" t="s">
        <v>694</v>
      </c>
      <c r="W4" s="59" t="s">
        <v>694</v>
      </c>
      <c r="X4" s="59" t="s">
        <v>694</v>
      </c>
      <c r="Y4" s="59" t="s">
        <v>694</v>
      </c>
      <c r="Z4" s="59" t="s">
        <v>694</v>
      </c>
      <c r="AA4" s="59" t="s">
        <v>694</v>
      </c>
      <c r="AB4" s="59" t="s">
        <v>694</v>
      </c>
      <c r="AC4" s="59" t="s">
        <v>694</v>
      </c>
      <c r="AD4" s="59" t="s">
        <v>694</v>
      </c>
      <c r="AE4" s="59" t="s">
        <v>694</v>
      </c>
      <c r="AF4" s="59" t="s">
        <v>694</v>
      </c>
      <c r="AG4" s="59" t="s">
        <v>694</v>
      </c>
      <c r="AH4" s="59" t="s">
        <v>694</v>
      </c>
      <c r="AI4" s="59" t="s">
        <v>694</v>
      </c>
      <c r="AJ4" s="59" t="s">
        <v>694</v>
      </c>
      <c r="AK4" s="59" t="s">
        <v>694</v>
      </c>
      <c r="AL4" s="59" t="s">
        <v>694</v>
      </c>
      <c r="AM4" s="59" t="s">
        <v>694</v>
      </c>
      <c r="AN4" s="59" t="s">
        <v>694</v>
      </c>
      <c r="AO4" s="59" t="s">
        <v>694</v>
      </c>
      <c r="AP4" s="59" t="s">
        <v>694</v>
      </c>
      <c r="AQ4" s="59" t="s">
        <v>694</v>
      </c>
      <c r="AR4" s="59" t="s">
        <v>694</v>
      </c>
      <c r="AS4" s="59" t="s">
        <v>694</v>
      </c>
      <c r="AT4" s="59" t="s">
        <v>694</v>
      </c>
      <c r="AU4" s="59" t="s">
        <v>694</v>
      </c>
      <c r="AV4" s="59" t="s">
        <v>694</v>
      </c>
      <c r="AW4" s="59" t="s">
        <v>694</v>
      </c>
      <c r="AX4" s="59" t="s">
        <v>694</v>
      </c>
      <c r="AY4" s="59" t="s">
        <v>694</v>
      </c>
      <c r="AZ4" s="59" t="s">
        <v>694</v>
      </c>
    </row>
    <row r="5" spans="1:52" s="9" customFormat="1" ht="20.100000000000001" customHeight="1" x14ac:dyDescent="0.2">
      <c r="A5" s="3">
        <v>4</v>
      </c>
      <c r="B5" s="8"/>
      <c r="C5" s="58">
        <v>10303004</v>
      </c>
      <c r="D5" s="8">
        <v>5.0000000000000001E-3</v>
      </c>
      <c r="E5" s="8">
        <v>1</v>
      </c>
      <c r="F5" s="8">
        <v>1</v>
      </c>
      <c r="G5" s="8">
        <f t="shared" si="0"/>
        <v>5000</v>
      </c>
      <c r="H5" s="52">
        <f t="shared" si="1"/>
        <v>10303004</v>
      </c>
      <c r="I5" s="8">
        <f t="shared" si="2"/>
        <v>1</v>
      </c>
      <c r="J5" s="8">
        <f t="shared" si="3"/>
        <v>1</v>
      </c>
      <c r="K5" s="8"/>
      <c r="M5" s="59" t="s">
        <v>695</v>
      </c>
      <c r="N5" s="59" t="s">
        <v>696</v>
      </c>
      <c r="O5" s="59" t="s">
        <v>697</v>
      </c>
      <c r="P5" s="59" t="s">
        <v>698</v>
      </c>
      <c r="Q5" s="59" t="s">
        <v>699</v>
      </c>
      <c r="R5" s="59" t="s">
        <v>700</v>
      </c>
      <c r="S5" s="59" t="s">
        <v>701</v>
      </c>
      <c r="T5" s="59" t="s">
        <v>702</v>
      </c>
      <c r="U5" s="59" t="s">
        <v>703</v>
      </c>
      <c r="V5" s="59" t="s">
        <v>704</v>
      </c>
      <c r="W5" s="59" t="s">
        <v>705</v>
      </c>
      <c r="X5" s="59" t="s">
        <v>706</v>
      </c>
      <c r="Y5" s="59" t="s">
        <v>707</v>
      </c>
      <c r="Z5" s="59" t="s">
        <v>708</v>
      </c>
      <c r="AA5" s="59" t="s">
        <v>709</v>
      </c>
      <c r="AB5" s="59" t="s">
        <v>710</v>
      </c>
      <c r="AC5" s="59" t="s">
        <v>711</v>
      </c>
      <c r="AD5" s="59" t="s">
        <v>712</v>
      </c>
      <c r="AE5" s="59" t="s">
        <v>713</v>
      </c>
      <c r="AF5" s="59" t="s">
        <v>714</v>
      </c>
      <c r="AG5" s="59" t="s">
        <v>715</v>
      </c>
      <c r="AH5" s="59" t="s">
        <v>716</v>
      </c>
      <c r="AI5" s="59" t="s">
        <v>717</v>
      </c>
      <c r="AJ5" s="59" t="s">
        <v>718</v>
      </c>
      <c r="AK5" s="59" t="s">
        <v>719</v>
      </c>
      <c r="AL5" s="59" t="s">
        <v>720</v>
      </c>
      <c r="AM5" s="59" t="s">
        <v>721</v>
      </c>
      <c r="AN5" s="59" t="s">
        <v>722</v>
      </c>
      <c r="AO5" s="59" t="s">
        <v>723</v>
      </c>
      <c r="AP5" s="59" t="s">
        <v>724</v>
      </c>
      <c r="AQ5" s="59" t="s">
        <v>725</v>
      </c>
      <c r="AR5" s="59" t="s">
        <v>726</v>
      </c>
      <c r="AS5" s="59" t="s">
        <v>727</v>
      </c>
      <c r="AT5" s="59" t="s">
        <v>728</v>
      </c>
      <c r="AU5" s="59" t="s">
        <v>729</v>
      </c>
      <c r="AV5" s="59" t="s">
        <v>730</v>
      </c>
      <c r="AW5" s="59" t="s">
        <v>731</v>
      </c>
      <c r="AX5" s="59" t="s">
        <v>732</v>
      </c>
      <c r="AY5" s="59" t="s">
        <v>733</v>
      </c>
      <c r="AZ5" s="59" t="s">
        <v>734</v>
      </c>
    </row>
    <row r="6" spans="1:52" s="9" customFormat="1" ht="20.100000000000001" customHeight="1" x14ac:dyDescent="0.2">
      <c r="A6" s="3">
        <v>5</v>
      </c>
      <c r="B6" s="8"/>
      <c r="C6" s="58">
        <v>10303005</v>
      </c>
      <c r="D6" s="8">
        <v>5.0000000000000001E-3</v>
      </c>
      <c r="E6" s="8">
        <v>1</v>
      </c>
      <c r="F6" s="8">
        <v>1</v>
      </c>
      <c r="G6" s="8">
        <f t="shared" si="0"/>
        <v>5000</v>
      </c>
      <c r="H6" s="52">
        <f t="shared" si="1"/>
        <v>10303005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</v>
      </c>
      <c r="N6" s="8">
        <f t="shared" si="4"/>
        <v>10303001</v>
      </c>
      <c r="O6" s="8">
        <f t="shared" si="4"/>
        <v>1</v>
      </c>
      <c r="P6" s="8">
        <f t="shared" si="4"/>
        <v>1</v>
      </c>
      <c r="Q6" s="8">
        <f t="shared" ref="Q6:T6" si="5">G3</f>
        <v>5000</v>
      </c>
      <c r="R6" s="8">
        <f t="shared" si="5"/>
        <v>10303002</v>
      </c>
      <c r="S6" s="8">
        <f t="shared" si="5"/>
        <v>1</v>
      </c>
      <c r="T6" s="8">
        <f t="shared" si="5"/>
        <v>1</v>
      </c>
      <c r="U6" s="8">
        <f t="shared" ref="U6:X6" si="6">G4</f>
        <v>5000</v>
      </c>
      <c r="V6" s="8">
        <f t="shared" si="6"/>
        <v>10303003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10303004</v>
      </c>
      <c r="AA6" s="8">
        <f t="shared" si="7"/>
        <v>1</v>
      </c>
      <c r="AB6" s="8">
        <f t="shared" si="7"/>
        <v>1</v>
      </c>
      <c r="AC6" s="8">
        <f t="shared" ref="AC6:AF6" si="8">G6</f>
        <v>5000</v>
      </c>
      <c r="AD6" s="8">
        <f t="shared" si="8"/>
        <v>10303005</v>
      </c>
      <c r="AE6" s="8">
        <f t="shared" si="8"/>
        <v>1</v>
      </c>
      <c r="AF6" s="8">
        <f t="shared" si="8"/>
        <v>1</v>
      </c>
      <c r="AG6" s="8">
        <f t="shared" ref="AG6:AJ6" si="9">G7</f>
        <v>5000</v>
      </c>
      <c r="AH6" s="8">
        <f t="shared" si="9"/>
        <v>10303006</v>
      </c>
      <c r="AI6" s="8">
        <f t="shared" si="9"/>
        <v>1</v>
      </c>
      <c r="AJ6" s="8">
        <f t="shared" si="9"/>
        <v>1</v>
      </c>
      <c r="AK6" s="8">
        <f t="shared" ref="AK6:AN6" si="10">G8</f>
        <v>5000</v>
      </c>
      <c r="AL6" s="8">
        <f t="shared" si="10"/>
        <v>10202201</v>
      </c>
      <c r="AM6" s="8">
        <f t="shared" si="10"/>
        <v>1</v>
      </c>
      <c r="AN6" s="8">
        <f t="shared" si="10"/>
        <v>1</v>
      </c>
      <c r="AO6" s="8">
        <f t="shared" ref="AO6:AR6" si="11">G9</f>
        <v>5000</v>
      </c>
      <c r="AP6" s="8">
        <f t="shared" si="11"/>
        <v>10202202</v>
      </c>
      <c r="AQ6" s="8">
        <f t="shared" si="11"/>
        <v>1</v>
      </c>
      <c r="AR6" s="8">
        <f t="shared" si="11"/>
        <v>1</v>
      </c>
      <c r="AS6" s="8">
        <f t="shared" ref="AS6:AV6" si="12">G10</f>
        <v>5000</v>
      </c>
      <c r="AT6" s="8">
        <f t="shared" si="12"/>
        <v>10202203</v>
      </c>
      <c r="AU6" s="8">
        <f t="shared" si="12"/>
        <v>1</v>
      </c>
      <c r="AV6" s="8">
        <f t="shared" si="12"/>
        <v>1</v>
      </c>
      <c r="AW6" s="8">
        <f t="shared" ref="AW6:AZ6" si="13">G11</f>
        <v>5000</v>
      </c>
      <c r="AX6" s="8">
        <f t="shared" si="13"/>
        <v>10202204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8"/>
      <c r="C7" s="58">
        <v>10303006</v>
      </c>
      <c r="D7" s="8">
        <v>5.0000000000000001E-3</v>
      </c>
      <c r="E7" s="8">
        <v>1</v>
      </c>
      <c r="F7" s="8">
        <v>1</v>
      </c>
      <c r="G7" s="8">
        <f t="shared" si="0"/>
        <v>5000</v>
      </c>
      <c r="H7" s="52">
        <f t="shared" si="1"/>
        <v>10303006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</v>
      </c>
      <c r="N7" s="8">
        <f t="shared" si="14"/>
        <v>10201101</v>
      </c>
      <c r="O7" s="8">
        <f t="shared" si="14"/>
        <v>1</v>
      </c>
      <c r="P7" s="8">
        <f t="shared" si="14"/>
        <v>1</v>
      </c>
      <c r="Q7" s="8">
        <f t="shared" ref="Q7:T7" si="15">G13</f>
        <v>5000</v>
      </c>
      <c r="R7" s="8">
        <f t="shared" si="15"/>
        <v>10201102</v>
      </c>
      <c r="S7" s="8">
        <f t="shared" si="15"/>
        <v>1</v>
      </c>
      <c r="T7" s="8">
        <f t="shared" si="15"/>
        <v>1</v>
      </c>
      <c r="U7" s="8">
        <f t="shared" ref="U7:X7" si="16">G14</f>
        <v>5000</v>
      </c>
      <c r="V7" s="8">
        <f t="shared" si="16"/>
        <v>10201103</v>
      </c>
      <c r="W7" s="8">
        <f t="shared" si="16"/>
        <v>1</v>
      </c>
      <c r="X7" s="8">
        <f t="shared" si="16"/>
        <v>1</v>
      </c>
      <c r="Y7" s="8">
        <f t="shared" ref="Y7:AB7" si="17">G15</f>
        <v>5000</v>
      </c>
      <c r="Z7" s="8">
        <f t="shared" si="17"/>
        <v>10201104</v>
      </c>
      <c r="AA7" s="8">
        <f t="shared" si="17"/>
        <v>1</v>
      </c>
      <c r="AB7" s="8">
        <f t="shared" si="17"/>
        <v>1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8"/>
      <c r="C8" s="4">
        <v>10202201</v>
      </c>
      <c r="D8" s="8">
        <v>5.0000000000000001E-3</v>
      </c>
      <c r="E8" s="8">
        <v>1</v>
      </c>
      <c r="F8" s="8">
        <v>1</v>
      </c>
      <c r="G8" s="8">
        <f t="shared" ref="G8:G15" si="24">ROUND(D8*1000000,0)</f>
        <v>5000</v>
      </c>
      <c r="H8" s="52">
        <f t="shared" ref="H8:H15" si="25">C8</f>
        <v>10202201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8"/>
      <c r="C9" s="4">
        <v>10202202</v>
      </c>
      <c r="D9" s="8">
        <v>5.0000000000000001E-3</v>
      </c>
      <c r="E9" s="8">
        <v>1</v>
      </c>
      <c r="F9" s="8">
        <v>1</v>
      </c>
      <c r="G9" s="8">
        <f t="shared" si="24"/>
        <v>5000</v>
      </c>
      <c r="H9" s="52">
        <f t="shared" si="25"/>
        <v>10202202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8"/>
      <c r="C10" s="4">
        <v>10202203</v>
      </c>
      <c r="D10" s="8">
        <v>5.0000000000000001E-3</v>
      </c>
      <c r="E10" s="8">
        <v>1</v>
      </c>
      <c r="F10" s="8">
        <v>1</v>
      </c>
      <c r="G10" s="8">
        <f t="shared" si="24"/>
        <v>5000</v>
      </c>
      <c r="H10" s="52">
        <f t="shared" si="25"/>
        <v>10202203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8"/>
      <c r="C11" s="4">
        <v>10202204</v>
      </c>
      <c r="D11" s="8">
        <v>5.0000000000000001E-3</v>
      </c>
      <c r="E11" s="8">
        <v>1</v>
      </c>
      <c r="F11" s="8">
        <v>1</v>
      </c>
      <c r="G11" s="8">
        <f t="shared" si="24"/>
        <v>5000</v>
      </c>
      <c r="H11" s="52">
        <f t="shared" si="25"/>
        <v>10202204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8"/>
      <c r="C12" s="4">
        <v>10201101</v>
      </c>
      <c r="D12" s="8">
        <v>5.0000000000000001E-3</v>
      </c>
      <c r="E12" s="8">
        <v>1</v>
      </c>
      <c r="F12" s="8">
        <v>1</v>
      </c>
      <c r="G12" s="8">
        <f t="shared" si="24"/>
        <v>5000</v>
      </c>
      <c r="H12" s="52">
        <f t="shared" si="25"/>
        <v>10201101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8"/>
      <c r="C13" s="4">
        <v>10201102</v>
      </c>
      <c r="D13" s="8">
        <v>5.0000000000000001E-3</v>
      </c>
      <c r="E13" s="8">
        <v>1</v>
      </c>
      <c r="F13" s="8">
        <v>1</v>
      </c>
      <c r="G13" s="8">
        <f t="shared" si="24"/>
        <v>5000</v>
      </c>
      <c r="H13" s="52">
        <f t="shared" si="25"/>
        <v>10201102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8"/>
      <c r="C14" s="4">
        <v>10201103</v>
      </c>
      <c r="D14" s="8">
        <v>5.0000000000000001E-3</v>
      </c>
      <c r="E14" s="8">
        <v>1</v>
      </c>
      <c r="F14" s="8">
        <v>1</v>
      </c>
      <c r="G14" s="8">
        <f t="shared" si="24"/>
        <v>5000</v>
      </c>
      <c r="H14" s="52">
        <f t="shared" si="25"/>
        <v>10201103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8"/>
      <c r="C15" s="4">
        <v>10201104</v>
      </c>
      <c r="D15" s="8">
        <v>5.0000000000000001E-3</v>
      </c>
      <c r="E15" s="8">
        <v>1</v>
      </c>
      <c r="F15" s="8">
        <v>1</v>
      </c>
      <c r="G15" s="8">
        <f t="shared" si="24"/>
        <v>5000</v>
      </c>
      <c r="H15" s="52">
        <f t="shared" si="25"/>
        <v>10201104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8"/>
      <c r="C16" s="2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8"/>
      <c r="C17" s="33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8"/>
      <c r="C18" s="33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8"/>
      <c r="C19" s="33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8"/>
      <c r="C20" s="33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8"/>
      <c r="C21" s="33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8"/>
      <c r="C22" s="33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8"/>
      <c r="C23" s="33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8"/>
      <c r="C24" s="33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8"/>
      <c r="C25" s="33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8"/>
      <c r="C26" s="33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8"/>
      <c r="C27" s="33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60">
        <v>10000010</v>
      </c>
      <c r="N103" s="61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2">
        <v>10000017</v>
      </c>
      <c r="N104" s="63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2">
        <v>10010033</v>
      </c>
      <c r="N105" s="63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2">
        <v>10010041</v>
      </c>
      <c r="N106" s="63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2">
        <v>10010042</v>
      </c>
      <c r="N107" s="63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2">
        <v>10010083</v>
      </c>
      <c r="N108" s="63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2">
        <v>10010084</v>
      </c>
      <c r="N109" s="63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2">
        <v>10010085</v>
      </c>
      <c r="N110" s="63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">
        <v>10000141</v>
      </c>
      <c r="J4" s="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">
        <v>10000142</v>
      </c>
      <c r="J5" s="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">
        <v>10010045</v>
      </c>
      <c r="J6" s="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">
        <v>10010086</v>
      </c>
      <c r="J7" s="24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4">
        <v>10010098</v>
      </c>
      <c r="J8" s="5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">
        <v>10000132</v>
      </c>
      <c r="J9" s="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2022-12-02T09:36:00Z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