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17D55BF-D1E8-4F25-BA40-37F4BEE40BF1}" xr6:coauthVersionLast="47" xr6:coauthVersionMax="47" xr10:uidLastSave="{00000000-0000-0000-0000-000000000000}"/>
  <bookViews>
    <workbookView xWindow="28680" yWindow="-120" windowWidth="29040" windowHeight="15840" firstSheet="20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34" r:id="rId7"/>
    <sheet name="成就" sheetId="7" r:id="rId8"/>
    <sheet name="活动掉落" sheetId="8" r:id="rId9"/>
    <sheet name="节日活动" sheetId="9" r:id="rId10"/>
    <sheet name="神秘商店" sheetId="10" r:id="rId11"/>
    <sheet name="战场" sheetId="11" r:id="rId12"/>
    <sheet name="洗练" sheetId="12" r:id="rId13"/>
    <sheet name="生活技能" sheetId="13" r:id="rId14"/>
    <sheet name="签到" sheetId="14" r:id="rId15"/>
    <sheet name="场景宝箱" sheetId="15" r:id="rId16"/>
    <sheet name="副本" sheetId="16" r:id="rId17"/>
    <sheet name="十连抽掉落" sheetId="17" r:id="rId18"/>
    <sheet name="奖励系统" sheetId="18" r:id="rId19"/>
    <sheet name="箱子掉率" sheetId="19" r:id="rId20"/>
    <sheet name="令牌系统" sheetId="20" r:id="rId21"/>
    <sheet name="宠物兑换和抽取" sheetId="21" r:id="rId22"/>
    <sheet name="收集奖励" sheetId="22" r:id="rId23"/>
    <sheet name="拍卖行出售道具" sheetId="23" r:id="rId24"/>
    <sheet name="宠物战斗" sheetId="24" r:id="rId25"/>
    <sheet name="首胜奖励" sheetId="25" r:id="rId26"/>
    <sheet name="每日礼包" sheetId="26" r:id="rId27"/>
    <sheet name="装备洗练" sheetId="27" r:id="rId28"/>
    <sheet name="挑战之地" sheetId="28" r:id="rId29"/>
    <sheet name="排行" sheetId="29" r:id="rId30"/>
    <sheet name="其他" sheetId="30" r:id="rId31"/>
    <sheet name="家园" sheetId="31" r:id="rId32"/>
    <sheet name="家园属性配置" sheetId="32" r:id="rId33"/>
    <sheet name="竞技场" sheetId="33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Y63" i="29" l="1"/>
  <c r="Y68" i="29"/>
  <c r="Y67" i="29"/>
  <c r="Y66" i="29"/>
  <c r="Y65" i="29"/>
  <c r="Y64" i="29"/>
  <c r="Y57" i="29" l="1"/>
  <c r="Y58" i="29"/>
  <c r="Y56" i="29"/>
  <c r="Y55" i="29"/>
  <c r="Y54" i="29"/>
  <c r="Y53" i="29"/>
  <c r="Y51" i="29"/>
  <c r="Y52" i="29"/>
  <c r="H14" i="34" l="1"/>
  <c r="G14" i="34"/>
  <c r="L13" i="34"/>
  <c r="G3" i="34"/>
  <c r="G4" i="34"/>
  <c r="G5" i="34"/>
  <c r="G6" i="34"/>
  <c r="G7" i="34"/>
  <c r="G8" i="34"/>
  <c r="G9" i="34"/>
  <c r="G10" i="34"/>
  <c r="G11" i="34"/>
  <c r="G12" i="34"/>
  <c r="G13" i="34"/>
  <c r="G2" i="34"/>
  <c r="W12" i="34" l="1"/>
  <c r="X12" i="34"/>
  <c r="AN12" i="34"/>
  <c r="AE13" i="34"/>
  <c r="AF13" i="34"/>
  <c r="AU13" i="34"/>
  <c r="AV13" i="34"/>
  <c r="W14" i="34"/>
  <c r="X14" i="34"/>
  <c r="AM14" i="34"/>
  <c r="AN14" i="34"/>
  <c r="O15" i="34"/>
  <c r="P15" i="34"/>
  <c r="AE15" i="34"/>
  <c r="AF15" i="34"/>
  <c r="AU15" i="34"/>
  <c r="AV15" i="34"/>
  <c r="X16" i="34"/>
  <c r="AM16" i="34"/>
  <c r="AN16" i="34"/>
  <c r="N17" i="34"/>
  <c r="O17" i="34"/>
  <c r="P17" i="34"/>
  <c r="AB17" i="34"/>
  <c r="AD17" i="34"/>
  <c r="AE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C17" i="34"/>
  <c r="AA17" i="34"/>
  <c r="Z17" i="34"/>
  <c r="Y17" i="34"/>
  <c r="X17" i="34"/>
  <c r="W17" i="34"/>
  <c r="V17" i="34"/>
  <c r="U17" i="34"/>
  <c r="T17" i="34"/>
  <c r="S17" i="34"/>
  <c r="R17" i="34"/>
  <c r="Q17" i="34"/>
  <c r="M17" i="34"/>
  <c r="AX7" i="34"/>
  <c r="O8" i="34"/>
  <c r="P8" i="34"/>
  <c r="R8" i="34"/>
  <c r="V8" i="34"/>
  <c r="X8" i="34"/>
  <c r="AD8" i="34"/>
  <c r="AE8" i="34"/>
  <c r="AF8" i="34"/>
  <c r="AI8" i="34"/>
  <c r="AL8" i="34"/>
  <c r="AM8" i="34"/>
  <c r="AN8" i="34"/>
  <c r="AU8" i="34"/>
  <c r="AV8" i="34"/>
  <c r="AY8" i="34"/>
  <c r="N9" i="34"/>
  <c r="O9" i="34"/>
  <c r="P9" i="34"/>
  <c r="V9" i="34"/>
  <c r="X9" i="34"/>
  <c r="Z9" i="34"/>
  <c r="AA9" i="34"/>
  <c r="AD9" i="34"/>
  <c r="AE9" i="34"/>
  <c r="AF9" i="34"/>
  <c r="AL9" i="34"/>
  <c r="AM9" i="34"/>
  <c r="AN9" i="34"/>
  <c r="AP9" i="34"/>
  <c r="AQ9" i="34"/>
  <c r="AT9" i="34"/>
  <c r="AU9" i="34"/>
  <c r="AV9" i="34"/>
  <c r="N10" i="34"/>
  <c r="P10" i="34"/>
  <c r="R10" i="34"/>
  <c r="S10" i="34"/>
  <c r="V10" i="34"/>
  <c r="W10" i="34"/>
  <c r="X10" i="34"/>
  <c r="AD10" i="34"/>
  <c r="AE10" i="34"/>
  <c r="AF10" i="34"/>
  <c r="AH10" i="34"/>
  <c r="AI10" i="34"/>
  <c r="AL10" i="34"/>
  <c r="AM10" i="34"/>
  <c r="AN10" i="34"/>
  <c r="AP10" i="34"/>
  <c r="AT10" i="34"/>
  <c r="AU10" i="34"/>
  <c r="AV10" i="34"/>
  <c r="AX10" i="34"/>
  <c r="AY10" i="34"/>
  <c r="N11" i="34"/>
  <c r="O11" i="34"/>
  <c r="P11" i="34"/>
  <c r="V11" i="34"/>
  <c r="W11" i="34"/>
  <c r="X11" i="34"/>
  <c r="Z11" i="34"/>
  <c r="AA11" i="34"/>
  <c r="AD11" i="34"/>
  <c r="AE11" i="34"/>
  <c r="AF11" i="34"/>
  <c r="AL11" i="34"/>
  <c r="AM11" i="34"/>
  <c r="AN11" i="34"/>
  <c r="AP11" i="34"/>
  <c r="AQ11" i="34"/>
  <c r="AR11" i="34"/>
  <c r="AU11" i="34"/>
  <c r="AV11" i="34"/>
  <c r="O13" i="34"/>
  <c r="P13" i="34"/>
  <c r="W16" i="34"/>
  <c r="AH16" i="34"/>
  <c r="AI16" i="34"/>
  <c r="AK13" i="34"/>
  <c r="Y13" i="34"/>
  <c r="M13" i="34"/>
  <c r="AS11" i="34"/>
  <c r="AG11" i="34"/>
  <c r="U11" i="34"/>
  <c r="AW10" i="34"/>
  <c r="AK10" i="34"/>
  <c r="Y10" i="34"/>
  <c r="M10" i="34"/>
  <c r="AS8" i="34"/>
  <c r="AG8" i="34"/>
  <c r="U8" i="34"/>
  <c r="AW7" i="34"/>
  <c r="AT7" i="34"/>
  <c r="AR7" i="34"/>
  <c r="AQ7" i="34"/>
  <c r="AP7" i="34"/>
  <c r="AM7" i="34"/>
  <c r="AL7" i="34"/>
  <c r="AK7" i="34"/>
  <c r="AH7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L16" i="34"/>
  <c r="AK16" i="34"/>
  <c r="AJ16" i="34"/>
  <c r="AG16" i="34"/>
  <c r="AF16" i="34"/>
  <c r="AE16" i="34"/>
  <c r="AD16" i="34"/>
  <c r="AC16" i="34"/>
  <c r="AB16" i="34"/>
  <c r="AA16" i="34"/>
  <c r="Z16" i="34"/>
  <c r="Y16" i="34"/>
  <c r="V16" i="34"/>
  <c r="U16" i="34"/>
  <c r="T16" i="34"/>
  <c r="S16" i="34"/>
  <c r="R16" i="34"/>
  <c r="Q16" i="34"/>
  <c r="P16" i="34"/>
  <c r="O16" i="34"/>
  <c r="N16" i="34"/>
  <c r="M16" i="34"/>
  <c r="AD7" i="34"/>
  <c r="AC7" i="34"/>
  <c r="AZ15" i="34"/>
  <c r="AY15" i="34"/>
  <c r="AX15" i="34"/>
  <c r="AW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N15" i="34"/>
  <c r="M15" i="34"/>
  <c r="AA7" i="34"/>
  <c r="Z7" i="34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V14" i="34"/>
  <c r="U14" i="34"/>
  <c r="T14" i="34"/>
  <c r="S14" i="34"/>
  <c r="R14" i="34"/>
  <c r="Q14" i="34"/>
  <c r="P14" i="34"/>
  <c r="O14" i="34"/>
  <c r="N14" i="34"/>
  <c r="M14" i="34"/>
  <c r="X7" i="34"/>
  <c r="V7" i="34"/>
  <c r="AZ13" i="34"/>
  <c r="AY13" i="34"/>
  <c r="AX13" i="34"/>
  <c r="AW13" i="34"/>
  <c r="AT13" i="34"/>
  <c r="AS13" i="34"/>
  <c r="AR13" i="34"/>
  <c r="AQ13" i="34"/>
  <c r="AP13" i="34"/>
  <c r="AO13" i="34"/>
  <c r="AN13" i="34"/>
  <c r="AM13" i="34"/>
  <c r="AL13" i="34"/>
  <c r="AJ13" i="34"/>
  <c r="AI13" i="34"/>
  <c r="AH13" i="34"/>
  <c r="AG13" i="34"/>
  <c r="AD13" i="34"/>
  <c r="AC13" i="34"/>
  <c r="AB13" i="34"/>
  <c r="AA13" i="34"/>
  <c r="Z13" i="34"/>
  <c r="X13" i="34"/>
  <c r="W13" i="34"/>
  <c r="V13" i="34"/>
  <c r="U13" i="34"/>
  <c r="T13" i="34"/>
  <c r="S13" i="34"/>
  <c r="R13" i="34"/>
  <c r="Q13" i="34"/>
  <c r="N13" i="34"/>
  <c r="S7" i="34"/>
  <c r="H13" i="34"/>
  <c r="R7" i="34" s="1"/>
  <c r="Q7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V12" i="34"/>
  <c r="U12" i="34"/>
  <c r="T12" i="34"/>
  <c r="S12" i="34"/>
  <c r="R12" i="34"/>
  <c r="Q12" i="34"/>
  <c r="P12" i="34"/>
  <c r="O12" i="34"/>
  <c r="N12" i="34"/>
  <c r="M12" i="34"/>
  <c r="H12" i="34"/>
  <c r="N7" i="34" s="1"/>
  <c r="AZ11" i="34"/>
  <c r="AY11" i="34"/>
  <c r="AX11" i="34"/>
  <c r="AW11" i="34"/>
  <c r="AT11" i="34"/>
  <c r="AO11" i="34"/>
  <c r="AK11" i="34"/>
  <c r="AJ11" i="34"/>
  <c r="AI11" i="34"/>
  <c r="AH11" i="34"/>
  <c r="AC11" i="34"/>
  <c r="AB11" i="34"/>
  <c r="Y11" i="34"/>
  <c r="T11" i="34"/>
  <c r="S11" i="34"/>
  <c r="R11" i="34"/>
  <c r="Q11" i="34"/>
  <c r="M11" i="34"/>
  <c r="AZ6" i="34"/>
  <c r="AY6" i="34"/>
  <c r="H11" i="34"/>
  <c r="AX6" i="34" s="1"/>
  <c r="AZ10" i="34"/>
  <c r="AS10" i="34"/>
  <c r="AR10" i="34"/>
  <c r="AQ10" i="34"/>
  <c r="AO10" i="34"/>
  <c r="AJ10" i="34"/>
  <c r="AG10" i="34"/>
  <c r="AC10" i="34"/>
  <c r="AB10" i="34"/>
  <c r="AA10" i="34"/>
  <c r="Z10" i="34"/>
  <c r="U10" i="34"/>
  <c r="T10" i="34"/>
  <c r="Q10" i="34"/>
  <c r="O10" i="34"/>
  <c r="H10" i="34"/>
  <c r="AT6" i="34" s="1"/>
  <c r="AS6" i="34"/>
  <c r="AZ9" i="34"/>
  <c r="AY9" i="34"/>
  <c r="AX9" i="34"/>
  <c r="AW9" i="34"/>
  <c r="AS9" i="34"/>
  <c r="AR9" i="34"/>
  <c r="AO9" i="34"/>
  <c r="AK9" i="34"/>
  <c r="AJ9" i="34"/>
  <c r="AI9" i="34"/>
  <c r="AH9" i="34"/>
  <c r="AG9" i="34"/>
  <c r="AC9" i="34"/>
  <c r="AB9" i="34"/>
  <c r="Y9" i="34"/>
  <c r="W9" i="34"/>
  <c r="U9" i="34"/>
  <c r="T9" i="34"/>
  <c r="S9" i="34"/>
  <c r="R9" i="34"/>
  <c r="Q9" i="34"/>
  <c r="M9" i="34"/>
  <c r="H9" i="34"/>
  <c r="AP6" i="34" s="1"/>
  <c r="AZ8" i="34"/>
  <c r="AX8" i="34"/>
  <c r="AW8" i="34"/>
  <c r="AT8" i="34"/>
  <c r="AR8" i="34"/>
  <c r="AQ8" i="34"/>
  <c r="AP8" i="34"/>
  <c r="AO8" i="34"/>
  <c r="AK8" i="34"/>
  <c r="AJ8" i="34"/>
  <c r="AH8" i="34"/>
  <c r="AC8" i="34"/>
  <c r="AB8" i="34"/>
  <c r="AA8" i="34"/>
  <c r="Z8" i="34"/>
  <c r="Y8" i="34"/>
  <c r="W8" i="34"/>
  <c r="T8" i="34"/>
  <c r="S8" i="34"/>
  <c r="Q8" i="34"/>
  <c r="N8" i="34"/>
  <c r="M8" i="34"/>
  <c r="AM6" i="34"/>
  <c r="H8" i="34"/>
  <c r="AL6" i="34" s="1"/>
  <c r="AZ7" i="34"/>
  <c r="AY7" i="34"/>
  <c r="AV7" i="34"/>
  <c r="AU7" i="34"/>
  <c r="AS7" i="34"/>
  <c r="AO7" i="34"/>
  <c r="AN7" i="34"/>
  <c r="AJ7" i="34"/>
  <c r="AI7" i="34"/>
  <c r="AG7" i="34"/>
  <c r="AF7" i="34"/>
  <c r="AE7" i="34"/>
  <c r="AB7" i="34"/>
  <c r="Y7" i="34"/>
  <c r="W7" i="34"/>
  <c r="U7" i="34"/>
  <c r="T7" i="34"/>
  <c r="P7" i="34"/>
  <c r="O7" i="34"/>
  <c r="M7" i="34"/>
  <c r="AJ6" i="34"/>
  <c r="AI6" i="34"/>
  <c r="H7" i="34"/>
  <c r="AH6" i="34" s="1"/>
  <c r="AG6" i="34"/>
  <c r="AW6" i="34"/>
  <c r="AV6" i="34"/>
  <c r="AU6" i="34"/>
  <c r="AR6" i="34"/>
  <c r="AQ6" i="34"/>
  <c r="AO6" i="34"/>
  <c r="AN6" i="34"/>
  <c r="AK6" i="34"/>
  <c r="AE6" i="34"/>
  <c r="AC6" i="34"/>
  <c r="Q6" i="34"/>
  <c r="AF6" i="34"/>
  <c r="H6" i="34"/>
  <c r="AD6" i="34" s="1"/>
  <c r="AB6" i="34"/>
  <c r="AA6" i="34"/>
  <c r="H5" i="34"/>
  <c r="Z6" i="34" s="1"/>
  <c r="Y6" i="34"/>
  <c r="X6" i="34"/>
  <c r="W6" i="34"/>
  <c r="H4" i="34"/>
  <c r="V6" i="34" s="1"/>
  <c r="U6" i="34"/>
  <c r="T6" i="34"/>
  <c r="S6" i="34"/>
  <c r="H3" i="34"/>
  <c r="R6" i="34" s="1"/>
  <c r="P6" i="34"/>
  <c r="O6" i="34"/>
  <c r="H2" i="34"/>
  <c r="N6" i="34" s="1"/>
  <c r="M6" i="34"/>
  <c r="M155" i="19" l="1"/>
  <c r="Q155" i="19" s="1"/>
  <c r="M154" i="19"/>
  <c r="Q154" i="19" s="1"/>
  <c r="M153" i="19"/>
  <c r="Q153" i="19" s="1"/>
  <c r="M152" i="19"/>
  <c r="Q152" i="19" s="1"/>
  <c r="O104" i="8"/>
  <c r="O101" i="8"/>
  <c r="O98" i="8"/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10" i="19"/>
  <c r="J80" i="19"/>
  <c r="J61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AN13" i="6" s="1"/>
  <c r="I78" i="6"/>
  <c r="H78" i="6"/>
  <c r="G78" i="6"/>
  <c r="AK13" i="6" s="1"/>
  <c r="J77" i="6"/>
  <c r="AJ13" i="6" s="1"/>
  <c r="I77" i="6"/>
  <c r="AI13" i="6" s="1"/>
  <c r="H77" i="6"/>
  <c r="AH13" i="6" s="1"/>
  <c r="G77" i="6"/>
  <c r="AG13" i="6" s="1"/>
  <c r="J76" i="6"/>
  <c r="I76" i="6"/>
  <c r="AE13" i="6" s="1"/>
  <c r="H76" i="6"/>
  <c r="G76" i="6"/>
  <c r="J75" i="6"/>
  <c r="AB13" i="6" s="1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T13" i="6" s="1"/>
  <c r="I73" i="6"/>
  <c r="S13" i="6" s="1"/>
  <c r="H73" i="6"/>
  <c r="G73" i="6"/>
  <c r="J72" i="6"/>
  <c r="P13" i="6" s="1"/>
  <c r="I72" i="6"/>
  <c r="O13" i="6" s="1"/>
  <c r="H72" i="6"/>
  <c r="G72" i="6"/>
  <c r="M13" i="6" s="1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AV11" i="6" s="1"/>
  <c r="I60" i="6"/>
  <c r="H60" i="6"/>
  <c r="G60" i="6"/>
  <c r="J59" i="6"/>
  <c r="AR11" i="6" s="1"/>
  <c r="I59" i="6"/>
  <c r="AQ11" i="6" s="1"/>
  <c r="H59" i="6"/>
  <c r="AP11" i="6" s="1"/>
  <c r="G59" i="6"/>
  <c r="AO11" i="6" s="1"/>
  <c r="J58" i="6"/>
  <c r="I58" i="6"/>
  <c r="AM11" i="6" s="1"/>
  <c r="H58" i="6"/>
  <c r="G58" i="6"/>
  <c r="J57" i="6"/>
  <c r="AJ11" i="6" s="1"/>
  <c r="I57" i="6"/>
  <c r="H57" i="6"/>
  <c r="G57" i="6"/>
  <c r="J56" i="6"/>
  <c r="AF11" i="6" s="1"/>
  <c r="I56" i="6"/>
  <c r="AE11" i="6" s="1"/>
  <c r="H56" i="6"/>
  <c r="AD11" i="6" s="1"/>
  <c r="G56" i="6"/>
  <c r="AC11" i="6" s="1"/>
  <c r="J55" i="6"/>
  <c r="I55" i="6"/>
  <c r="AA11" i="6" s="1"/>
  <c r="H55" i="6"/>
  <c r="G55" i="6"/>
  <c r="J54" i="6"/>
  <c r="X11" i="6" s="1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P11" i="6" s="1"/>
  <c r="I52" i="6"/>
  <c r="O11" i="6" s="1"/>
  <c r="H52" i="6"/>
  <c r="G52" i="6"/>
  <c r="J51" i="6"/>
  <c r="AZ10" i="6" s="1"/>
  <c r="I51" i="6"/>
  <c r="AY10" i="6" s="1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AN10" i="6" s="1"/>
  <c r="I48" i="6"/>
  <c r="H48" i="6"/>
  <c r="G48" i="6"/>
  <c r="AK10" i="6" s="1"/>
  <c r="J47" i="6"/>
  <c r="AJ10" i="6" s="1"/>
  <c r="I47" i="6"/>
  <c r="AI10" i="6" s="1"/>
  <c r="H47" i="6"/>
  <c r="AH10" i="6" s="1"/>
  <c r="G47" i="6"/>
  <c r="AG10" i="6" s="1"/>
  <c r="J46" i="6"/>
  <c r="AF10" i="6" s="1"/>
  <c r="I46" i="6"/>
  <c r="AE10" i="6" s="1"/>
  <c r="H46" i="6"/>
  <c r="G46" i="6"/>
  <c r="J45" i="6"/>
  <c r="AB10" i="6" s="1"/>
  <c r="I45" i="6"/>
  <c r="AA10" i="6" s="1"/>
  <c r="H45" i="6"/>
  <c r="G45" i="6"/>
  <c r="Y10" i="6" s="1"/>
  <c r="J44" i="6"/>
  <c r="X10" i="6" s="1"/>
  <c r="I44" i="6"/>
  <c r="H44" i="6"/>
  <c r="V10" i="6" s="1"/>
  <c r="G44" i="6"/>
  <c r="U10" i="6" s="1"/>
  <c r="J43" i="6"/>
  <c r="T10" i="6" s="1"/>
  <c r="I43" i="6"/>
  <c r="S10" i="6" s="1"/>
  <c r="H43" i="6"/>
  <c r="G43" i="6"/>
  <c r="J42" i="6"/>
  <c r="P10" i="6" s="1"/>
  <c r="I42" i="6"/>
  <c r="H42" i="6"/>
  <c r="G42" i="6"/>
  <c r="M10" i="6" s="1"/>
  <c r="J41" i="6"/>
  <c r="I41" i="6"/>
  <c r="AY9" i="6" s="1"/>
  <c r="H41" i="6"/>
  <c r="AX9" i="6" s="1"/>
  <c r="G41" i="6"/>
  <c r="J40" i="6"/>
  <c r="AV9" i="6" s="1"/>
  <c r="I40" i="6"/>
  <c r="AU9" i="6" s="1"/>
  <c r="H40" i="6"/>
  <c r="G40" i="6"/>
  <c r="J39" i="6"/>
  <c r="AR9" i="6" s="1"/>
  <c r="I39" i="6"/>
  <c r="H39" i="6"/>
  <c r="G39" i="6"/>
  <c r="J38" i="6"/>
  <c r="I38" i="6"/>
  <c r="AM9" i="6" s="1"/>
  <c r="H38" i="6"/>
  <c r="AL9" i="6" s="1"/>
  <c r="G38" i="6"/>
  <c r="J37" i="6"/>
  <c r="AJ9" i="6" s="1"/>
  <c r="I37" i="6"/>
  <c r="AI9" i="6" s="1"/>
  <c r="H37" i="6"/>
  <c r="G37" i="6"/>
  <c r="J36" i="6"/>
  <c r="AF9" i="6" s="1"/>
  <c r="I36" i="6"/>
  <c r="AE9" i="6" s="1"/>
  <c r="H36" i="6"/>
  <c r="G36" i="6"/>
  <c r="J35" i="6"/>
  <c r="AB9" i="6" s="1"/>
  <c r="I35" i="6"/>
  <c r="AA9" i="6" s="1"/>
  <c r="H35" i="6"/>
  <c r="Z9" i="6" s="1"/>
  <c r="G35" i="6"/>
  <c r="J34" i="6"/>
  <c r="I34" i="6"/>
  <c r="W9" i="6" s="1"/>
  <c r="H34" i="6"/>
  <c r="G34" i="6"/>
  <c r="J33" i="6"/>
  <c r="T9" i="6" s="1"/>
  <c r="I33" i="6"/>
  <c r="H33" i="6"/>
  <c r="G33" i="6"/>
  <c r="J32" i="6"/>
  <c r="P9" i="6" s="1"/>
  <c r="I32" i="6"/>
  <c r="O9" i="6" s="1"/>
  <c r="H32" i="6"/>
  <c r="N9" i="6" s="1"/>
  <c r="G32" i="6"/>
  <c r="J31" i="6"/>
  <c r="I31" i="6"/>
  <c r="AY8" i="6" s="1"/>
  <c r="H31" i="6"/>
  <c r="G31" i="6"/>
  <c r="J30" i="6"/>
  <c r="AV8" i="6" s="1"/>
  <c r="I30" i="6"/>
  <c r="AU8" i="6" s="1"/>
  <c r="H30" i="6"/>
  <c r="G30" i="6"/>
  <c r="J29" i="6"/>
  <c r="AR8" i="6" s="1"/>
  <c r="I29" i="6"/>
  <c r="AQ8" i="6" s="1"/>
  <c r="H29" i="6"/>
  <c r="AP8" i="6" s="1"/>
  <c r="G29" i="6"/>
  <c r="AO8" i="6" s="1"/>
  <c r="J28" i="6"/>
  <c r="I28" i="6"/>
  <c r="AM8" i="6" s="1"/>
  <c r="H28" i="6"/>
  <c r="G28" i="6"/>
  <c r="J27" i="6"/>
  <c r="AJ8" i="6" s="1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AB8" i="6" s="1"/>
  <c r="I25" i="6"/>
  <c r="H25" i="6"/>
  <c r="G25" i="6"/>
  <c r="J24" i="6"/>
  <c r="X8" i="6" s="1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P8" i="6" s="1"/>
  <c r="I22" i="6"/>
  <c r="O8" i="6" s="1"/>
  <c r="H22" i="6"/>
  <c r="G22" i="6"/>
  <c r="J21" i="6"/>
  <c r="AZ7" i="6" s="1"/>
  <c r="I21" i="6"/>
  <c r="AY7" i="6" s="1"/>
  <c r="H21" i="6"/>
  <c r="AX7" i="6" s="1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AN7" i="6" s="1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AE7" i="6" s="1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M13" i="6"/>
  <c r="AL13" i="6"/>
  <c r="AF13" i="6"/>
  <c r="AD13" i="6"/>
  <c r="AC13" i="6"/>
  <c r="AA13" i="6"/>
  <c r="Z13" i="6"/>
  <c r="R13" i="6"/>
  <c r="Q13" i="6"/>
  <c r="N13" i="6"/>
  <c r="J13" i="6"/>
  <c r="I13" i="6"/>
  <c r="S7" i="6" s="1"/>
  <c r="H13" i="6"/>
  <c r="R7" i="6" s="1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N7" i="6" s="1"/>
  <c r="G12" i="6"/>
  <c r="AZ11" i="6"/>
  <c r="AX11" i="6"/>
  <c r="AW11" i="6"/>
  <c r="AU11" i="6"/>
  <c r="AT11" i="6"/>
  <c r="AS11" i="6"/>
  <c r="AN11" i="6"/>
  <c r="AL11" i="6"/>
  <c r="AK11" i="6"/>
  <c r="AI11" i="6"/>
  <c r="AH11" i="6"/>
  <c r="AG11" i="6"/>
  <c r="AB11" i="6"/>
  <c r="Z11" i="6"/>
  <c r="Y11" i="6"/>
  <c r="V11" i="6"/>
  <c r="U11" i="6"/>
  <c r="N11" i="6"/>
  <c r="M11" i="6"/>
  <c r="J11" i="6"/>
  <c r="I11" i="6"/>
  <c r="AY6" i="6" s="1"/>
  <c r="H11" i="6"/>
  <c r="AX6" i="6" s="1"/>
  <c r="G11" i="6"/>
  <c r="AW6" i="6" s="1"/>
  <c r="AX10" i="6"/>
  <c r="AR10" i="6"/>
  <c r="AP10" i="6"/>
  <c r="AO10" i="6"/>
  <c r="AM10" i="6"/>
  <c r="AL10" i="6"/>
  <c r="AD10" i="6"/>
  <c r="AC10" i="6"/>
  <c r="Z10" i="6"/>
  <c r="W10" i="6"/>
  <c r="R10" i="6"/>
  <c r="Q10" i="6"/>
  <c r="O10" i="6"/>
  <c r="N10" i="6"/>
  <c r="J10" i="6"/>
  <c r="AV6" i="6" s="1"/>
  <c r="I10" i="6"/>
  <c r="AU6" i="6" s="1"/>
  <c r="H10" i="6"/>
  <c r="G10" i="6"/>
  <c r="AS6" i="6" s="1"/>
  <c r="AZ9" i="6"/>
  <c r="AW9" i="6"/>
  <c r="AT9" i="6"/>
  <c r="AS9" i="6"/>
  <c r="AQ9" i="6"/>
  <c r="AP9" i="6"/>
  <c r="AO9" i="6"/>
  <c r="AN9" i="6"/>
  <c r="AK9" i="6"/>
  <c r="AH9" i="6"/>
  <c r="AG9" i="6"/>
  <c r="AD9" i="6"/>
  <c r="AC9" i="6"/>
  <c r="Y9" i="6"/>
  <c r="X9" i="6"/>
  <c r="V9" i="6"/>
  <c r="U9" i="6"/>
  <c r="S9" i="6"/>
  <c r="R9" i="6"/>
  <c r="Q9" i="6"/>
  <c r="M9" i="6"/>
  <c r="J9" i="6"/>
  <c r="AR6" i="6" s="1"/>
  <c r="I9" i="6"/>
  <c r="AQ6" i="6" s="1"/>
  <c r="H9" i="6"/>
  <c r="AP6" i="6" s="1"/>
  <c r="G9" i="6"/>
  <c r="AZ8" i="6"/>
  <c r="AX8" i="6"/>
  <c r="AW8" i="6"/>
  <c r="AT8" i="6"/>
  <c r="AS8" i="6"/>
  <c r="AN8" i="6"/>
  <c r="AL8" i="6"/>
  <c r="AK8" i="6"/>
  <c r="AI8" i="6"/>
  <c r="AH8" i="6"/>
  <c r="AG8" i="6"/>
  <c r="AA8" i="6"/>
  <c r="Z8" i="6"/>
  <c r="Y8" i="6"/>
  <c r="W8" i="6"/>
  <c r="V8" i="6"/>
  <c r="U8" i="6"/>
  <c r="N8" i="6"/>
  <c r="M8" i="6"/>
  <c r="J8" i="6"/>
  <c r="AN6" i="6" s="1"/>
  <c r="I8" i="6"/>
  <c r="H8" i="6"/>
  <c r="G8" i="6"/>
  <c r="AR7" i="6"/>
  <c r="AP7" i="6"/>
  <c r="AO7" i="6"/>
  <c r="AM7" i="6"/>
  <c r="AL7" i="6"/>
  <c r="AC7" i="6"/>
  <c r="AB7" i="6"/>
  <c r="Y7" i="6"/>
  <c r="T7" i="6"/>
  <c r="Q7" i="6"/>
  <c r="M7" i="6"/>
  <c r="J7" i="6"/>
  <c r="AJ6" i="6" s="1"/>
  <c r="I7" i="6"/>
  <c r="AI6" i="6" s="1"/>
  <c r="H7" i="6"/>
  <c r="G7" i="6"/>
  <c r="AG6" i="6" s="1"/>
  <c r="AZ6" i="6"/>
  <c r="AT6" i="6"/>
  <c r="AO6" i="6"/>
  <c r="AM6" i="6"/>
  <c r="AL6" i="6"/>
  <c r="AK6" i="6"/>
  <c r="AH6" i="6"/>
  <c r="AF6" i="6"/>
  <c r="AC6" i="6"/>
  <c r="Y6" i="6"/>
  <c r="W6" i="6"/>
  <c r="Q6" i="6"/>
  <c r="M6" i="6"/>
  <c r="J6" i="6"/>
  <c r="I6" i="6"/>
  <c r="AE6" i="6" s="1"/>
  <c r="H6" i="6"/>
  <c r="AD6" i="6" s="1"/>
  <c r="G6" i="6"/>
  <c r="J5" i="6"/>
  <c r="AB6" i="6" s="1"/>
  <c r="I5" i="6"/>
  <c r="AA6" i="6" s="1"/>
  <c r="H5" i="6"/>
  <c r="Z6" i="6" s="1"/>
  <c r="G5" i="6"/>
  <c r="J4" i="6"/>
  <c r="X6" i="6" s="1"/>
  <c r="I4" i="6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P6" i="6" s="1"/>
  <c r="I2" i="6"/>
  <c r="O6" i="6" s="1"/>
  <c r="H2" i="6"/>
  <c r="N6" i="6" s="1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AG149" i="31" l="1"/>
  <c r="AL149" i="31" s="1"/>
  <c r="J62" i="19"/>
  <c r="J85" i="19"/>
  <c r="J111" i="19"/>
  <c r="J63" i="19"/>
  <c r="J86" i="19"/>
  <c r="J112" i="19"/>
  <c r="J64" i="19"/>
  <c r="J87" i="19"/>
  <c r="J113" i="19"/>
  <c r="J65" i="19"/>
  <c r="J88" i="19"/>
  <c r="J121" i="19"/>
  <c r="J68" i="19"/>
  <c r="J89" i="19"/>
  <c r="J122" i="19"/>
  <c r="J71" i="19"/>
  <c r="J97" i="19"/>
  <c r="J123" i="19"/>
  <c r="J73" i="19"/>
  <c r="J98" i="19"/>
  <c r="J124" i="19"/>
  <c r="J74" i="19"/>
  <c r="J99" i="19"/>
  <c r="J125" i="19"/>
  <c r="J56" i="19"/>
  <c r="J75" i="19"/>
  <c r="J100" i="19"/>
  <c r="J133" i="19"/>
  <c r="J58" i="19"/>
  <c r="J76" i="19"/>
  <c r="J101" i="19"/>
  <c r="J134" i="19"/>
  <c r="J59" i="19"/>
  <c r="J77" i="19"/>
  <c r="J109" i="19"/>
  <c r="O14" i="14"/>
  <c r="O28" i="14"/>
  <c r="O21" i="14"/>
  <c r="O7" i="14"/>
  <c r="O13" i="14"/>
  <c r="O10" i="14"/>
  <c r="O31" i="14"/>
  <c r="O27" i="14"/>
  <c r="O17" i="14"/>
  <c r="O6" i="14"/>
  <c r="AG154" i="31"/>
  <c r="AK154" i="31" s="1"/>
  <c r="AG156" i="31"/>
  <c r="AL156" i="31" s="1"/>
  <c r="AG159" i="31"/>
  <c r="AL159" i="31" s="1"/>
  <c r="AG162" i="31"/>
  <c r="AL162" i="31" s="1"/>
  <c r="AG165" i="31"/>
  <c r="AL165" i="31" s="1"/>
  <c r="AG182" i="31"/>
  <c r="AK182" i="31" s="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K164" i="31" s="1"/>
  <c r="AG167" i="31"/>
  <c r="AK167" i="31" s="1"/>
  <c r="AG170" i="31"/>
  <c r="AK170" i="31" s="1"/>
  <c r="AG173" i="31"/>
  <c r="AL173" i="31" s="1"/>
  <c r="AG152" i="31"/>
  <c r="AL152" i="31" s="1"/>
  <c r="AG181" i="31"/>
  <c r="AK181" i="31" s="1"/>
  <c r="AG148" i="31"/>
  <c r="AG150" i="31"/>
  <c r="AL150" i="31" s="1"/>
  <c r="AG157" i="31"/>
  <c r="AK157" i="31" s="1"/>
  <c r="AG160" i="31"/>
  <c r="AL160" i="31" s="1"/>
  <c r="AG163" i="31"/>
  <c r="AK163" i="31" s="1"/>
  <c r="AG166" i="31"/>
  <c r="AK166" i="31" s="1"/>
  <c r="AG169" i="31"/>
  <c r="AL169" i="31" s="1"/>
  <c r="AG172" i="31"/>
  <c r="AL172" i="31" s="1"/>
  <c r="AG175" i="31"/>
  <c r="AK175" i="31" s="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O21" i="32"/>
  <c r="AA21" i="32"/>
  <c r="AK149" i="31"/>
  <c r="AN149" i="31" s="1"/>
  <c r="U21" i="32"/>
  <c r="AG21" i="32"/>
  <c r="X21" i="32"/>
  <c r="M21" i="32"/>
  <c r="Y21" i="32"/>
  <c r="AL181" i="31" l="1"/>
  <c r="AL182" i="31"/>
  <c r="AK165" i="31"/>
  <c r="AK173" i="31"/>
  <c r="AN173" i="31" s="1"/>
  <c r="AK160" i="31"/>
  <c r="AN160" i="31" s="1"/>
  <c r="C4" i="1"/>
  <c r="AL154" i="31"/>
  <c r="AL170" i="31"/>
  <c r="AL175" i="31"/>
  <c r="AK159" i="31"/>
  <c r="AN159" i="31" s="1"/>
  <c r="AL166" i="31"/>
  <c r="AN166" i="31" s="1"/>
  <c r="AL164" i="31"/>
  <c r="AN164" i="31" s="1"/>
  <c r="AL163" i="31"/>
  <c r="AN163" i="31" s="1"/>
  <c r="AL167" i="31"/>
  <c r="AN167" i="31" s="1"/>
  <c r="AK172" i="31"/>
  <c r="AN172" i="31" s="1"/>
  <c r="AK162" i="31"/>
  <c r="AN162" i="31" s="1"/>
  <c r="AK151" i="31"/>
  <c r="AN151" i="31" s="1"/>
  <c r="AK161" i="31"/>
  <c r="AN161" i="31" s="1"/>
  <c r="AK153" i="31"/>
  <c r="AN153" i="31" s="1"/>
  <c r="AK158" i="31"/>
  <c r="AN158" i="31" s="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65" i="31"/>
  <c r="AK150" i="31"/>
  <c r="AN150" i="31" s="1"/>
  <c r="AK155" i="31"/>
  <c r="AN155" i="31" s="1"/>
  <c r="AN181" i="31"/>
  <c r="AK174" i="31"/>
  <c r="AN174" i="31" s="1"/>
  <c r="AL171" i="31"/>
  <c r="AN171" i="31" s="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M4" i="3"/>
  <c r="AN179" i="31" l="1"/>
  <c r="AN177" i="3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<sst xmlns="http://schemas.openxmlformats.org/spreadsheetml/2006/main" count="8110" uniqueCount="2014">
  <si>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</si>
  <si>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</si>
  <si>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</si>
  <si>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</si>
  <si>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</si>
  <si>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</si>
  <si>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</si>
  <si>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</si>
  <si>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</si>
  <si>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</si>
  <si>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</si>
  <si>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</si>
  <si>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</si>
  <si>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</si>
  <si>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</si>
  <si>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</si>
  <si>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</si>
  <si>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</si>
  <si>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</si>
  <si>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</si>
  <si>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</si>
  <si>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</si>
  <si>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</si>
  <si>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</si>
  <si>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</si>
  <si>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</si>
  <si>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</si>
  <si>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</si>
  <si>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</si>
  <si>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</si>
  <si>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</si>
  <si>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</si>
  <si>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</si>
  <si>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</si>
  <si>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</si>
  <si>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</si>
  <si>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</si>
  <si>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</si>
  <si>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</si>
  <si>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</si>
  <si>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</si>
  <si>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</si>
  <si>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</si>
  <si>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</si>
  <si>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</si>
  <si>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</si>
  <si>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</si>
  <si>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</si>
  <si>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</si>
  <si>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</si>
  <si>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</si>
  <si>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</si>
  <si>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</si>
  <si>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</si>
  <si>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</si>
  <si>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</si>
  <si>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</si>
  <si>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</si>
  <si>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</si>
  <si>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</si>
  <si>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</si>
  <si>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</si>
  <si>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</si>
  <si>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</si>
  <si>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</si>
  <si>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</si>
  <si>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</si>
  <si>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</si>
  <si>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</si>
  <si>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</si>
  <si>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</si>
  <si>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</si>
  <si>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</si>
  <si>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</si>
  <si>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</si>
  <si>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</si>
  <si>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</si>
  <si>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</si>
  <si>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</si>
  <si>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</si>
  <si>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</si>
  <si>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</si>
  <si>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</si>
  <si>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</si>
  <si>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</si>
  <si>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</si>
  <si>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</si>
  <si>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</si>
  <si>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</si>
  <si>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</si>
  <si>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</si>
  <si>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</si>
  <si>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</si>
  <si>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</si>
  <si>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</si>
  <si>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</si>
  <si>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</si>
  <si>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</si>
  <si>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</si>
  <si>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</si>
  <si>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</si>
  <si>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</si>
  <si>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</si>
  <si>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</si>
  <si>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</si>
  <si>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</si>
  <si>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</si>
  <si>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</si>
  <si>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</si>
  <si>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</si>
  <si>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</si>
  <si>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</si>
  <si>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</si>
  <si>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</si>
  <si>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</si>
  <si>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</si>
  <si>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</si>
  <si>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</si>
  <si>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</si>
  <si>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</si>
  <si>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</si>
  <si>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</si>
  <si>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</si>
  <si>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</si>
  <si>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</si>
  <si>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</si>
  <si>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</si>
  <si>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</si>
  <si>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</si>
  <si>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</si>
  <si>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</si>
  <si>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</si>
  <si>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</si>
  <si>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</si>
  <si>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</si>
  <si>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</si>
  <si>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</si>
  <si>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</si>
  <si>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</si>
  <si>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</si>
  <si>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</si>
  <si>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</si>
  <si>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</si>
  <si>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</si>
  <si>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</si>
  <si>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</si>
  <si>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</si>
  <si>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</si>
  <si>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</si>
  <si>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</si>
  <si>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</si>
  <si>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</si>
  <si>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</si>
  <si>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</si>
  <si>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</si>
  <si>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</si>
  <si>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</si>
  <si>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</si>
  <si>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</si>
  <si>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</si>
  <si>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</si>
  <si>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</si>
  <si>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</si>
  <si>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</si>
  <si>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</si>
  <si>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</si>
  <si>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</si>
  <si>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</si>
  <si>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</si>
  <si>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</si>
  <si>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</si>
  <si>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</si>
  <si>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</si>
  <si>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</si>
  <si>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</si>
  <si>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</si>
  <si>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</si>
  <si>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</si>
  <si>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</si>
  <si>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</si>
  <si>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</si>
  <si>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</si>
  <si>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</si>
  <si>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</si>
  <si>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</si>
  <si>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</si>
  <si>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</si>
  <si>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</si>
  <si>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</si>
  <si>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</si>
  <si>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</si>
  <si>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</si>
  <si>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</si>
  <si>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</si>
  <si>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</si>
  <si>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</si>
  <si>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</si>
  <si>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</si>
  <si>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</si>
  <si>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</si>
  <si>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</si>
  <si>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</si>
  <si>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</si>
  <si>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</si>
  <si>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</si>
  <si>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</si>
  <si>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</si>
  <si>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</si>
  <si>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</si>
  <si>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</si>
  <si>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</si>
  <si>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</si>
  <si>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</si>
  <si>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</si>
  <si>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</si>
  <si>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</si>
  <si>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</si>
  <si>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</si>
  <si>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</si>
  <si>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</si>
  <si>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</si>
  <si>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</si>
  <si>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</si>
  <si>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</si>
  <si>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</si>
  <si>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</si>
  <si>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</si>
  <si>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</si>
  <si>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</si>
  <si>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</si>
  <si>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</si>
  <si>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</si>
  <si>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</si>
  <si>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</si>
  <si>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</si>
  <si>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</si>
  <si>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</si>
  <si>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</si>
  <si>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</si>
  <si>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</si>
  <si>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</si>
  <si>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</si>
  <si>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</si>
  <si>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</si>
  <si>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</si>
  <si>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</si>
  <si>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</si>
  <si>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</si>
  <si>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</si>
  <si>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</si>
  <si>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</si>
  <si>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</si>
  <si>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</si>
  <si>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</si>
  <si>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</si>
  <si>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</si>
  <si>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</si>
  <si>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</si>
  <si>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</si>
  <si>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</si>
  <si>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</si>
  <si>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</si>
  <si>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</si>
  <si>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</si>
  <si>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</si>
  <si>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</si>
  <si>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</si>
  <si>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</si>
  <si>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</si>
  <si>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</si>
  <si>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</si>
  <si>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</si>
  <si>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</si>
  <si>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</si>
  <si>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</si>
  <si>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</si>
  <si>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</si>
  <si>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</si>
  <si>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</si>
  <si>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</si>
  <si>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</si>
  <si>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</si>
  <si>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</si>
  <si>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</si>
  <si>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</si>
  <si>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</si>
  <si>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</si>
  <si>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</si>
  <si>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</si>
  <si>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</si>
  <si>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</si>
  <si>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</si>
  <si>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</si>
  <si>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</si>
  <si>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</si>
  <si>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</si>
  <si>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</si>
  <si>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</si>
  <si>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</si>
  <si>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</si>
  <si>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</si>
  <si>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</si>
  <si>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</si>
  <si>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</si>
  <si>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</si>
  <si>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</si>
  <si>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</si>
  <si>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</si>
  <si>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</si>
  <si>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</si>
  <si>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</si>
  <si>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</si>
  <si>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</si>
  <si>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</si>
  <si>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</si>
  <si>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</si>
  <si>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</si>
  <si>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</si>
  <si>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</si>
  <si>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</si>
  <si>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</si>
  <si>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</si>
  <si>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</si>
  <si>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</si>
  <si>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</si>
  <si>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</si>
  <si>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</si>
  <si>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</si>
  <si>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</si>
  <si>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</si>
  <si>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</si>
  <si>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</si>
  <si>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</si>
  <si>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</si>
  <si>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</si>
  <si>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</si>
  <si>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</si>
  <si>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</si>
  <si>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</si>
  <si>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</si>
  <si>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</si>
  <si>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</si>
  <si>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</si>
  <si>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</si>
  <si>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</si>
  <si>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</si>
  <si>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</si>
  <si>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</si>
  <si>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</si>
  <si>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</si>
  <si>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</si>
  <si>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</si>
  <si>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</si>
  <si>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</si>
  <si>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</si>
  <si>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</si>
  <si>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</si>
  <si>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</si>
  <si>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</si>
  <si>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</si>
  <si>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</si>
  <si>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</si>
  <si>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</si>
  <si>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</si>
  <si>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</si>
  <si>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</si>
  <si>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</si>
  <si>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</si>
  <si>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</si>
  <si>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</si>
  <si>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</si>
  <si>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</si>
  <si>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</si>
  <si>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</si>
  <si>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</si>
  <si>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</si>
  <si>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</si>
  <si>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</si>
  <si>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</si>
  <si>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</si>
  <si>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</si>
  <si>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</si>
  <si>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</si>
  <si>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</si>
  <si>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</si>
  <si>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</si>
  <si>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</si>
  <si>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</si>
  <si>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</si>
  <si>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</si>
  <si>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</si>
  <si>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</si>
  <si>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</si>
  <si>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</si>
  <si>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</si>
  <si>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</si>
  <si>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</si>
  <si>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</si>
  <si>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</si>
  <si>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</si>
  <si>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</si>
  <si>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</si>
  <si>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</si>
  <si>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</si>
  <si>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</si>
  <si>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</si>
  <si>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</si>
  <si>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</si>
  <si>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</si>
  <si>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</si>
  <si>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</si>
  <si>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</si>
  <si>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</si>
  <si>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</si>
  <si>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</si>
  <si>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</si>
  <si>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</si>
  <si>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</si>
  <si>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</si>
  <si>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</si>
  <si>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</si>
  <si>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</si>
  <si>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</si>
  <si>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</si>
  <si>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</si>
  <si>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</si>
  <si>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</si>
  <si>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</si>
  <si>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</si>
  <si>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</si>
  <si>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</si>
  <si>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</si>
  <si>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</si>
  <si>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</si>
  <si>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</si>
  <si>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</si>
  <si>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</si>
  <si>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</si>
  <si>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</si>
  <si>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</si>
  <si>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</si>
  <si>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</si>
  <si>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</si>
  <si>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</si>
  <si>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</si>
  <si>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</si>
  <si>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</si>
  <si>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</si>
  <si>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</si>
  <si>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</si>
  <si>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</si>
  <si>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</si>
  <si>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</si>
  <si>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</si>
  <si>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</si>
  <si>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</si>
  <si>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</si>
  <si>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</si>
  <si>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</si>
  <si>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</si>
  <si>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</si>
  <si>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</si>
  <si>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</si>
  <si>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</si>
  <si>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</si>
  <si>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</si>
  <si>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</si>
  <si>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</si>
  <si>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</si>
  <si>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</si>
  <si>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</si>
  <si>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</si>
  <si>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</si>
  <si>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</si>
  <si>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</si>
  <si>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</si>
  <si>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</si>
  <si>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</si>
  <si>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</si>
  <si>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</si>
  <si>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</si>
  <si>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</si>
  <si>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</si>
  <si>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</si>
  <si>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</si>
  <si>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</si>
  <si>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</si>
  <si>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</si>
  <si>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</si>
  <si>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</si>
  <si>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</si>
  <si>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</si>
  <si>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</si>
  <si>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</si>
  <si>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</si>
  <si>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</si>
  <si>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</si>
  <si>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</si>
  <si>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</si>
  <si>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</si>
  <si>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</si>
  <si>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</si>
  <si>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</si>
  <si>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</si>
  <si>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</si>
  <si>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</si>
  <si>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</si>
  <si>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</si>
  <si>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</si>
  <si>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</si>
  <si>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</si>
  <si>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</si>
  <si>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</si>
  <si>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</si>
  <si>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</si>
  <si>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</si>
  <si>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</si>
  <si>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</si>
  <si>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</si>
  <si>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</si>
  <si>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</si>
  <si>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</si>
  <si>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</si>
  <si>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</si>
  <si>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</si>
  <si>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</si>
  <si>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</si>
  <si>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</si>
  <si>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</si>
  <si>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</si>
  <si>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</si>
  <si>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</si>
  <si>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</si>
  <si>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</si>
  <si>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</si>
  <si>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</si>
  <si>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</si>
  <si>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</si>
  <si>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</si>
  <si>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</si>
  <si>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</si>
  <si>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</si>
  <si>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</si>
  <si>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</si>
  <si>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</si>
  <si>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</si>
  <si>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</si>
  <si>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</si>
  <si>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</si>
  <si>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</si>
  <si>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</si>
  <si>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</si>
  <si>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</si>
  <si>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</si>
  <si>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</si>
  <si>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</si>
  <si>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</si>
  <si>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</si>
  <si>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</si>
  <si>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</si>
  <si>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</si>
  <si>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</si>
  <si>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</si>
  <si>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</si>
  <si>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</si>
  <si>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</si>
  <si>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</si>
  <si>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</si>
  <si>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</si>
  <si>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</si>
  <si>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</si>
  <si>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</si>
  <si>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</si>
  <si>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</si>
  <si>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</si>
  <si>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</si>
  <si>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</si>
  <si>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</si>
  <si>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</si>
  <si>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</si>
  <si>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</si>
  <si>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</si>
  <si>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</si>
  <si>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</si>
  <si>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</si>
  <si>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</si>
  <si>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</si>
  <si>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</si>
  <si>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</si>
  <si>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</si>
  <si>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</si>
  <si>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</si>
  <si>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</si>
  <si>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</si>
  <si>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</si>
  <si>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</si>
  <si>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</si>
  <si>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</si>
  <si>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</si>
  <si>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</si>
  <si>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</si>
  <si>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</si>
  <si>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</si>
  <si>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</si>
  <si>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</si>
  <si>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</si>
  <si>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</si>
  <si>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</si>
  <si>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</si>
  <si>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</si>
  <si>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</si>
  <si>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</si>
  <si>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</si>
  <si>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</si>
  <si>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</si>
  <si>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</si>
  <si>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</si>
  <si>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</si>
  <si>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</si>
  <si>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</si>
  <si>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</si>
  <si>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</si>
  <si>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</si>
  <si>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</si>
  <si>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</si>
  <si>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</si>
  <si>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</si>
  <si>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</si>
  <si>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</si>
  <si>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</si>
  <si>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</si>
  <si>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</si>
  <si>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</si>
  <si>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</si>
  <si>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</si>
  <si>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</si>
  <si>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</si>
  <si>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</si>
  <si>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</si>
  <si>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</si>
  <si>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</si>
  <si>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</si>
  <si>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</si>
  <si>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</si>
  <si>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</si>
  <si>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</si>
  <si>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</si>
  <si>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</si>
  <si>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</si>
  <si>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</si>
  <si>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</si>
  <si>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</si>
  <si>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</si>
  <si>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</si>
  <si>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</si>
  <si>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</si>
  <si>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</si>
  <si>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</si>
  <si>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</si>
  <si>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</si>
  <si>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</si>
  <si>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</si>
  <si>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</si>
  <si>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</si>
  <si>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</si>
  <si>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</si>
  <si>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</si>
  <si>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</si>
  <si>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</si>
  <si>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</si>
  <si>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</si>
  <si>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</si>
  <si>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</si>
  <si>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</si>
  <si>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</si>
  <si>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</si>
  <si>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</si>
  <si>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</si>
  <si>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</si>
  <si>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</si>
  <si>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</si>
  <si>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</si>
  <si>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</si>
  <si>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</si>
  <si>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</si>
  <si>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</si>
  <si>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</si>
  <si>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</si>
  <si>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</si>
  <si>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</si>
  <si>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</si>
  <si>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</si>
  <si>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</si>
  <si>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</si>
  <si>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</si>
  <si>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</si>
  <si>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</si>
  <si>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</si>
  <si>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</si>
  <si>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</si>
  <si>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</si>
  <si>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</si>
  <si>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</si>
  <si>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</si>
  <si>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</si>
  <si>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</si>
  <si>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</si>
  <si>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</si>
  <si>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</si>
  <si>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</si>
  <si>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</si>
  <si>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</si>
  <si>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</si>
  <si>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</si>
  <si>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</si>
  <si>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</si>
  <si>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</si>
  <si>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</si>
  <si>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</si>
  <si>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</si>
  <si>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</si>
  <si>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</si>
  <si>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</si>
  <si>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</si>
  <si>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</si>
  <si>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</si>
  <si>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</si>
  <si>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</si>
  <si>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</si>
  <si>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</si>
  <si>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</si>
  <si>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</si>
  <si>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</si>
  <si>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</si>
  <si>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</si>
  <si>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</si>
  <si>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</si>
  <si>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</si>
  <si>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</si>
  <si>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</si>
  <si>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</si>
  <si>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</si>
  <si>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</si>
  <si>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</si>
  <si>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</si>
  <si>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</si>
  <si>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</si>
  <si>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</si>
  <si>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</si>
  <si>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</si>
  <si>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</si>
  <si>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</si>
  <si>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</si>
  <si>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</si>
  <si>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</si>
  <si>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</si>
  <si>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</si>
  <si>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</si>
  <si>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</si>
  <si>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</si>
  <si>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</si>
  <si>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</si>
  <si>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</si>
  <si>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</si>
  <si>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</si>
  <si>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</si>
  <si>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</si>
  <si>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</si>
  <si>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</si>
  <si>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</si>
  <si>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</si>
  <si>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</si>
  <si>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</si>
  <si>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</si>
  <si>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</si>
  <si>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</si>
  <si>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</si>
  <si>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</si>
  <si>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</si>
  <si>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</si>
  <si>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</si>
  <si>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</si>
  <si>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</si>
  <si>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</si>
  <si>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</si>
  <si>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</si>
  <si>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</si>
  <si>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</si>
  <si>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</si>
  <si>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</si>
  <si>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</si>
  <si>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</si>
  <si>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</si>
  <si>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</si>
  <si>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</si>
  <si>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</si>
  <si>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</si>
  <si>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</si>
  <si>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</si>
  <si>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</si>
  <si>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</si>
  <si>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</si>
  <si>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</si>
  <si>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</si>
  <si>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</si>
  <si>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</si>
  <si>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</si>
  <si>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</si>
  <si>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</si>
  <si>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</si>
  <si>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</si>
  <si>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</si>
  <si>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</si>
  <si>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</si>
  <si>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</si>
  <si>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</si>
  <si>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</si>
  <si>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</si>
  <si>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</si>
  <si>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</si>
  <si>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</si>
  <si>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</si>
  <si>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</si>
  <si>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</si>
  <si>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</si>
  <si>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</si>
  <si>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</si>
  <si>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</si>
  <si>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</si>
  <si>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</si>
  <si>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</si>
  <si>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</si>
  <si>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</si>
  <si>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</si>
  <si>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</si>
  <si>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</si>
  <si>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</si>
  <si>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</si>
  <si>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</si>
  <si>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</si>
  <si>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</si>
  <si>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</si>
  <si>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</si>
  <si>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</si>
  <si>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</si>
  <si>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</si>
  <si>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</si>
  <si>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</si>
  <si>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</si>
  <si>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</si>
  <si>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</si>
  <si>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</si>
  <si>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</si>
  <si>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</si>
  <si>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</si>
  <si>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</si>
  <si>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</si>
  <si>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</si>
  <si>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</si>
  <si>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</si>
  <si>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</si>
  <si>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</si>
  <si>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</si>
  <si>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</si>
  <si>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</si>
  <si>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</si>
  <si>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</si>
  <si>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</si>
  <si>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</si>
  <si>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</si>
  <si>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</si>
  <si>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</si>
  <si>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</si>
  <si>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</si>
  <si>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</si>
  <si>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</si>
  <si>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</si>
  <si>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</si>
  <si>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</si>
  <si>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</si>
  <si>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</si>
  <si>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</si>
  <si>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</si>
  <si>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</si>
  <si>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</si>
  <si>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</si>
  <si>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</si>
  <si>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</si>
  <si>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</si>
  <si>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</si>
  <si>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</si>
  <si>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</si>
  <si>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</si>
  <si>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</si>
  <si>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</si>
  <si>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</si>
  <si>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</si>
  <si>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</si>
  <si>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</si>
  <si>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</si>
  <si>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</si>
  <si>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</si>
  <si>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</si>
  <si>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</si>
  <si>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</si>
  <si>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</si>
  <si>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</si>
  <si>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</si>
  <si>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</si>
  <si>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</si>
  <si>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</si>
  <si>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</si>
  <si>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</si>
  <si>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</si>
  <si>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</si>
  <si>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</si>
  <si>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</si>
  <si>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</si>
  <si>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</si>
  <si>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</si>
  <si>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</si>
  <si>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</si>
  <si>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</si>
  <si>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</si>
  <si>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</si>
  <si>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</si>
  <si>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</si>
  <si>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</si>
  <si>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</si>
  <si>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</si>
  <si>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</si>
  <si>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</si>
  <si>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</si>
  <si>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</si>
  <si>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</si>
  <si>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</si>
  <si>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</si>
  <si>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</si>
  <si>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</si>
  <si>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</si>
  <si>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</si>
  <si>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</si>
  <si>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</si>
  <si>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</si>
  <si>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</si>
  <si>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</si>
  <si>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</si>
  <si>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</si>
  <si>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</si>
  <si>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</si>
  <si>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</si>
  <si>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</si>
  <si>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</si>
  <si>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</si>
  <si>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</si>
  <si>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</si>
  <si>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</si>
  <si>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</si>
  <si>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</si>
  <si>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</si>
  <si>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</si>
  <si>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</si>
  <si>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</si>
  <si>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</si>
  <si>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</si>
  <si>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</si>
  <si>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</si>
  <si>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</si>
  <si>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</si>
  <si>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</si>
  <si>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</si>
  <si>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</si>
  <si>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</si>
  <si>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</si>
  <si>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</si>
  <si>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</si>
  <si>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</si>
  <si>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</si>
  <si>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</si>
  <si>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</si>
  <si>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</si>
  <si>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</si>
  <si>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</si>
  <si>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</si>
  <si>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</si>
  <si>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</si>
  <si>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</si>
  <si>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</si>
  <si>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</si>
  <si>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</si>
  <si>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</si>
  <si>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</si>
  <si>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</si>
  <si>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</si>
  <si>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</si>
  <si>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</si>
  <si>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</si>
  <si>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</si>
  <si>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</si>
  <si>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</si>
  <si>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</si>
  <si>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</si>
  <si>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</si>
  <si>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</si>
  <si>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</si>
  <si>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</si>
  <si>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</si>
  <si>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</si>
  <si>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</si>
  <si>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</si>
  <si>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</si>
  <si>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</si>
  <si>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</si>
  <si>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</si>
  <si>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</si>
  <si>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</si>
  <si>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</si>
  <si>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</si>
  <si>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</si>
  <si>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</si>
  <si>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</si>
  <si>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</si>
  <si>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</si>
  <si>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</si>
  <si>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</si>
  <si>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</si>
  <si>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</si>
  <si>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</si>
  <si>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</si>
  <si>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</si>
  <si>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</si>
  <si>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</si>
  <si>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</si>
  <si>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</si>
  <si>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</si>
  <si>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</si>
  <si>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</si>
  <si>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</si>
  <si>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</si>
  <si>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</si>
  <si>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</si>
  <si>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</si>
  <si>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</si>
  <si>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</si>
  <si>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</si>
  <si>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</si>
  <si>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</si>
  <si>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</si>
  <si>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</si>
  <si>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</si>
  <si>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</si>
  <si>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</si>
  <si>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</si>
  <si>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</si>
  <si>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</si>
  <si>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</si>
  <si>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</si>
  <si>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</si>
  <si>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</si>
  <si>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</si>
  <si>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</si>
  <si>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</si>
  <si>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</si>
  <si>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</si>
  <si>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</si>
  <si>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</si>
  <si>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</si>
  <si>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</si>
  <si>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</si>
  <si>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</si>
  <si>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</si>
  <si>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</si>
  <si>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</si>
  <si>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</si>
  <si>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</si>
  <si>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</si>
  <si>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</si>
  <si>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</si>
  <si>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</si>
  <si>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</si>
  <si>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</si>
  <si>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</si>
  <si>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</si>
  <si>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</si>
  <si>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</si>
  <si>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</si>
  <si>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</si>
  <si>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</si>
  <si>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</si>
  <si>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</si>
  <si>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</si>
  <si>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</si>
  <si>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</si>
  <si>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</si>
  <si>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</si>
  <si>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</si>
  <si>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</si>
  <si>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</si>
  <si>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</si>
  <si>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</si>
  <si>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</si>
  <si>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</si>
  <si>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</si>
  <si>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</si>
  <si>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</si>
  <si>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</si>
  <si>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</si>
  <si>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</si>
  <si>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</si>
  <si>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</si>
  <si>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</si>
  <si>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</si>
  <si>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</si>
  <si>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</si>
  <si>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</si>
  <si>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</si>
  <si>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</si>
  <si>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</si>
  <si>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</si>
  <si>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</si>
  <si>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</si>
  <si>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</si>
  <si>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</si>
  <si>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</si>
  <si>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</si>
  <si>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</si>
  <si>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</si>
  <si>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</si>
  <si>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</si>
  <si>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</si>
  <si>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</si>
  <si>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</si>
  <si>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</si>
  <si>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</si>
  <si>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</si>
  <si>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</si>
  <si>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</si>
  <si>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</si>
  <si>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</si>
  <si>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</si>
  <si>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</si>
  <si>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</si>
  <si>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</si>
  <si>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</si>
  <si>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</si>
  <si>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</si>
  <si>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</si>
  <si>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</si>
  <si>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</si>
  <si>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</si>
  <si>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</si>
  <si>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</si>
  <si>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</si>
  <si>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</si>
  <si>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</si>
  <si>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</si>
  <si>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</si>
  <si>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</si>
  <si>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</si>
  <si>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</si>
  <si>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</si>
  <si>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</si>
  <si>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</si>
  <si>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</si>
  <si>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</si>
  <si>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</si>
  <si>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</si>
  <si>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</si>
  <si>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</si>
  <si>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</si>
  <si>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</si>
  <si>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</si>
  <si>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</si>
  <si>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</si>
  <si>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</si>
  <si>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</si>
  <si>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</si>
  <si>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</si>
  <si>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</si>
  <si>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</si>
  <si>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</si>
  <si>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</si>
  <si>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</si>
  <si>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</si>
  <si>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</si>
  <si>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</si>
  <si>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</si>
  <si>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</si>
  <si>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</si>
  <si>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</si>
  <si>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</si>
  <si>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</si>
  <si>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</si>
  <si>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</si>
  <si>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</si>
  <si>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</si>
  <si>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</si>
  <si>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</si>
  <si>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</si>
  <si>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</si>
  <si>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</si>
  <si>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</si>
  <si>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</si>
  <si>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</si>
  <si>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</si>
  <si>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</si>
  <si>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</si>
  <si>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</si>
  <si>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</si>
  <si>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</si>
  <si>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</si>
  <si>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</si>
  <si>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</si>
  <si>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</si>
  <si>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</si>
  <si>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</si>
  <si>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</si>
  <si>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</si>
  <si>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</si>
  <si>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</si>
  <si>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</si>
  <si>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</si>
  <si>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</si>
  <si>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</si>
  <si>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</si>
  <si>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</si>
  <si>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</si>
  <si>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</si>
  <si>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</si>
  <si>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</si>
  <si>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</si>
  <si>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</si>
  <si>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</si>
  <si>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</si>
  <si>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</si>
  <si>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</si>
  <si>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</si>
  <si>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</si>
  <si>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</si>
  <si>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</si>
  <si>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</si>
  <si>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</si>
  <si>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</si>
  <si>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</si>
  <si>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</si>
  <si>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</si>
  <si>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</si>
  <si>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</si>
  <si>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</si>
  <si>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</si>
  <si>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</si>
  <si>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</si>
  <si>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</si>
  <si>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</si>
  <si>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</si>
  <si>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</si>
  <si>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</si>
  <si>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</si>
  <si>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</si>
  <si>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</si>
  <si>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</si>
  <si>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</si>
  <si>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</si>
  <si>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</si>
  <si>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</si>
  <si>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</si>
  <si>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</si>
  <si>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</si>
  <si>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</si>
  <si>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</si>
  <si>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</si>
  <si>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</si>
  <si>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</si>
  <si>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</si>
  <si>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</si>
  <si>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</si>
  <si>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</si>
  <si>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</si>
  <si>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</si>
  <si>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</si>
  <si>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</si>
  <si>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</si>
  <si>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</si>
  <si>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</si>
  <si>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</si>
  <si>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</si>
  <si>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</si>
  <si>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</si>
  <si>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</si>
  <si>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</si>
  <si>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</si>
  <si>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</si>
  <si>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</si>
  <si>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</si>
  <si>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</si>
  <si>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</si>
  <si>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</si>
  <si>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</si>
  <si>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</si>
  <si>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</si>
  <si>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</si>
  <si>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</si>
  <si>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</si>
  <si>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</si>
  <si>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</si>
  <si>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</si>
  <si>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</si>
  <si>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</si>
  <si>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</si>
  <si>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</si>
  <si>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</si>
  <si>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</si>
  <si>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</si>
  <si>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</si>
  <si>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</si>
  <si>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</si>
  <si>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</si>
  <si>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</si>
  <si>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</si>
  <si>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</si>
  <si>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</si>
  <si>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</si>
  <si>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</si>
  <si>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</si>
  <si>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</si>
  <si>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</si>
  <si>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</si>
  <si>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</si>
  <si>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</si>
  <si>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</si>
  <si>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</si>
  <si>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</si>
  <si>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</si>
  <si>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</si>
  <si>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</si>
  <si>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</si>
  <si>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</si>
  <si>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</si>
  <si>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</si>
  <si>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</si>
  <si>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</si>
  <si>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</si>
  <si>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</si>
  <si>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</si>
  <si>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</si>
  <si>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</si>
  <si>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</si>
  <si>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</si>
  <si>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</si>
  <si>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</si>
  <si>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</si>
  <si>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</si>
  <si>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</si>
  <si>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</si>
  <si>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</si>
  <si>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</si>
  <si>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</si>
  <si>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</si>
  <si>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</si>
  <si>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</si>
  <si>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</si>
  <si>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</si>
  <si>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</si>
  <si>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</si>
  <si>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</si>
  <si>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</si>
  <si>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</si>
  <si>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</si>
  <si>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</si>
  <si>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</si>
  <si>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</si>
  <si>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</si>
  <si>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</si>
  <si>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</si>
  <si>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</si>
  <si>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</si>
  <si>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</si>
  <si>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</si>
  <si>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</si>
  <si>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</si>
  <si>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</si>
  <si>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</si>
  <si>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</si>
  <si>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</si>
  <si>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</si>
  <si>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</si>
  <si>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</si>
  <si>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</si>
  <si>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</si>
  <si>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</si>
  <si>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</si>
  <si>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</si>
  <si>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</si>
  <si>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</si>
  <si>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</si>
  <si>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</si>
  <si>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</si>
  <si>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</si>
  <si>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</si>
  <si>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</si>
  <si>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</si>
  <si>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</si>
  <si>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</si>
  <si>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</si>
  <si>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</si>
  <si>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</si>
  <si>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</si>
  <si>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</si>
  <si>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</si>
  <si>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</si>
  <si>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</si>
  <si>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</si>
  <si>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</si>
  <si>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</si>
  <si>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</si>
  <si>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</si>
  <si>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</si>
  <si>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</si>
  <si>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</si>
  <si>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</si>
  <si>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</si>
  <si>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</si>
  <si>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</si>
  <si>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</si>
  <si>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</si>
  <si>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</si>
  <si>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</si>
  <si>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</si>
  <si>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</si>
  <si>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</si>
  <si>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</si>
  <si>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</si>
  <si>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</si>
  <si>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</si>
  <si>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</si>
  <si>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</si>
  <si>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</si>
  <si>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</si>
  <si>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</si>
  <si>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</si>
  <si>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</si>
  <si>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</si>
  <si>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</si>
  <si>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</si>
  <si>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</si>
  <si>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</si>
  <si>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</si>
  <si>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</si>
  <si>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</si>
  <si>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</si>
  <si>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</si>
  <si>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</si>
  <si>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</si>
  <si>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</si>
  <si>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</si>
  <si>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</si>
  <si>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</si>
  <si>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</si>
  <si>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</si>
  <si>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</si>
  <si>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</si>
  <si>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</si>
  <si>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</si>
  <si>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</si>
  <si>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</si>
  <si>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</si>
  <si>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</si>
  <si>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</si>
  <si>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</si>
  <si>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</si>
  <si>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</si>
  <si>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</si>
  <si>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</si>
  <si>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</si>
  <si>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</si>
  <si>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</si>
  <si>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</si>
  <si>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</si>
  <si>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</si>
  <si>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</si>
  <si>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</si>
  <si>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</si>
  <si>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</si>
  <si>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</si>
  <si>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</si>
  <si>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</si>
  <si>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</si>
  <si>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</si>
  <si>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</si>
  <si>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</si>
  <si>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</si>
  <si>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</si>
  <si>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</si>
  <si>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</si>
  <si>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</si>
  <si>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</si>
  <si>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</si>
  <si>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</si>
  <si>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</si>
  <si>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</si>
  <si>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</si>
  <si>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</si>
  <si>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</si>
  <si>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</si>
  <si>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</si>
  <si>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</si>
  <si>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</si>
  <si>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</si>
  <si>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</si>
  <si>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</si>
  <si>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</si>
  <si>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</si>
  <si>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</si>
  <si>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</si>
  <si>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</si>
  <si>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</si>
  <si>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</si>
  <si>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</si>
  <si>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</si>
  <si>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</si>
  <si>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</si>
  <si>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</si>
  <si>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</si>
  <si>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</si>
  <si>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</si>
  <si>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</si>
  <si>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</si>
  <si>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</si>
  <si>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</si>
  <si>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</si>
  <si>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</si>
  <si>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</si>
  <si>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</si>
  <si>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</si>
  <si>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</si>
  <si>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</si>
  <si>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</si>
  <si>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</si>
  <si>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</si>
  <si>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</si>
  <si>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</si>
  <si>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</si>
  <si>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</si>
  <si>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</si>
  <si>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</si>
  <si>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</si>
  <si>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</si>
  <si>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</si>
  <si>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</si>
  <si>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</si>
  <si>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</si>
  <si>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</si>
  <si>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</si>
  <si>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</si>
  <si>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</si>
  <si>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</si>
  <si>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</si>
  <si>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</si>
  <si>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</si>
  <si>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</si>
  <si>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</si>
  <si>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</si>
  <si>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</si>
  <si>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</si>
  <si>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</si>
  <si>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</si>
  <si>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</si>
  <si>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</si>
  <si>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</si>
  <si>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</si>
  <si>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</si>
  <si>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</si>
  <si>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</si>
  <si>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</si>
  <si>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</si>
  <si>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</si>
  <si>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</si>
  <si>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</si>
  <si>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</si>
  <si>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</si>
  <si>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</si>
  <si>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</si>
  <si>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</si>
  <si>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</si>
  <si>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</si>
  <si>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</si>
  <si>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</si>
  <si>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</si>
  <si>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</si>
  <si>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</si>
  <si>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</si>
  <si>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</si>
  <si>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</si>
  <si>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</si>
  <si>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</si>
  <si>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</si>
  <si>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</si>
  <si>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</si>
  <si>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</si>
  <si>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</si>
  <si>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</si>
  <si>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</si>
  <si>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</si>
  <si>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</si>
  <si>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</si>
  <si>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</si>
  <si>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</si>
  <si>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</si>
  <si>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</si>
  <si>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</si>
  <si>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</si>
  <si>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</si>
  <si>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</si>
  <si>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</si>
  <si>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</si>
  <si>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</si>
  <si>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</si>
  <si>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</si>
  <si>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</si>
  <si>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</si>
  <si>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</si>
  <si>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</si>
  <si>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</si>
  <si>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</si>
  <si>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</si>
  <si>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</si>
  <si>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</si>
  <si>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</si>
  <si>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</si>
  <si>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</si>
  <si>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</si>
  <si>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</si>
  <si>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</si>
  <si>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</si>
  <si>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</si>
  <si>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</si>
  <si>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</si>
  <si>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</si>
  <si>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</si>
  <si>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</si>
  <si>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</si>
  <si>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</si>
  <si>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</si>
  <si>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</si>
  <si>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</si>
  <si>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</si>
  <si>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</si>
  <si>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</si>
  <si>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</si>
  <si>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</si>
  <si>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</si>
  <si>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</si>
  <si>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</si>
  <si>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</si>
  <si>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</si>
  <si>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</si>
  <si>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</si>
  <si>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</si>
  <si>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</si>
  <si>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</si>
  <si>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</si>
  <si>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</si>
  <si>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</si>
  <si>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</si>
  <si>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</si>
  <si>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</si>
  <si>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</si>
  <si>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</si>
  <si>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</si>
  <si>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</si>
  <si>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</si>
  <si>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</si>
  <si>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</si>
  <si>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</si>
  <si>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</si>
  <si>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</si>
  <si>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</si>
  <si>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</si>
  <si>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</si>
  <si>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</si>
  <si>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</si>
  <si>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</si>
  <si>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</si>
  <si>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</si>
  <si>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</si>
  <si>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</si>
  <si>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</si>
  <si>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</si>
  <si>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</si>
  <si>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</si>
  <si>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</si>
  <si>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</si>
  <si>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</si>
  <si>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</si>
  <si>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</si>
  <si>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</si>
  <si>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</si>
  <si>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</si>
  <si>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</si>
  <si>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</si>
  <si>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</si>
  <si>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</si>
  <si>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</si>
  <si>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</si>
  <si>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</si>
  <si>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</si>
  <si>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</si>
  <si>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</si>
  <si>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</si>
  <si>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</si>
  <si>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</si>
  <si>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</si>
  <si>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</si>
  <si>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</si>
  <si>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</si>
  <si>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</si>
  <si>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</si>
  <si>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</si>
  <si>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</si>
  <si>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</si>
  <si>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</si>
  <si>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</si>
  <si>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</si>
  <si>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</si>
  <si>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</si>
  <si>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</si>
  <si>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</si>
  <si>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</si>
  <si>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</si>
  <si>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</si>
  <si>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</si>
  <si>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</si>
  <si>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</si>
  <si>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</si>
  <si>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</si>
  <si>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</si>
  <si>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</si>
  <si>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</si>
  <si>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</si>
  <si>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</si>
  <si>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</si>
  <si>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</si>
  <si>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</si>
  <si>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</si>
  <si>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</si>
  <si>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</si>
  <si>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</si>
  <si>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</si>
  <si>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</si>
  <si>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</si>
  <si>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</si>
  <si>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</si>
  <si>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</si>
  <si>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</si>
  <si>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</si>
  <si>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</si>
  <si>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</si>
  <si>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</si>
  <si>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</si>
  <si>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</si>
  <si>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</si>
  <si>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</si>
  <si>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</si>
  <si>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</si>
  <si>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</si>
  <si>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</si>
  <si>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</si>
  <si>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</si>
  <si>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</si>
  <si>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</si>
  <si>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</si>
  <si>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</si>
  <si>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</si>
  <si>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</si>
  <si>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</si>
  <si>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</si>
  <si>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</si>
  <si>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</si>
  <si>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</si>
  <si>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</si>
  <si>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</si>
  <si>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</si>
  <si>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</si>
  <si>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</si>
  <si>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</si>
  <si>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</si>
  <si>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</si>
  <si>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</si>
  <si>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</si>
  <si>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</si>
  <si>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</si>
  <si>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</si>
  <si>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</si>
  <si>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</si>
  <si>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</si>
  <si>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</si>
  <si>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</si>
  <si>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</si>
  <si>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</si>
  <si>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</si>
  <si>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</si>
  <si>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</si>
  <si>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</si>
  <si>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</si>
  <si>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</si>
  <si>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</si>
  <si>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</si>
  <si>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</si>
  <si>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</si>
  <si>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</si>
  <si>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</si>
  <si>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</si>
  <si>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</si>
  <si>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</si>
  <si>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</si>
  <si>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</si>
  <si>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</si>
  <si>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</si>
  <si>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</si>
  <si>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</si>
  <si>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</si>
  <si>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</si>
  <si>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</si>
  <si>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</si>
  <si>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</si>
  <si>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</si>
  <si>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</si>
  <si>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</si>
  <si>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</si>
  <si>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</si>
  <si>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</si>
  <si>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</si>
  <si>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</si>
  <si>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</si>
  <si>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</si>
  <si>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</si>
  <si>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</si>
  <si>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</si>
  <si>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</si>
  <si>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</si>
  <si>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</si>
  <si>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</si>
  <si>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</si>
  <si>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</si>
  <si>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</si>
  <si>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</si>
  <si>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</si>
  <si>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</si>
  <si>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</si>
  <si>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</si>
  <si>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</si>
  <si>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</si>
  <si>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</si>
  <si>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</si>
  <si>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</si>
  <si>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</si>
  <si>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</si>
  <si>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</si>
  <si>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</si>
  <si>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</si>
  <si>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</si>
  <si>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</si>
  <si>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</si>
  <si>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</si>
  <si>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</si>
  <si>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</si>
  <si>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</si>
  <si>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</si>
  <si>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</si>
  <si>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</si>
  <si>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</si>
  <si>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</si>
  <si>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</si>
  <si>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</si>
  <si>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</si>
  <si>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</si>
  <si>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</si>
  <si>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</si>
  <si>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</si>
  <si>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</si>
  <si>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</si>
  <si>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</si>
  <si>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</si>
  <si>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</si>
  <si>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</si>
  <si>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</si>
  <si>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</si>
  <si>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</si>
  <si>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</si>
  <si>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</si>
  <si>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</si>
  <si>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</si>
  <si>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</si>
  <si>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</si>
  <si>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</si>
  <si>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</si>
  <si>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</si>
  <si>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</si>
  <si>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</si>
  <si>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</si>
  <si>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</si>
  <si>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</si>
  <si>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</si>
  <si>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</si>
  <si>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</si>
  <si>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</si>
  <si>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</si>
  <si>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</si>
  <si>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</si>
  <si>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</si>
  <si>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</si>
  <si>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</si>
  <si>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</si>
  <si>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</si>
  <si>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</si>
  <si>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</si>
  <si>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</si>
  <si>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</si>
  <si>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</si>
  <si>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</si>
  <si>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</si>
  <si>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</si>
  <si>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</si>
  <si>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</si>
  <si>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</si>
  <si>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</si>
  <si>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</si>
  <si>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</si>
  <si>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</si>
  <si>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</si>
  <si>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</si>
  <si>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</si>
  <si>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</si>
  <si>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</si>
  <si>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</si>
  <si>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</si>
  <si>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</si>
  <si>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</si>
  <si>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</si>
  <si>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</si>
  <si>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</si>
  <si>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</si>
  <si>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</si>
  <si>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</si>
  <si>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</si>
  <si>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</si>
  <si>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</si>
  <si>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</si>
  <si>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</si>
  <si>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</si>
  <si>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</si>
  <si>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</si>
  <si>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</si>
  <si>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</si>
  <si>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</si>
  <si>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</si>
  <si>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</si>
  <si>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</si>
  <si>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</si>
  <si>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</si>
  <si>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</si>
  <si>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</si>
  <si>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</si>
  <si>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</si>
  <si>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</si>
  <si>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</si>
  <si>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</si>
  <si>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</si>
  <si>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</si>
  <si>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</si>
  <si>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</si>
  <si>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</si>
  <si>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</si>
  <si>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</si>
  <si>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</si>
  <si>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</si>
  <si>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</si>
  <si>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</si>
  <si>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</si>
  <si>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</si>
  <si>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</si>
  <si>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</si>
  <si>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</si>
  <si>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</si>
  <si>
    <t>领主刷新券</t>
    <phoneticPr fontId="25" type="noConversion"/>
  </si>
  <si>
    <t>金币</t>
    <phoneticPr fontId="24" type="noConversion"/>
  </si>
  <si>
    <t>喜从天降</t>
    <phoneticPr fontId="24" type="noConversion"/>
  </si>
  <si>
    <t>宝石</t>
    <phoneticPr fontId="24" type="noConversion"/>
  </si>
  <si>
    <t>装备</t>
    <phoneticPr fontId="24" type="noConversion"/>
  </si>
  <si>
    <t>空</t>
    <phoneticPr fontId="24" type="noConversion"/>
  </si>
  <si>
    <t>橙色装备</t>
    <phoneticPr fontId="24" type="noConversion"/>
  </si>
  <si>
    <t>金币</t>
    <phoneticPr fontId="24" type="noConversion"/>
  </si>
  <si>
    <t>其他</t>
    <phoneticPr fontId="24" type="noConversion"/>
  </si>
  <si>
    <t>金条</t>
    <phoneticPr fontId="24" type="noConversion"/>
  </si>
  <si>
    <t>洗炼石</t>
    <phoneticPr fontId="24" type="noConversion"/>
  </si>
  <si>
    <t>材料</t>
    <phoneticPr fontId="24" type="noConversion"/>
  </si>
  <si>
    <t>品质概率</t>
    <phoneticPr fontId="24" type="noConversion"/>
  </si>
  <si>
    <t>蓝色</t>
    <phoneticPr fontId="24" type="noConversion"/>
  </si>
  <si>
    <t>紫色</t>
    <phoneticPr fontId="24" type="noConversion"/>
  </si>
  <si>
    <t>橙色</t>
    <phoneticPr fontId="24" type="noConversion"/>
  </si>
  <si>
    <t>洗炼</t>
    <phoneticPr fontId="24" type="noConversion"/>
  </si>
  <si>
    <t>小龟洒落奖励</t>
    <phoneticPr fontId="24" type="noConversion"/>
  </si>
  <si>
    <t>宠物之核碎片</t>
    <phoneticPr fontId="25" type="noConversion"/>
  </si>
  <si>
    <t>金币</t>
    <phoneticPr fontId="24" type="noConversion"/>
  </si>
  <si>
    <t>排行奖励</t>
    <phoneticPr fontId="24" type="noConversion"/>
  </si>
  <si>
    <t>4-10</t>
    <phoneticPr fontId="24" type="noConversion"/>
  </si>
  <si>
    <t>‘11-30</t>
    <phoneticPr fontId="24" type="noConversion"/>
  </si>
  <si>
    <t>31-50</t>
    <phoneticPr fontId="24" type="noConversion"/>
  </si>
  <si>
    <t>51-100</t>
    <phoneticPr fontId="24" type="noConversion"/>
  </si>
  <si>
    <t>101-200</t>
    <phoneticPr fontId="24" type="noConversion"/>
  </si>
  <si>
    <t>10010037</t>
  </si>
  <si>
    <t>生肖之灵</t>
  </si>
  <si>
    <t>‘11-50</t>
    <phoneticPr fontId="24" type="noConversion"/>
  </si>
  <si>
    <t>‘50-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</si>
</sst>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89980773339029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23" borderId="0" xfId="1" applyFont="1" applyFill="1" applyAlignment="1">
      <alignment horizontal="center" vertical="center"/>
    </xf>
    <xf numFmtId="0" fontId="1" fillId="23" borderId="4" xfId="1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1">
          <cell r="C261">
            <v>10032007</v>
          </cell>
          <cell r="O261">
            <v>1000</v>
          </cell>
        </row>
        <row r="262">
          <cell r="C262">
            <v>10032008</v>
          </cell>
          <cell r="O262">
            <v>1000</v>
          </cell>
        </row>
        <row r="263">
          <cell r="C263">
            <v>10032009</v>
          </cell>
          <cell r="O263">
            <v>1000</v>
          </cell>
        </row>
        <row r="264">
          <cell r="C264">
            <v>10032010</v>
          </cell>
          <cell r="O264">
            <v>1000</v>
          </cell>
        </row>
        <row r="265">
          <cell r="C265">
            <v>10032011</v>
          </cell>
          <cell r="O265">
            <v>1000</v>
          </cell>
        </row>
        <row r="266">
          <cell r="C266">
            <v>10032012</v>
          </cell>
          <cell r="O266">
            <v>1000</v>
          </cell>
        </row>
        <row r="267">
          <cell r="C267">
            <v>10032013</v>
          </cell>
          <cell r="O267">
            <v>1000</v>
          </cell>
        </row>
        <row r="268">
          <cell r="C268">
            <v>10032014</v>
          </cell>
          <cell r="O268">
            <v>1000</v>
          </cell>
        </row>
        <row r="269">
          <cell r="C269">
            <v>10032015</v>
          </cell>
          <cell r="O269">
            <v>1000</v>
          </cell>
        </row>
        <row r="270">
          <cell r="C270">
            <v>10033001</v>
          </cell>
          <cell r="O270">
            <v>400</v>
          </cell>
        </row>
        <row r="271">
          <cell r="C271">
            <v>10033002</v>
          </cell>
          <cell r="O271">
            <v>588</v>
          </cell>
        </row>
        <row r="272">
          <cell r="C272">
            <v>10033003</v>
          </cell>
          <cell r="O272">
            <v>821</v>
          </cell>
        </row>
        <row r="273">
          <cell r="C273">
            <v>10033004</v>
          </cell>
          <cell r="O273">
            <v>1104</v>
          </cell>
        </row>
        <row r="274">
          <cell r="C274">
            <v>10033005</v>
          </cell>
          <cell r="O274">
            <v>1440</v>
          </cell>
        </row>
        <row r="275">
          <cell r="C275">
            <v>10033006</v>
          </cell>
          <cell r="O275">
            <v>1833</v>
          </cell>
        </row>
        <row r="276">
          <cell r="C276">
            <v>10033007</v>
          </cell>
          <cell r="O276">
            <v>2392</v>
          </cell>
        </row>
        <row r="277">
          <cell r="C277">
            <v>10033008</v>
          </cell>
          <cell r="O277">
            <v>3042</v>
          </cell>
        </row>
        <row r="278">
          <cell r="C278">
            <v>10033009</v>
          </cell>
          <cell r="O278">
            <v>3920</v>
          </cell>
        </row>
        <row r="279">
          <cell r="C279">
            <v>10033010</v>
          </cell>
          <cell r="O279">
            <v>4930</v>
          </cell>
        </row>
        <row r="280">
          <cell r="C280">
            <v>10033011</v>
          </cell>
          <cell r="O280">
            <v>6080</v>
          </cell>
        </row>
        <row r="281">
          <cell r="C281">
            <v>10033012</v>
          </cell>
          <cell r="O281">
            <v>7378</v>
          </cell>
        </row>
        <row r="282">
          <cell r="C282">
            <v>10033013</v>
          </cell>
          <cell r="O282">
            <v>8832</v>
          </cell>
        </row>
        <row r="283">
          <cell r="C283">
            <v>10033014</v>
          </cell>
          <cell r="O283">
            <v>11000</v>
          </cell>
        </row>
        <row r="284">
          <cell r="C284">
            <v>10034001</v>
          </cell>
          <cell r="O284">
            <v>300</v>
          </cell>
        </row>
        <row r="285">
          <cell r="C285">
            <v>10034002</v>
          </cell>
          <cell r="O285">
            <v>360</v>
          </cell>
        </row>
        <row r="286">
          <cell r="C286">
            <v>10034003</v>
          </cell>
          <cell r="O286">
            <v>420</v>
          </cell>
        </row>
        <row r="287">
          <cell r="C287">
            <v>10034004</v>
          </cell>
          <cell r="O287">
            <v>480</v>
          </cell>
        </row>
        <row r="288">
          <cell r="C288">
            <v>10034005</v>
          </cell>
          <cell r="O288">
            <v>540</v>
          </cell>
        </row>
        <row r="289">
          <cell r="C289">
            <v>10034006</v>
          </cell>
          <cell r="O289">
            <v>600</v>
          </cell>
        </row>
        <row r="290">
          <cell r="C290">
            <v>10034007</v>
          </cell>
          <cell r="O290">
            <v>690</v>
          </cell>
        </row>
        <row r="291">
          <cell r="C291">
            <v>10034008</v>
          </cell>
          <cell r="O291">
            <v>780</v>
          </cell>
        </row>
        <row r="292">
          <cell r="C292">
            <v>10034009</v>
          </cell>
          <cell r="O292">
            <v>900</v>
          </cell>
        </row>
        <row r="293">
          <cell r="C293">
            <v>10034010</v>
          </cell>
          <cell r="O293">
            <v>1020</v>
          </cell>
        </row>
        <row r="294">
          <cell r="C294">
            <v>10034011</v>
          </cell>
          <cell r="O294">
            <v>1140</v>
          </cell>
        </row>
        <row r="295">
          <cell r="C295">
            <v>10034012</v>
          </cell>
          <cell r="O295">
            <v>1260</v>
          </cell>
        </row>
        <row r="296">
          <cell r="C296">
            <v>10034013</v>
          </cell>
          <cell r="O296">
            <v>1380</v>
          </cell>
        </row>
        <row r="297">
          <cell r="C297">
            <v>10034014</v>
          </cell>
          <cell r="O297">
            <v>1500</v>
          </cell>
        </row>
        <row r="298">
          <cell r="C298">
            <v>10035001</v>
          </cell>
          <cell r="O298">
            <v>600</v>
          </cell>
        </row>
        <row r="299">
          <cell r="C299">
            <v>10035002</v>
          </cell>
          <cell r="O299">
            <v>882</v>
          </cell>
        </row>
        <row r="300">
          <cell r="C300">
            <v>10035003</v>
          </cell>
          <cell r="O300">
            <v>1232</v>
          </cell>
        </row>
        <row r="301">
          <cell r="C301">
            <v>10035004</v>
          </cell>
          <cell r="O301">
            <v>1656</v>
          </cell>
        </row>
        <row r="302">
          <cell r="C302">
            <v>10035005</v>
          </cell>
          <cell r="O302">
            <v>2160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F10" sqref="F1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J7" sqref="D7:J24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6" customFormat="1" ht="20.100000000000001" customHeight="1" x14ac:dyDescent="0.2">
      <c r="A2" s="1"/>
      <c r="B2" s="1" t="s">
        <v>1306</v>
      </c>
      <c r="C2" s="1"/>
      <c r="D2" s="1"/>
      <c r="E2" s="1"/>
      <c r="F2" s="1"/>
      <c r="G2" s="1"/>
      <c r="H2" s="1"/>
      <c r="I2" s="1"/>
      <c r="J2" s="1"/>
    </row>
    <row r="3" spans="1:14" s="6" customFormat="1" ht="20.100000000000001" customHeight="1" x14ac:dyDescent="0.2">
      <c r="A3" s="1"/>
      <c r="B3" s="1" t="s">
        <v>1307</v>
      </c>
      <c r="C3" s="1">
        <v>1</v>
      </c>
      <c r="D3" s="1"/>
      <c r="E3" s="1"/>
      <c r="F3" s="1" t="s">
        <v>1308</v>
      </c>
      <c r="G3" s="1">
        <v>1</v>
      </c>
      <c r="H3" s="75">
        <v>0.5</v>
      </c>
      <c r="I3" s="1"/>
      <c r="J3" s="1"/>
    </row>
    <row r="4" spans="1:14" s="6" customFormat="1" ht="20.100000000000001" customHeight="1" x14ac:dyDescent="0.2">
      <c r="A4" s="1"/>
      <c r="B4" s="1" t="s">
        <v>1309</v>
      </c>
      <c r="C4" s="1" t="s">
        <v>1310</v>
      </c>
      <c r="D4" s="1"/>
      <c r="E4" s="1"/>
      <c r="F4" s="1"/>
      <c r="G4" s="1">
        <v>2</v>
      </c>
      <c r="H4" s="75">
        <v>1</v>
      </c>
      <c r="I4" s="1"/>
      <c r="J4" s="1"/>
    </row>
    <row r="5" spans="1:14" s="6" customFormat="1" ht="20.100000000000001" customHeight="1" x14ac:dyDescent="0.2">
      <c r="A5" s="1"/>
      <c r="B5" s="1" t="s">
        <v>1311</v>
      </c>
      <c r="C5" s="1" t="s">
        <v>1312</v>
      </c>
      <c r="D5" s="1"/>
      <c r="E5" s="1"/>
      <c r="F5" s="1"/>
      <c r="G5" s="1">
        <v>3</v>
      </c>
      <c r="H5" s="75">
        <v>1.2</v>
      </c>
      <c r="I5" s="1"/>
      <c r="J5" s="1"/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spans="2:2" ht="20.100000000000001" customHeight="1" x14ac:dyDescent="0.2">
      <c r="B161" s="73"/>
    </row>
    <row r="162" spans="2:2" ht="20.100000000000001" customHeight="1" x14ac:dyDescent="0.2"/>
    <row r="163" spans="2:2" ht="20.100000000000001" customHeight="1" x14ac:dyDescent="0.2"/>
    <row r="164" spans="2:2" ht="20.100000000000001" customHeight="1" x14ac:dyDescent="0.2"/>
    <row r="165" spans="2:2" ht="20.100000000000001" customHeight="1" x14ac:dyDescent="0.2"/>
    <row r="166" spans="2:2" ht="20.100000000000001" customHeight="1" x14ac:dyDescent="0.2"/>
    <row r="167" spans="2:2" ht="20.100000000000001" customHeight="1" x14ac:dyDescent="0.2"/>
    <row r="168" spans="2:2" ht="20.100000000000001" customHeight="1" x14ac:dyDescent="0.2"/>
    <row r="169" spans="2:2" ht="20.100000000000001" customHeight="1" x14ac:dyDescent="0.2"/>
    <row r="170" spans="2:2" ht="20.100000000000001" customHeight="1" x14ac:dyDescent="0.2"/>
    <row r="171" spans="2:2" ht="20.100000000000001" customHeight="1" x14ac:dyDescent="0.2"/>
    <row r="172" spans="2:2" ht="20.100000000000001" customHeight="1" x14ac:dyDescent="0.2"/>
    <row r="173" spans="2:2" ht="20.100000000000001" customHeight="1" x14ac:dyDescent="0.2"/>
    <row r="174" spans="2:2" ht="20.100000000000001" customHeight="1" x14ac:dyDescent="0.2"/>
    <row r="175" spans="2:2" ht="20.100000000000001" customHeight="1" x14ac:dyDescent="0.2"/>
    <row r="176" spans="2:2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73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9" width="11.375" customWidth="1"/>
    <col min="10" max="10" width="11.375" bestFit="1" customWidth="1"/>
    <col min="12" max="12" width="9.5" customWidth="1"/>
    <col min="13" max="13" width="11.375" customWidth="1"/>
    <col min="14" max="14" width="11.375" bestFit="1" customWidth="1"/>
    <col min="17" max="17" width="11.375" customWidth="1"/>
    <col min="18" max="18" width="11.375" bestFit="1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67">
        <v>1</v>
      </c>
      <c r="N56" s="68" t="s">
        <v>808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1317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798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807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806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804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38" t="s">
        <v>674</v>
      </c>
    </row>
    <row r="65" spans="5:14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38" t="s">
        <v>665</v>
      </c>
    </row>
    <row r="66" spans="5:14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38" t="s">
        <v>666</v>
      </c>
    </row>
    <row r="67" spans="5:14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38" t="s">
        <v>668</v>
      </c>
    </row>
    <row r="68" spans="5:14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39">
        <v>10010098</v>
      </c>
      <c r="N68" s="40" t="s">
        <v>669</v>
      </c>
    </row>
    <row r="69" spans="5:14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39">
        <v>10010099</v>
      </c>
      <c r="N69" s="40" t="s">
        <v>671</v>
      </c>
    </row>
    <row r="70" spans="5:14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6">
        <v>10045204</v>
      </c>
      <c r="N71" s="46" t="s">
        <v>1390</v>
      </c>
    </row>
    <row r="72" spans="5:14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6">
        <v>10045205</v>
      </c>
      <c r="N72" s="46" t="s">
        <v>1391</v>
      </c>
    </row>
    <row r="73" spans="5:14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6">
        <v>10045206</v>
      </c>
      <c r="N73" s="46" t="s">
        <v>1336</v>
      </c>
    </row>
    <row r="74" spans="5:14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6">
        <v>10045104</v>
      </c>
      <c r="N74" s="46" t="s">
        <v>1384</v>
      </c>
    </row>
    <row r="75" spans="5:14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6">
        <v>10045105</v>
      </c>
      <c r="N75" s="46" t="s">
        <v>1385</v>
      </c>
    </row>
    <row r="76" spans="5:14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6">
        <v>10045106</v>
      </c>
      <c r="N76" s="46" t="s">
        <v>1386</v>
      </c>
    </row>
    <row r="77" spans="5:14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6">
        <v>10045304</v>
      </c>
      <c r="N77" s="46" t="s">
        <v>1395</v>
      </c>
    </row>
    <row r="78" spans="5:14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6">
        <v>10045305</v>
      </c>
      <c r="N78" s="46" t="s">
        <v>1397</v>
      </c>
    </row>
    <row r="79" spans="5:14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6">
        <v>10045306</v>
      </c>
      <c r="N79" s="46" t="s">
        <v>1341</v>
      </c>
    </row>
    <row r="80" spans="5:14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6">
        <v>10045404</v>
      </c>
      <c r="N80" s="46" t="s">
        <v>1402</v>
      </c>
    </row>
    <row r="81" spans="5:14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6">
        <v>10045405</v>
      </c>
      <c r="N81" s="46" t="s">
        <v>1403</v>
      </c>
    </row>
    <row r="82" spans="5:14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6">
        <v>10045406</v>
      </c>
      <c r="N82" s="46" t="s">
        <v>1346</v>
      </c>
    </row>
    <row r="83" spans="5:14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69">
        <v>10052001</v>
      </c>
      <c r="N83" s="70" t="s">
        <v>1461</v>
      </c>
    </row>
    <row r="84" spans="5:14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69">
        <v>10052002</v>
      </c>
      <c r="N84" s="70" t="s">
        <v>1462</v>
      </c>
    </row>
    <row r="85" spans="5:14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69">
        <v>10052003</v>
      </c>
      <c r="N85" s="70" t="s">
        <v>1463</v>
      </c>
    </row>
    <row r="86" spans="5:14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69">
        <v>10052004</v>
      </c>
      <c r="N86" s="70" t="s">
        <v>1464</v>
      </c>
    </row>
    <row r="87" spans="5:14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69">
        <v>10052005</v>
      </c>
      <c r="N87" s="70" t="s">
        <v>1465</v>
      </c>
    </row>
    <row r="88" spans="5:14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69">
        <v>10052006</v>
      </c>
      <c r="N88" s="70" t="s">
        <v>1466</v>
      </c>
    </row>
    <row r="89" spans="5:14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69">
        <v>10052007</v>
      </c>
      <c r="N89" s="70" t="s">
        <v>1467</v>
      </c>
    </row>
    <row r="90" spans="5:14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69">
        <v>10052008</v>
      </c>
      <c r="N90" s="70" t="s">
        <v>1468</v>
      </c>
    </row>
    <row r="91" spans="5:14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69">
        <v>10052009</v>
      </c>
      <c r="N91" s="70" t="s">
        <v>1469</v>
      </c>
    </row>
    <row r="92" spans="5:14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69">
        <v>10052010</v>
      </c>
      <c r="N92" s="70" t="s">
        <v>1470</v>
      </c>
    </row>
    <row r="93" spans="5:14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69">
        <v>10052011</v>
      </c>
      <c r="N93" s="70" t="s">
        <v>1471</v>
      </c>
    </row>
    <row r="94" spans="5:14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69">
        <v>10052012</v>
      </c>
      <c r="N94" s="70" t="s">
        <v>1472</v>
      </c>
    </row>
    <row r="95" spans="5:14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69">
        <v>10052013</v>
      </c>
      <c r="N95" s="70" t="s">
        <v>1473</v>
      </c>
    </row>
    <row r="96" spans="5:14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69">
        <v>10052014</v>
      </c>
      <c r="N96" s="70" t="s">
        <v>1474</v>
      </c>
    </row>
    <row r="97" spans="5:14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69">
        <v>10052015</v>
      </c>
      <c r="N97" s="70" t="s">
        <v>1475</v>
      </c>
    </row>
    <row r="98" spans="5:14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69">
        <v>10052016</v>
      </c>
      <c r="N98" s="70" t="s">
        <v>1476</v>
      </c>
    </row>
    <row r="99" spans="5:14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69">
        <v>10052017</v>
      </c>
      <c r="N99" s="70" t="s">
        <v>1477</v>
      </c>
    </row>
    <row r="100" spans="5:14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69">
        <v>10052018</v>
      </c>
      <c r="N100" s="70" t="s">
        <v>1478</v>
      </c>
    </row>
    <row r="101" spans="5:14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69">
        <v>10052019</v>
      </c>
      <c r="N101" s="70" t="s">
        <v>1479</v>
      </c>
    </row>
    <row r="102" spans="5:14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69">
        <v>10052020</v>
      </c>
      <c r="N102" s="70" t="s">
        <v>1480</v>
      </c>
    </row>
    <row r="103" spans="5:14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69">
        <v>10052021</v>
      </c>
      <c r="N103" s="70" t="s">
        <v>1481</v>
      </c>
    </row>
    <row r="104" spans="5:14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69">
        <v>10052022</v>
      </c>
      <c r="N104" s="70" t="s">
        <v>1482</v>
      </c>
    </row>
    <row r="105" spans="5:14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69">
        <v>10052023</v>
      </c>
      <c r="N105" s="70" t="s">
        <v>1483</v>
      </c>
    </row>
    <row r="106" spans="5:14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69">
        <v>10052024</v>
      </c>
      <c r="N106" s="70" t="s">
        <v>1484</v>
      </c>
    </row>
    <row r="107" spans="5:14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69">
        <v>10052025</v>
      </c>
      <c r="N107" s="70" t="s">
        <v>1485</v>
      </c>
    </row>
    <row r="108" spans="5:14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69">
        <v>10052026</v>
      </c>
      <c r="N108" s="70" t="s">
        <v>1486</v>
      </c>
    </row>
    <row r="109" spans="5:14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69">
        <v>10052027</v>
      </c>
      <c r="N109" s="70" t="s">
        <v>1487</v>
      </c>
    </row>
    <row r="110" spans="5:14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69">
        <v>10052028</v>
      </c>
      <c r="N110" s="70" t="s">
        <v>1488</v>
      </c>
    </row>
    <row r="111" spans="5:14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1">
        <v>16000101</v>
      </c>
      <c r="N111" s="70" t="s">
        <v>1489</v>
      </c>
    </row>
    <row r="112" spans="5:14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1">
        <v>16000102</v>
      </c>
      <c r="N112" s="70" t="s">
        <v>1490</v>
      </c>
    </row>
    <row r="113" spans="5:14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1">
        <v>16000103</v>
      </c>
      <c r="N113" s="70" t="s">
        <v>1491</v>
      </c>
    </row>
    <row r="114" spans="5:14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1">
        <v>16000104</v>
      </c>
      <c r="N114" s="70" t="s">
        <v>1492</v>
      </c>
    </row>
    <row r="115" spans="5:14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1">
        <v>16000105</v>
      </c>
      <c r="N115" s="70" t="s">
        <v>1493</v>
      </c>
    </row>
    <row r="116" spans="5:14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1">
        <v>16000106</v>
      </c>
      <c r="N116" s="70" t="s">
        <v>1494</v>
      </c>
    </row>
    <row r="117" spans="5:14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1">
        <v>16000107</v>
      </c>
      <c r="N117" s="70" t="s">
        <v>1495</v>
      </c>
    </row>
    <row r="118" spans="5:14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1">
        <v>16000108</v>
      </c>
      <c r="N118" s="70" t="s">
        <v>1496</v>
      </c>
    </row>
    <row r="119" spans="5:14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1">
        <v>16000109</v>
      </c>
      <c r="N119" s="70" t="s">
        <v>1497</v>
      </c>
    </row>
    <row r="120" spans="5:14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1">
        <v>16000110</v>
      </c>
      <c r="N120" s="70" t="s">
        <v>1498</v>
      </c>
    </row>
    <row r="121" spans="5:14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1">
        <v>16000111</v>
      </c>
      <c r="N121" s="70" t="s">
        <v>1499</v>
      </c>
    </row>
    <row r="122" spans="5:14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1">
        <v>16000112</v>
      </c>
      <c r="N122" s="70" t="s">
        <v>1500</v>
      </c>
    </row>
    <row r="123" spans="5:14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1">
        <v>16000201</v>
      </c>
      <c r="N123" s="70" t="s">
        <v>1501</v>
      </c>
    </row>
    <row r="124" spans="5:14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1">
        <v>16000202</v>
      </c>
      <c r="N124" s="70" t="s">
        <v>1502</v>
      </c>
    </row>
    <row r="125" spans="5:14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1">
        <v>16000203</v>
      </c>
      <c r="N125" s="70" t="s">
        <v>1503</v>
      </c>
    </row>
    <row r="126" spans="5:14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1">
        <v>16000204</v>
      </c>
      <c r="N126" s="70" t="s">
        <v>1504</v>
      </c>
    </row>
    <row r="127" spans="5:14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1">
        <v>16000205</v>
      </c>
      <c r="N127" s="70" t="s">
        <v>1505</v>
      </c>
    </row>
    <row r="128" spans="5:14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1">
        <v>16000206</v>
      </c>
      <c r="N128" s="70" t="s">
        <v>1506</v>
      </c>
    </row>
    <row r="129" spans="2:23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1">
        <v>16000207</v>
      </c>
      <c r="N129" s="70" t="s">
        <v>1507</v>
      </c>
    </row>
    <row r="130" spans="2:23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1">
        <v>16000208</v>
      </c>
      <c r="N130" s="70" t="s">
        <v>1508</v>
      </c>
    </row>
    <row r="131" spans="2:23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1">
        <v>16000209</v>
      </c>
      <c r="N131" s="70" t="s">
        <v>1509</v>
      </c>
    </row>
    <row r="132" spans="2:23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1">
        <v>16000210</v>
      </c>
      <c r="N132" s="70" t="s">
        <v>1510</v>
      </c>
    </row>
    <row r="133" spans="2:23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1">
        <v>16000211</v>
      </c>
      <c r="N133" s="70" t="s">
        <v>1511</v>
      </c>
    </row>
    <row r="134" spans="2:23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1">
        <v>16000212</v>
      </c>
      <c r="N134" s="70" t="s">
        <v>1512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8"/>
      <c r="C138" s="8"/>
      <c r="D138" s="105" t="s">
        <v>1986</v>
      </c>
    </row>
    <row r="139" spans="2:23" ht="20.100000000000001" customHeight="1" x14ac:dyDescent="0.2">
      <c r="B139" s="8"/>
      <c r="C139" s="8"/>
      <c r="D139" s="8"/>
    </row>
    <row r="140" spans="2:23" ht="20.100000000000001" customHeight="1" x14ac:dyDescent="0.2">
      <c r="B140" s="1" t="s">
        <v>1987</v>
      </c>
      <c r="C140" s="1">
        <v>0.2</v>
      </c>
      <c r="D140" s="8"/>
      <c r="E140" s="46">
        <v>10041101</v>
      </c>
      <c r="F140" s="46" t="s">
        <v>1328</v>
      </c>
      <c r="G140" s="1">
        <v>1</v>
      </c>
      <c r="H140" s="1">
        <v>5000</v>
      </c>
      <c r="I140" s="46">
        <v>10041201</v>
      </c>
      <c r="J140" s="46" t="s">
        <v>1329</v>
      </c>
      <c r="K140" s="1">
        <v>1</v>
      </c>
      <c r="L140" s="1">
        <v>6250</v>
      </c>
      <c r="M140" s="46">
        <v>10041301</v>
      </c>
      <c r="N140" s="46" t="s">
        <v>1330</v>
      </c>
      <c r="O140" s="1">
        <v>1</v>
      </c>
      <c r="P140" s="1">
        <v>6250</v>
      </c>
      <c r="Q140" s="46">
        <v>10041401</v>
      </c>
      <c r="R140" s="46" t="s">
        <v>1331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1988</v>
      </c>
      <c r="C141" s="1">
        <v>0.1</v>
      </c>
      <c r="D141" s="8"/>
      <c r="E141" s="46">
        <v>10041102</v>
      </c>
      <c r="F141" s="46" t="s">
        <v>1332</v>
      </c>
      <c r="G141" s="1">
        <v>1</v>
      </c>
      <c r="H141" s="1">
        <v>5000</v>
      </c>
      <c r="I141" s="46">
        <v>10041202</v>
      </c>
      <c r="J141" s="46" t="s">
        <v>1333</v>
      </c>
      <c r="K141" s="1">
        <v>1</v>
      </c>
      <c r="L141" s="1">
        <v>6250</v>
      </c>
      <c r="M141" s="46">
        <v>10041302</v>
      </c>
      <c r="N141" s="46" t="s">
        <v>1334</v>
      </c>
      <c r="O141" s="1">
        <v>1</v>
      </c>
      <c r="P141" s="1">
        <v>6250</v>
      </c>
      <c r="Q141" s="46">
        <v>10041402</v>
      </c>
      <c r="R141" s="46" t="s">
        <v>1335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1990</v>
      </c>
      <c r="C142" s="1">
        <v>2.5000000000000001E-2</v>
      </c>
      <c r="D142" s="8"/>
      <c r="E142" s="46">
        <v>10041103</v>
      </c>
      <c r="F142" s="46" t="s">
        <v>1337</v>
      </c>
      <c r="G142" s="1">
        <v>1</v>
      </c>
      <c r="H142" s="1">
        <v>5000</v>
      </c>
      <c r="I142" s="46">
        <v>10041203</v>
      </c>
      <c r="J142" s="46" t="s">
        <v>1338</v>
      </c>
      <c r="K142" s="1">
        <v>1</v>
      </c>
      <c r="L142" s="1">
        <v>6250</v>
      </c>
      <c r="M142" s="46">
        <v>10041303</v>
      </c>
      <c r="N142" s="46" t="s">
        <v>1339</v>
      </c>
      <c r="O142" s="1">
        <v>1</v>
      </c>
      <c r="P142" s="1">
        <v>6250</v>
      </c>
      <c r="Q142" s="46">
        <v>10041403</v>
      </c>
      <c r="R142" s="46" t="s">
        <v>1340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1989</v>
      </c>
      <c r="C143" s="1">
        <v>0.32500000000000001</v>
      </c>
      <c r="D143" s="8"/>
      <c r="E143" s="46">
        <v>10041104</v>
      </c>
      <c r="F143" s="46" t="s">
        <v>1342</v>
      </c>
      <c r="G143" s="1">
        <v>1</v>
      </c>
      <c r="H143" s="1">
        <v>5000</v>
      </c>
      <c r="I143" s="46">
        <v>10041204</v>
      </c>
      <c r="J143" s="46" t="s">
        <v>1343</v>
      </c>
      <c r="K143" s="1">
        <v>1</v>
      </c>
      <c r="L143" s="1">
        <v>6250</v>
      </c>
      <c r="M143" s="46">
        <v>10041304</v>
      </c>
      <c r="N143" s="46" t="s">
        <v>1344</v>
      </c>
      <c r="O143" s="1">
        <v>1</v>
      </c>
      <c r="P143" s="1">
        <v>6250</v>
      </c>
      <c r="Q143" s="46">
        <v>10041404</v>
      </c>
      <c r="R143" s="46" t="s">
        <v>1345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1991</v>
      </c>
      <c r="C144" s="1">
        <v>0.25</v>
      </c>
      <c r="D144" s="8"/>
      <c r="E144" s="46">
        <v>10041105</v>
      </c>
      <c r="F144" s="46" t="s">
        <v>1347</v>
      </c>
      <c r="G144" s="1">
        <v>1</v>
      </c>
      <c r="H144" s="1">
        <v>5000</v>
      </c>
      <c r="I144" s="46">
        <v>10041205</v>
      </c>
      <c r="J144" s="46" t="s">
        <v>1348</v>
      </c>
      <c r="K144" s="1">
        <v>1</v>
      </c>
      <c r="L144" s="1">
        <v>6250</v>
      </c>
      <c r="M144" s="46">
        <v>10041305</v>
      </c>
      <c r="N144" s="46" t="s">
        <v>1349</v>
      </c>
      <c r="O144" s="1">
        <v>1</v>
      </c>
      <c r="P144" s="1">
        <v>6250</v>
      </c>
      <c r="Q144" s="46">
        <v>10041405</v>
      </c>
      <c r="R144" s="46" t="s">
        <v>1350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1992</v>
      </c>
      <c r="C145" s="1">
        <v>0.1</v>
      </c>
      <c r="D145" s="8"/>
      <c r="E145" s="46">
        <v>10041106</v>
      </c>
      <c r="F145" s="46" t="s">
        <v>1351</v>
      </c>
      <c r="G145" s="1">
        <v>1</v>
      </c>
      <c r="H145" s="1">
        <v>5000</v>
      </c>
      <c r="I145" s="46">
        <v>10041206</v>
      </c>
      <c r="J145" s="46" t="s">
        <v>1352</v>
      </c>
      <c r="K145" s="1">
        <v>1</v>
      </c>
      <c r="L145" s="1">
        <v>6250</v>
      </c>
      <c r="M145" s="46">
        <v>10041306</v>
      </c>
      <c r="N145" s="46" t="s">
        <v>1353</v>
      </c>
      <c r="O145" s="1">
        <v>1</v>
      </c>
      <c r="P145" s="1">
        <v>6250</v>
      </c>
      <c r="Q145" s="46">
        <v>10041406</v>
      </c>
      <c r="R145" s="46" t="s">
        <v>1354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1993</v>
      </c>
      <c r="C146" s="1"/>
      <c r="D146" s="8"/>
      <c r="E146" s="46">
        <v>10041107</v>
      </c>
      <c r="F146" s="46" t="s">
        <v>1355</v>
      </c>
      <c r="G146" s="1">
        <v>1</v>
      </c>
      <c r="H146" s="1">
        <v>5000</v>
      </c>
      <c r="I146" s="46">
        <v>10041207</v>
      </c>
      <c r="J146" s="46" t="s">
        <v>1356</v>
      </c>
      <c r="K146" s="1">
        <v>1</v>
      </c>
      <c r="L146" s="1">
        <v>6250</v>
      </c>
      <c r="M146" s="46">
        <v>10041307</v>
      </c>
      <c r="N146" s="46" t="s">
        <v>1357</v>
      </c>
      <c r="O146" s="1">
        <v>1</v>
      </c>
      <c r="P146" s="1">
        <v>6250</v>
      </c>
      <c r="Q146" s="46">
        <v>10041407</v>
      </c>
      <c r="R146" s="46" t="s">
        <v>1358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6">
        <v>10041108</v>
      </c>
      <c r="F147" s="46" t="s">
        <v>1360</v>
      </c>
      <c r="G147" s="1">
        <v>1</v>
      </c>
      <c r="H147" s="1">
        <v>5000</v>
      </c>
      <c r="I147" s="46">
        <v>10041208</v>
      </c>
      <c r="J147" s="46" t="s">
        <v>1361</v>
      </c>
      <c r="K147" s="1">
        <v>1</v>
      </c>
      <c r="L147" s="1">
        <v>6250</v>
      </c>
      <c r="M147" s="46">
        <v>10041308</v>
      </c>
      <c r="N147" s="46" t="s">
        <v>1362</v>
      </c>
      <c r="O147" s="1">
        <v>1</v>
      </c>
      <c r="P147" s="1">
        <v>6250</v>
      </c>
      <c r="Q147" s="46">
        <v>10041408</v>
      </c>
      <c r="R147" s="46" t="s">
        <v>1363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6">
        <v>10041109</v>
      </c>
      <c r="F148" s="46" t="s">
        <v>1365</v>
      </c>
      <c r="G148" s="1">
        <v>1</v>
      </c>
      <c r="H148" s="1">
        <v>5000</v>
      </c>
      <c r="I148" s="46">
        <v>10041209</v>
      </c>
      <c r="J148" s="46" t="s">
        <v>1366</v>
      </c>
      <c r="K148" s="1">
        <v>1</v>
      </c>
      <c r="L148" s="1">
        <v>6250</v>
      </c>
      <c r="M148" s="46">
        <v>10041309</v>
      </c>
      <c r="N148" s="46" t="s">
        <v>1367</v>
      </c>
      <c r="O148" s="1">
        <v>1</v>
      </c>
      <c r="P148" s="1">
        <v>6250</v>
      </c>
      <c r="Q148" s="46">
        <v>10041409</v>
      </c>
      <c r="R148" s="46" t="s">
        <v>1368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6">
        <v>10041110</v>
      </c>
      <c r="F149" s="46" t="s">
        <v>1369</v>
      </c>
      <c r="G149" s="1">
        <v>1</v>
      </c>
      <c r="H149" s="1">
        <v>5000</v>
      </c>
      <c r="I149" s="46">
        <v>10041210</v>
      </c>
      <c r="J149" s="46" t="s">
        <v>1370</v>
      </c>
      <c r="K149" s="1">
        <v>1</v>
      </c>
      <c r="L149" s="1">
        <v>6250</v>
      </c>
      <c r="M149" s="46">
        <v>10041310</v>
      </c>
      <c r="N149" s="46" t="s">
        <v>1371</v>
      </c>
      <c r="O149" s="1">
        <v>1</v>
      </c>
      <c r="P149" s="1">
        <v>6250</v>
      </c>
      <c r="Q149" s="46">
        <v>10041410</v>
      </c>
      <c r="R149" s="46" t="s">
        <v>1372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6">
        <v>10041111</v>
      </c>
      <c r="F150" s="46" t="s">
        <v>1373</v>
      </c>
      <c r="G150" s="1">
        <v>1</v>
      </c>
      <c r="H150" s="1">
        <v>5000</v>
      </c>
      <c r="I150" s="46">
        <v>10041211</v>
      </c>
      <c r="J150" s="46" t="s">
        <v>1374</v>
      </c>
      <c r="K150" s="1">
        <v>1</v>
      </c>
      <c r="L150" s="1">
        <v>6250</v>
      </c>
      <c r="M150" s="46">
        <v>10041311</v>
      </c>
      <c r="N150" s="46" t="s">
        <v>1375</v>
      </c>
      <c r="O150" s="1">
        <v>1</v>
      </c>
      <c r="P150" s="1">
        <v>6250</v>
      </c>
      <c r="Q150" s="46">
        <v>10041411</v>
      </c>
      <c r="R150" s="46" t="s">
        <v>1376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6">
        <v>10041112</v>
      </c>
      <c r="F151" s="46" t="s">
        <v>1377</v>
      </c>
      <c r="G151" s="1">
        <v>1</v>
      </c>
      <c r="H151" s="1">
        <v>5000</v>
      </c>
      <c r="I151" s="46">
        <v>10041212</v>
      </c>
      <c r="J151" s="46" t="s">
        <v>1378</v>
      </c>
      <c r="K151" s="1">
        <v>1</v>
      </c>
      <c r="L151" s="1">
        <v>6250</v>
      </c>
      <c r="M151" s="46">
        <v>10041312</v>
      </c>
      <c r="N151" s="46" t="s">
        <v>1379</v>
      </c>
      <c r="O151" s="1">
        <v>1</v>
      </c>
      <c r="P151" s="1">
        <v>6250</v>
      </c>
      <c r="Q151" s="46">
        <v>10041412</v>
      </c>
      <c r="R151" s="46" t="s">
        <v>1380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6">
        <v>10045101</v>
      </c>
      <c r="F152" s="46" t="s">
        <v>1381</v>
      </c>
      <c r="G152" s="1">
        <v>1</v>
      </c>
      <c r="H152" s="1">
        <v>5000</v>
      </c>
      <c r="I152" s="46">
        <v>10045103</v>
      </c>
      <c r="J152" s="46" t="s">
        <v>1383</v>
      </c>
      <c r="K152" s="1">
        <v>1</v>
      </c>
      <c r="L152" s="1">
        <v>6250</v>
      </c>
      <c r="M152" s="46">
        <f>I152+1</f>
        <v>10045104</v>
      </c>
      <c r="N152" s="46" t="s">
        <v>1383</v>
      </c>
      <c r="O152" s="1">
        <v>1</v>
      </c>
      <c r="P152" s="1">
        <v>6250</v>
      </c>
      <c r="Q152" s="46">
        <f>M152+1</f>
        <v>10045105</v>
      </c>
      <c r="R152" s="46" t="s">
        <v>1383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6">
        <v>10045102</v>
      </c>
      <c r="F153" s="46" t="s">
        <v>1382</v>
      </c>
      <c r="G153" s="1">
        <v>1</v>
      </c>
      <c r="H153" s="1">
        <v>5000</v>
      </c>
      <c r="I153" s="46">
        <v>10045203</v>
      </c>
      <c r="J153" s="46" t="s">
        <v>1389</v>
      </c>
      <c r="K153" s="1">
        <v>1</v>
      </c>
      <c r="L153" s="1">
        <v>6250</v>
      </c>
      <c r="M153" s="46">
        <f t="shared" ref="M153:M155" si="19">I153+1</f>
        <v>10045204</v>
      </c>
      <c r="N153" s="46" t="s">
        <v>1389</v>
      </c>
      <c r="O153" s="1">
        <v>1</v>
      </c>
      <c r="P153" s="1">
        <v>6250</v>
      </c>
      <c r="Q153" s="46">
        <f t="shared" ref="Q153:Q155" si="20">M153+1</f>
        <v>10045205</v>
      </c>
      <c r="R153" s="46" t="s">
        <v>1389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6">
        <v>10045201</v>
      </c>
      <c r="F154" s="46" t="s">
        <v>1387</v>
      </c>
      <c r="G154" s="1">
        <v>1</v>
      </c>
      <c r="H154" s="1">
        <v>5000</v>
      </c>
      <c r="I154" s="46">
        <v>10045303</v>
      </c>
      <c r="J154" s="46" t="s">
        <v>1394</v>
      </c>
      <c r="K154" s="1">
        <v>1</v>
      </c>
      <c r="L154" s="1">
        <v>6250</v>
      </c>
      <c r="M154" s="46">
        <f t="shared" si="19"/>
        <v>10045304</v>
      </c>
      <c r="N154" s="46" t="s">
        <v>1394</v>
      </c>
      <c r="O154" s="1">
        <v>1</v>
      </c>
      <c r="P154" s="1">
        <v>6250</v>
      </c>
      <c r="Q154" s="46">
        <f t="shared" si="20"/>
        <v>10045305</v>
      </c>
      <c r="R154" s="46" t="s">
        <v>1394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6">
        <v>10045202</v>
      </c>
      <c r="F155" s="46" t="s">
        <v>1388</v>
      </c>
      <c r="G155" s="1">
        <v>1</v>
      </c>
      <c r="H155" s="1">
        <v>5000</v>
      </c>
      <c r="I155" s="46">
        <v>10045403</v>
      </c>
      <c r="J155" s="46" t="s">
        <v>1401</v>
      </c>
      <c r="K155" s="1">
        <v>1</v>
      </c>
      <c r="L155" s="1">
        <v>6250</v>
      </c>
      <c r="M155" s="46">
        <f t="shared" si="19"/>
        <v>10045404</v>
      </c>
      <c r="N155" s="46" t="s">
        <v>1401</v>
      </c>
      <c r="O155" s="1">
        <v>1</v>
      </c>
      <c r="P155" s="1">
        <v>6250</v>
      </c>
      <c r="Q155" s="46">
        <f t="shared" si="20"/>
        <v>10045405</v>
      </c>
      <c r="R155" s="46" t="s">
        <v>1401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6">
        <v>10045301</v>
      </c>
      <c r="F156" s="46" t="s">
        <v>1392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6">
        <v>10045302</v>
      </c>
      <c r="F157" s="46" t="s">
        <v>1393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6">
        <v>10045401</v>
      </c>
      <c r="F158" s="46" t="s">
        <v>1399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6">
        <v>10045402</v>
      </c>
      <c r="F159" s="46" t="s">
        <v>1400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1987</v>
      </c>
      <c r="C161" s="1">
        <v>0.1</v>
      </c>
      <c r="X161" s="1"/>
      <c r="Y161" s="1"/>
      <c r="AB161" s="61"/>
      <c r="AC161" s="1"/>
      <c r="AD161" s="1"/>
      <c r="AE161" s="1"/>
      <c r="AF161" s="1"/>
      <c r="AI161" s="61"/>
      <c r="AJ161" s="1"/>
      <c r="AK161" s="1"/>
    </row>
    <row r="162" spans="2:37" ht="20.100000000000001" customHeight="1" x14ac:dyDescent="0.2">
      <c r="B162" s="1" t="s">
        <v>1988</v>
      </c>
      <c r="C162" s="1">
        <v>0.1</v>
      </c>
      <c r="X162" s="1"/>
      <c r="Y162" s="1"/>
      <c r="AB162" s="61"/>
      <c r="AC162" s="1"/>
      <c r="AD162" s="1"/>
      <c r="AE162" s="1"/>
      <c r="AF162" s="1"/>
      <c r="AI162" s="61"/>
      <c r="AJ162" s="1"/>
      <c r="AK162" s="1"/>
    </row>
    <row r="163" spans="2:37" ht="20.100000000000001" customHeight="1" x14ac:dyDescent="0.2">
      <c r="B163" s="1" t="s">
        <v>1995</v>
      </c>
      <c r="C163" s="1">
        <v>0.04</v>
      </c>
      <c r="E163" s="1">
        <v>14010004</v>
      </c>
      <c r="F163" s="1" t="s">
        <v>111</v>
      </c>
      <c r="G163" s="61">
        <v>1</v>
      </c>
      <c r="H163" s="1">
        <v>3850</v>
      </c>
      <c r="I163" s="60">
        <v>15201002</v>
      </c>
      <c r="J163" s="60" t="s">
        <v>340</v>
      </c>
      <c r="K163" s="61">
        <v>1</v>
      </c>
      <c r="L163" s="1">
        <v>3850</v>
      </c>
      <c r="M163" s="60">
        <v>15301002</v>
      </c>
      <c r="N163" s="60" t="s">
        <v>400</v>
      </c>
      <c r="O163" s="61">
        <v>1</v>
      </c>
      <c r="P163" s="1">
        <v>3850</v>
      </c>
      <c r="Q163" s="60">
        <v>15401002</v>
      </c>
      <c r="R163" s="60" t="s">
        <v>445</v>
      </c>
      <c r="S163" s="61">
        <v>1</v>
      </c>
      <c r="T163" s="1">
        <v>3850</v>
      </c>
      <c r="U163" s="60">
        <v>15501002</v>
      </c>
      <c r="V163" s="60" t="s">
        <v>491</v>
      </c>
      <c r="W163" s="61">
        <v>1</v>
      </c>
      <c r="X163" s="1">
        <v>3850</v>
      </c>
    </row>
    <row r="164" spans="2:37" ht="20.100000000000001" customHeight="1" x14ac:dyDescent="0.2">
      <c r="B164" s="1" t="s">
        <v>1990</v>
      </c>
      <c r="C164" s="1">
        <v>0.01</v>
      </c>
      <c r="E164" s="1">
        <v>14010008</v>
      </c>
      <c r="F164" s="1" t="s">
        <v>129</v>
      </c>
      <c r="G164" s="61">
        <v>1</v>
      </c>
      <c r="H164" s="1">
        <v>3850</v>
      </c>
      <c r="I164" s="60">
        <v>15201004</v>
      </c>
      <c r="J164" s="60" t="s">
        <v>344</v>
      </c>
      <c r="K164" s="61">
        <v>1</v>
      </c>
      <c r="L164" s="1">
        <v>3850</v>
      </c>
      <c r="M164" s="60">
        <v>15301004</v>
      </c>
      <c r="N164" s="60" t="s">
        <v>402</v>
      </c>
      <c r="O164" s="61">
        <v>1</v>
      </c>
      <c r="P164" s="1">
        <v>3850</v>
      </c>
      <c r="Q164" s="60">
        <v>15401004</v>
      </c>
      <c r="R164" s="60" t="s">
        <v>447</v>
      </c>
      <c r="S164" s="61">
        <v>1</v>
      </c>
      <c r="T164" s="1">
        <v>3850</v>
      </c>
      <c r="U164" s="60">
        <v>15501004</v>
      </c>
      <c r="V164" s="60" t="s">
        <v>493</v>
      </c>
      <c r="W164" s="61">
        <v>1</v>
      </c>
      <c r="X164" s="1">
        <v>3850</v>
      </c>
    </row>
    <row r="165" spans="2:37" ht="20.100000000000001" customHeight="1" x14ac:dyDescent="0.2">
      <c r="B165" s="1" t="s">
        <v>1989</v>
      </c>
      <c r="C165" s="1">
        <v>0.375</v>
      </c>
      <c r="E165" s="1">
        <v>14010012</v>
      </c>
      <c r="F165" s="1" t="s">
        <v>139</v>
      </c>
      <c r="G165" s="61">
        <v>1</v>
      </c>
      <c r="H165" s="1">
        <v>3850</v>
      </c>
      <c r="I165" s="60">
        <v>15201006</v>
      </c>
      <c r="J165" s="60" t="s">
        <v>347</v>
      </c>
      <c r="K165" s="61">
        <v>1</v>
      </c>
      <c r="L165" s="1">
        <v>3850</v>
      </c>
      <c r="M165" s="60">
        <v>15301006</v>
      </c>
      <c r="N165" s="60" t="s">
        <v>404</v>
      </c>
      <c r="O165" s="61">
        <v>1</v>
      </c>
      <c r="P165" s="1">
        <v>3850</v>
      </c>
      <c r="Q165" s="60">
        <v>15401006</v>
      </c>
      <c r="R165" s="60" t="s">
        <v>449</v>
      </c>
      <c r="S165" s="61">
        <v>1</v>
      </c>
      <c r="T165" s="1">
        <v>3850</v>
      </c>
      <c r="U165" s="60">
        <v>15501006</v>
      </c>
      <c r="V165" s="60" t="s">
        <v>495</v>
      </c>
      <c r="W165" s="61">
        <v>1</v>
      </c>
      <c r="X165" s="1">
        <v>3850</v>
      </c>
    </row>
    <row r="166" spans="2:37" ht="20.100000000000001" customHeight="1" x14ac:dyDescent="0.2">
      <c r="B166" s="1" t="s">
        <v>1991</v>
      </c>
      <c r="C166" s="1">
        <v>0.25</v>
      </c>
      <c r="E166" s="1">
        <v>14020004</v>
      </c>
      <c r="F166" s="1" t="s">
        <v>150</v>
      </c>
      <c r="G166" s="61">
        <v>1</v>
      </c>
      <c r="H166" s="1">
        <v>3850</v>
      </c>
      <c r="I166" s="60">
        <v>15202002</v>
      </c>
      <c r="J166" s="60" t="s">
        <v>350</v>
      </c>
      <c r="K166" s="61">
        <v>1</v>
      </c>
      <c r="L166" s="1">
        <v>3850</v>
      </c>
      <c r="M166" s="60">
        <v>15302002</v>
      </c>
      <c r="N166" s="60" t="s">
        <v>406</v>
      </c>
      <c r="O166" s="61">
        <v>1</v>
      </c>
      <c r="P166" s="1">
        <v>3850</v>
      </c>
      <c r="Q166" s="60">
        <v>15402002</v>
      </c>
      <c r="R166" s="60" t="s">
        <v>451</v>
      </c>
      <c r="S166" s="61">
        <v>1</v>
      </c>
      <c r="T166" s="1">
        <v>3850</v>
      </c>
      <c r="U166" s="60">
        <v>15502002</v>
      </c>
      <c r="V166" s="60" t="s">
        <v>497</v>
      </c>
      <c r="W166" s="61">
        <v>1</v>
      </c>
      <c r="X166" s="1">
        <v>3850</v>
      </c>
    </row>
    <row r="167" spans="2:37" ht="20.100000000000001" customHeight="1" x14ac:dyDescent="0.2">
      <c r="B167" s="1" t="s">
        <v>1992</v>
      </c>
      <c r="C167" s="1">
        <v>0.1</v>
      </c>
      <c r="E167" s="1">
        <v>14020008</v>
      </c>
      <c r="F167" s="1" t="s">
        <v>160</v>
      </c>
      <c r="G167" s="61">
        <v>1</v>
      </c>
      <c r="H167" s="1">
        <v>3850</v>
      </c>
      <c r="I167" s="60">
        <v>15202004</v>
      </c>
      <c r="J167" s="60" t="s">
        <v>352</v>
      </c>
      <c r="K167" s="61">
        <v>1</v>
      </c>
      <c r="L167" s="1">
        <v>3850</v>
      </c>
      <c r="M167" s="60">
        <v>15302004</v>
      </c>
      <c r="N167" s="60" t="s">
        <v>408</v>
      </c>
      <c r="O167" s="61">
        <v>1</v>
      </c>
      <c r="P167" s="1">
        <v>3850</v>
      </c>
      <c r="Q167" s="60">
        <v>15402004</v>
      </c>
      <c r="R167" s="60" t="s">
        <v>453</v>
      </c>
      <c r="S167" s="61">
        <v>1</v>
      </c>
      <c r="T167" s="1">
        <v>3850</v>
      </c>
      <c r="U167" s="60">
        <v>15502004</v>
      </c>
      <c r="V167" s="60" t="s">
        <v>499</v>
      </c>
      <c r="W167" s="61">
        <v>1</v>
      </c>
      <c r="X167" s="1">
        <v>3850</v>
      </c>
    </row>
    <row r="168" spans="2:37" ht="20.100000000000001" customHeight="1" x14ac:dyDescent="0.2">
      <c r="B168" s="1" t="s">
        <v>1994</v>
      </c>
      <c r="C168" s="1">
        <v>2.5000000000000001E-2</v>
      </c>
      <c r="E168" s="1">
        <v>14020012</v>
      </c>
      <c r="F168" s="1" t="s">
        <v>172</v>
      </c>
      <c r="G168" s="61">
        <v>1</v>
      </c>
      <c r="H168" s="1">
        <v>3850</v>
      </c>
      <c r="I168" s="60">
        <v>15202006</v>
      </c>
      <c r="J168" s="60" t="s">
        <v>354</v>
      </c>
      <c r="K168" s="61">
        <v>1</v>
      </c>
      <c r="L168" s="1">
        <v>3850</v>
      </c>
      <c r="M168" s="60">
        <v>15302006</v>
      </c>
      <c r="N168" s="60" t="s">
        <v>410</v>
      </c>
      <c r="O168" s="61">
        <v>1</v>
      </c>
      <c r="P168" s="1">
        <v>3850</v>
      </c>
      <c r="Q168" s="60">
        <v>15402006</v>
      </c>
      <c r="R168" s="60" t="s">
        <v>455</v>
      </c>
      <c r="S168" s="61">
        <v>1</v>
      </c>
      <c r="T168" s="1">
        <v>3850</v>
      </c>
      <c r="U168" s="60">
        <v>15502006</v>
      </c>
      <c r="V168" s="60" t="s">
        <v>501</v>
      </c>
      <c r="W168" s="61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1">
        <v>1</v>
      </c>
      <c r="H169" s="1">
        <v>3850</v>
      </c>
      <c r="I169" s="60">
        <v>15203002</v>
      </c>
      <c r="J169" s="60" t="s">
        <v>357</v>
      </c>
      <c r="K169" s="61">
        <v>1</v>
      </c>
      <c r="L169" s="1">
        <v>3850</v>
      </c>
      <c r="M169" s="60">
        <v>15303002</v>
      </c>
      <c r="N169" s="60" t="s">
        <v>412</v>
      </c>
      <c r="O169" s="61">
        <v>1</v>
      </c>
      <c r="P169" s="1">
        <v>3850</v>
      </c>
      <c r="Q169" s="60">
        <v>15403002</v>
      </c>
      <c r="R169" s="60" t="s">
        <v>457</v>
      </c>
      <c r="S169" s="61">
        <v>1</v>
      </c>
      <c r="T169" s="1">
        <v>3850</v>
      </c>
      <c r="U169" s="60">
        <v>15503002</v>
      </c>
      <c r="V169" s="60" t="s">
        <v>503</v>
      </c>
      <c r="W169" s="61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1">
        <v>1</v>
      </c>
      <c r="H170" s="1">
        <v>3850</v>
      </c>
      <c r="I170" s="60">
        <v>15203004</v>
      </c>
      <c r="J170" s="60" t="s">
        <v>360</v>
      </c>
      <c r="K170" s="61">
        <v>1</v>
      </c>
      <c r="L170" s="1">
        <v>3850</v>
      </c>
      <c r="M170" s="60">
        <v>15303004</v>
      </c>
      <c r="N170" s="60" t="s">
        <v>414</v>
      </c>
      <c r="O170" s="61">
        <v>1</v>
      </c>
      <c r="P170" s="1">
        <v>3850</v>
      </c>
      <c r="Q170" s="60">
        <v>15403004</v>
      </c>
      <c r="R170" s="60" t="s">
        <v>459</v>
      </c>
      <c r="S170" s="61">
        <v>1</v>
      </c>
      <c r="T170" s="1">
        <v>3850</v>
      </c>
      <c r="U170" s="60">
        <v>15503004</v>
      </c>
      <c r="V170" s="60" t="s">
        <v>505</v>
      </c>
      <c r="W170" s="61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1">
        <v>1</v>
      </c>
      <c r="H171" s="1">
        <v>3850</v>
      </c>
      <c r="I171" s="60">
        <v>15203006</v>
      </c>
      <c r="J171" s="60" t="s">
        <v>364</v>
      </c>
      <c r="K171" s="61">
        <v>1</v>
      </c>
      <c r="L171" s="1">
        <v>3850</v>
      </c>
      <c r="M171" s="60">
        <v>15303006</v>
      </c>
      <c r="N171" s="60" t="s">
        <v>416</v>
      </c>
      <c r="O171" s="61">
        <v>1</v>
      </c>
      <c r="P171" s="1">
        <v>3850</v>
      </c>
      <c r="Q171" s="60">
        <v>15403006</v>
      </c>
      <c r="R171" s="60" t="s">
        <v>461</v>
      </c>
      <c r="S171" s="61">
        <v>1</v>
      </c>
      <c r="T171" s="1">
        <v>3850</v>
      </c>
      <c r="U171" s="60">
        <v>15503006</v>
      </c>
      <c r="V171" s="60" t="s">
        <v>507</v>
      </c>
      <c r="W171" s="61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1">
        <v>1</v>
      </c>
      <c r="H172" s="1">
        <v>3850</v>
      </c>
      <c r="I172" s="60">
        <v>15204002</v>
      </c>
      <c r="J172" s="60" t="s">
        <v>368</v>
      </c>
      <c r="K172" s="61">
        <v>1</v>
      </c>
      <c r="L172" s="1">
        <v>3850</v>
      </c>
      <c r="M172" s="60">
        <v>15304002</v>
      </c>
      <c r="N172" s="60" t="s">
        <v>418</v>
      </c>
      <c r="O172" s="61">
        <v>1</v>
      </c>
      <c r="P172" s="1">
        <v>3850</v>
      </c>
      <c r="Q172" s="60">
        <v>15404002</v>
      </c>
      <c r="R172" s="60" t="s">
        <v>463</v>
      </c>
      <c r="S172" s="61">
        <v>1</v>
      </c>
      <c r="T172" s="1">
        <v>3850</v>
      </c>
      <c r="U172" s="60">
        <v>15504002</v>
      </c>
      <c r="V172" s="60" t="s">
        <v>509</v>
      </c>
      <c r="W172" s="61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1">
        <v>1</v>
      </c>
      <c r="H173" s="1">
        <v>3850</v>
      </c>
      <c r="I173" s="60">
        <v>15204004</v>
      </c>
      <c r="J173" s="60" t="s">
        <v>372</v>
      </c>
      <c r="K173" s="61">
        <v>1</v>
      </c>
      <c r="L173" s="1">
        <v>3850</v>
      </c>
      <c r="M173" s="60">
        <v>15304004</v>
      </c>
      <c r="N173" s="60" t="s">
        <v>420</v>
      </c>
      <c r="O173" s="61">
        <v>1</v>
      </c>
      <c r="P173" s="1">
        <v>3850</v>
      </c>
      <c r="Q173" s="60">
        <v>15404004</v>
      </c>
      <c r="R173" s="60" t="s">
        <v>465</v>
      </c>
      <c r="S173" s="61">
        <v>1</v>
      </c>
      <c r="T173" s="1">
        <v>3850</v>
      </c>
      <c r="U173" s="60">
        <v>15504004</v>
      </c>
      <c r="V173" s="60" t="s">
        <v>511</v>
      </c>
      <c r="W173" s="61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1">
        <v>1</v>
      </c>
      <c r="H174" s="1">
        <v>3850</v>
      </c>
      <c r="I174" s="60">
        <v>15204006</v>
      </c>
      <c r="J174" s="60" t="s">
        <v>375</v>
      </c>
      <c r="K174" s="61">
        <v>1</v>
      </c>
      <c r="L174" s="1">
        <v>3850</v>
      </c>
      <c r="M174" s="60">
        <v>15304006</v>
      </c>
      <c r="N174" s="60" t="s">
        <v>422</v>
      </c>
      <c r="O174" s="61">
        <v>1</v>
      </c>
      <c r="P174" s="1">
        <v>3850</v>
      </c>
      <c r="Q174" s="60">
        <v>15404006</v>
      </c>
      <c r="R174" s="60" t="s">
        <v>467</v>
      </c>
      <c r="S174" s="61">
        <v>1</v>
      </c>
      <c r="T174" s="1">
        <v>3850</v>
      </c>
      <c r="U174" s="60">
        <v>15504006</v>
      </c>
      <c r="V174" s="60" t="s">
        <v>513</v>
      </c>
      <c r="W174" s="61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1">
        <v>1</v>
      </c>
      <c r="H175" s="1">
        <v>3850</v>
      </c>
      <c r="I175" s="60">
        <v>15205002</v>
      </c>
      <c r="J175" s="60" t="s">
        <v>377</v>
      </c>
      <c r="K175" s="61">
        <v>1</v>
      </c>
      <c r="L175" s="1">
        <v>3850</v>
      </c>
      <c r="M175" s="60">
        <v>15305002</v>
      </c>
      <c r="N175" s="60" t="s">
        <v>424</v>
      </c>
      <c r="O175" s="61">
        <v>1</v>
      </c>
      <c r="P175" s="1">
        <v>3850</v>
      </c>
      <c r="Q175" s="60">
        <v>15405002</v>
      </c>
      <c r="R175" s="60" t="s">
        <v>469</v>
      </c>
      <c r="S175" s="61">
        <v>1</v>
      </c>
      <c r="T175" s="1">
        <v>3850</v>
      </c>
      <c r="U175" s="60">
        <v>15505002</v>
      </c>
      <c r="V175" s="60" t="s">
        <v>515</v>
      </c>
      <c r="W175" s="61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1">
        <v>1</v>
      </c>
      <c r="H176" s="1">
        <v>3850</v>
      </c>
      <c r="I176" s="60">
        <v>15205004</v>
      </c>
      <c r="J176" s="60" t="s">
        <v>379</v>
      </c>
      <c r="K176" s="61">
        <v>1</v>
      </c>
      <c r="L176" s="1">
        <v>3850</v>
      </c>
      <c r="M176" s="60">
        <v>15305004</v>
      </c>
      <c r="N176" s="60" t="s">
        <v>426</v>
      </c>
      <c r="O176" s="61">
        <v>1</v>
      </c>
      <c r="P176" s="1">
        <v>3850</v>
      </c>
      <c r="Q176" s="60">
        <v>15405004</v>
      </c>
      <c r="R176" s="60" t="s">
        <v>471</v>
      </c>
      <c r="S176" s="61">
        <v>1</v>
      </c>
      <c r="T176" s="1">
        <v>3850</v>
      </c>
      <c r="U176" s="60">
        <v>15505004</v>
      </c>
      <c r="V176" s="60" t="s">
        <v>517</v>
      </c>
      <c r="W176" s="61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257</v>
      </c>
      <c r="G177" s="61">
        <v>1</v>
      </c>
      <c r="H177" s="1">
        <v>3850</v>
      </c>
      <c r="I177" s="60">
        <v>15205006</v>
      </c>
      <c r="J177" s="60" t="s">
        <v>381</v>
      </c>
      <c r="K177" s="61">
        <v>1</v>
      </c>
      <c r="L177" s="1">
        <v>3850</v>
      </c>
      <c r="M177" s="60">
        <v>15305006</v>
      </c>
      <c r="N177" s="60" t="s">
        <v>428</v>
      </c>
      <c r="O177" s="61">
        <v>1</v>
      </c>
      <c r="P177" s="1">
        <v>3850</v>
      </c>
      <c r="Q177" s="60">
        <v>15405006</v>
      </c>
      <c r="R177" s="60" t="s">
        <v>473</v>
      </c>
      <c r="S177" s="61">
        <v>1</v>
      </c>
      <c r="T177" s="1">
        <v>3850</v>
      </c>
      <c r="U177" s="60">
        <v>15505006</v>
      </c>
      <c r="V177" s="60" t="s">
        <v>519</v>
      </c>
      <c r="W177" s="61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267</v>
      </c>
      <c r="G178" s="61">
        <v>1</v>
      </c>
      <c r="H178" s="1">
        <v>3850</v>
      </c>
      <c r="I178" s="60">
        <v>15206002</v>
      </c>
      <c r="J178" s="60" t="s">
        <v>383</v>
      </c>
      <c r="K178" s="61">
        <v>1</v>
      </c>
      <c r="L178" s="1">
        <v>3850</v>
      </c>
      <c r="M178" s="60">
        <v>15306002</v>
      </c>
      <c r="N178" s="60" t="s">
        <v>429</v>
      </c>
      <c r="O178" s="61">
        <v>1</v>
      </c>
      <c r="P178" s="1">
        <v>3850</v>
      </c>
      <c r="Q178" s="60">
        <v>15406002</v>
      </c>
      <c r="R178" s="60" t="s">
        <v>475</v>
      </c>
      <c r="S178" s="61">
        <v>1</v>
      </c>
      <c r="T178" s="1">
        <v>3850</v>
      </c>
      <c r="U178" s="60">
        <v>15506002</v>
      </c>
      <c r="V178" s="60" t="s">
        <v>521</v>
      </c>
      <c r="W178" s="61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275</v>
      </c>
      <c r="G179" s="61">
        <v>1</v>
      </c>
      <c r="H179" s="1">
        <v>3850</v>
      </c>
      <c r="I179" s="60">
        <v>15207002</v>
      </c>
      <c r="J179" s="60" t="s">
        <v>385</v>
      </c>
      <c r="K179" s="61">
        <v>1</v>
      </c>
      <c r="L179" s="1">
        <v>3850</v>
      </c>
      <c r="M179" s="60">
        <v>15307002</v>
      </c>
      <c r="N179" s="60" t="s">
        <v>431</v>
      </c>
      <c r="O179" s="61">
        <v>1</v>
      </c>
      <c r="P179" s="1">
        <v>3850</v>
      </c>
      <c r="Q179" s="60">
        <v>15407002</v>
      </c>
      <c r="R179" s="60" t="s">
        <v>477</v>
      </c>
      <c r="S179" s="61">
        <v>1</v>
      </c>
      <c r="T179" s="1">
        <v>3850</v>
      </c>
      <c r="U179" s="60">
        <v>15507002</v>
      </c>
      <c r="V179" s="60" t="s">
        <v>523</v>
      </c>
      <c r="W179" s="61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284</v>
      </c>
      <c r="G180" s="61">
        <v>1</v>
      </c>
      <c r="H180" s="1">
        <v>3850</v>
      </c>
      <c r="I180" s="60">
        <v>15208002</v>
      </c>
      <c r="J180" s="60" t="s">
        <v>386</v>
      </c>
      <c r="K180" s="61">
        <v>1</v>
      </c>
      <c r="L180" s="1">
        <v>3850</v>
      </c>
      <c r="M180" s="60">
        <v>15308002</v>
      </c>
      <c r="N180" s="60" t="s">
        <v>432</v>
      </c>
      <c r="O180" s="61">
        <v>1</v>
      </c>
      <c r="P180" s="1">
        <v>3850</v>
      </c>
      <c r="Q180" s="60">
        <v>15408002</v>
      </c>
      <c r="R180" s="60" t="s">
        <v>478</v>
      </c>
      <c r="S180" s="61">
        <v>1</v>
      </c>
      <c r="T180" s="1">
        <v>3850</v>
      </c>
      <c r="U180" s="60">
        <v>15508002</v>
      </c>
      <c r="V180" s="60" t="s">
        <v>524</v>
      </c>
      <c r="W180" s="61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291</v>
      </c>
      <c r="G181" s="61">
        <v>1</v>
      </c>
      <c r="H181" s="1">
        <v>3850</v>
      </c>
      <c r="I181" s="60">
        <v>15209002</v>
      </c>
      <c r="J181" s="60" t="s">
        <v>388</v>
      </c>
      <c r="K181" s="61">
        <v>1</v>
      </c>
      <c r="L181" s="1">
        <v>3850</v>
      </c>
      <c r="M181" s="60">
        <v>15309002</v>
      </c>
      <c r="N181" s="60" t="s">
        <v>433</v>
      </c>
      <c r="O181" s="61">
        <v>1</v>
      </c>
      <c r="P181" s="1">
        <v>3850</v>
      </c>
      <c r="Q181" s="60">
        <v>15409002</v>
      </c>
      <c r="R181" s="60" t="s">
        <v>480</v>
      </c>
      <c r="S181" s="61">
        <v>1</v>
      </c>
      <c r="T181" s="1">
        <v>3850</v>
      </c>
      <c r="U181" s="60">
        <v>15509002</v>
      </c>
      <c r="V181" s="60" t="s">
        <v>526</v>
      </c>
      <c r="W181" s="61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302</v>
      </c>
      <c r="G182" s="61">
        <v>1</v>
      </c>
      <c r="H182" s="1">
        <v>3850</v>
      </c>
      <c r="I182" s="60">
        <v>15210002</v>
      </c>
      <c r="J182" s="60" t="s">
        <v>390</v>
      </c>
      <c r="K182" s="61">
        <v>1</v>
      </c>
      <c r="L182" s="1">
        <v>3850</v>
      </c>
      <c r="M182" s="60">
        <v>15310002</v>
      </c>
      <c r="N182" s="60" t="s">
        <v>435</v>
      </c>
      <c r="O182" s="61">
        <v>1</v>
      </c>
      <c r="P182" s="1">
        <v>3850</v>
      </c>
      <c r="Q182" s="60">
        <v>15410002</v>
      </c>
      <c r="R182" s="60" t="s">
        <v>482</v>
      </c>
      <c r="S182" s="61">
        <v>1</v>
      </c>
      <c r="T182" s="1">
        <v>3850</v>
      </c>
      <c r="U182" s="60">
        <v>15510002</v>
      </c>
      <c r="V182" s="60" t="s">
        <v>528</v>
      </c>
      <c r="W182" s="61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310</v>
      </c>
      <c r="G183" s="61">
        <v>1</v>
      </c>
      <c r="H183" s="1">
        <v>3850</v>
      </c>
      <c r="I183" s="60">
        <v>15210004</v>
      </c>
      <c r="J183" s="60" t="s">
        <v>392</v>
      </c>
      <c r="K183" s="61">
        <v>1</v>
      </c>
      <c r="L183" s="1">
        <v>3850</v>
      </c>
      <c r="M183" s="60">
        <v>15310004</v>
      </c>
      <c r="N183" s="60" t="s">
        <v>437</v>
      </c>
      <c r="O183" s="61">
        <v>1</v>
      </c>
      <c r="P183" s="1">
        <v>3850</v>
      </c>
      <c r="Q183" s="60">
        <v>15410004</v>
      </c>
      <c r="R183" s="60" t="s">
        <v>1410</v>
      </c>
      <c r="S183" s="61">
        <v>1</v>
      </c>
      <c r="T183" s="1">
        <v>3850</v>
      </c>
      <c r="U183" s="60">
        <v>15510004</v>
      </c>
      <c r="V183" s="60" t="s">
        <v>530</v>
      </c>
      <c r="W183" s="61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1359</v>
      </c>
      <c r="G184" s="61">
        <v>1</v>
      </c>
      <c r="H184" s="1">
        <v>3850</v>
      </c>
      <c r="I184" s="38">
        <v>15210102</v>
      </c>
      <c r="J184" s="38" t="s">
        <v>1396</v>
      </c>
      <c r="K184" s="61">
        <v>1</v>
      </c>
      <c r="L184" s="1">
        <v>3850</v>
      </c>
      <c r="M184" s="38">
        <v>15310102</v>
      </c>
      <c r="N184" s="38" t="s">
        <v>1404</v>
      </c>
      <c r="O184" s="61">
        <v>1</v>
      </c>
      <c r="P184" s="1">
        <v>3850</v>
      </c>
      <c r="Q184" s="60">
        <v>15410102</v>
      </c>
      <c r="R184" s="60" t="s">
        <v>1411</v>
      </c>
      <c r="S184" s="61">
        <v>1</v>
      </c>
      <c r="T184" s="1">
        <v>3850</v>
      </c>
      <c r="U184" s="38">
        <v>15510102</v>
      </c>
      <c r="V184" s="38" t="s">
        <v>1416</v>
      </c>
      <c r="W184" s="61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1364</v>
      </c>
      <c r="G185" s="61">
        <v>1</v>
      </c>
      <c r="H185" s="1">
        <v>3850</v>
      </c>
      <c r="I185" s="38">
        <v>15210104</v>
      </c>
      <c r="J185" s="38" t="s">
        <v>1398</v>
      </c>
      <c r="K185" s="61">
        <v>1</v>
      </c>
      <c r="L185" s="1">
        <v>3850</v>
      </c>
      <c r="M185" s="38">
        <v>15310104</v>
      </c>
      <c r="N185" s="38" t="s">
        <v>1405</v>
      </c>
      <c r="O185" s="61">
        <v>1</v>
      </c>
      <c r="P185" s="1">
        <v>3850</v>
      </c>
      <c r="Q185" s="60">
        <v>15410104</v>
      </c>
      <c r="R185" s="60" t="s">
        <v>1411</v>
      </c>
      <c r="S185" s="61">
        <v>1</v>
      </c>
      <c r="T185" s="1">
        <v>3850</v>
      </c>
      <c r="U185" s="38">
        <v>15510104</v>
      </c>
      <c r="V185" s="38" t="s">
        <v>1421</v>
      </c>
      <c r="W185" s="61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320</v>
      </c>
      <c r="G186" s="61">
        <v>1</v>
      </c>
      <c r="H186" s="1">
        <v>3850</v>
      </c>
      <c r="I186" s="60">
        <v>15211002</v>
      </c>
      <c r="J186" s="60" t="s">
        <v>394</v>
      </c>
      <c r="K186" s="61">
        <v>1</v>
      </c>
      <c r="L186" s="1">
        <v>3850</v>
      </c>
      <c r="M186" s="60">
        <v>15311002</v>
      </c>
      <c r="N186" s="60" t="s">
        <v>439</v>
      </c>
      <c r="O186" s="61">
        <v>1</v>
      </c>
      <c r="P186" s="1">
        <v>3850</v>
      </c>
      <c r="Q186" s="60">
        <v>15411002</v>
      </c>
      <c r="R186" s="60" t="s">
        <v>485</v>
      </c>
      <c r="S186" s="61">
        <v>1</v>
      </c>
      <c r="T186" s="1">
        <v>3850</v>
      </c>
      <c r="U186" s="60">
        <v>15511002</v>
      </c>
      <c r="V186" s="60" t="s">
        <v>532</v>
      </c>
      <c r="W186" s="61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330</v>
      </c>
      <c r="G187" s="61">
        <v>1</v>
      </c>
      <c r="H187" s="1">
        <v>3850</v>
      </c>
      <c r="I187" s="60">
        <v>15211004</v>
      </c>
      <c r="J187" s="60" t="s">
        <v>396</v>
      </c>
      <c r="K187" s="61">
        <v>1</v>
      </c>
      <c r="L187" s="1">
        <v>3850</v>
      </c>
      <c r="M187" s="60">
        <v>15311004</v>
      </c>
      <c r="N187" s="60" t="s">
        <v>441</v>
      </c>
      <c r="O187" s="61">
        <v>1</v>
      </c>
      <c r="P187" s="1">
        <v>3850</v>
      </c>
      <c r="Q187" s="60">
        <v>15411004</v>
      </c>
      <c r="R187" s="60" t="s">
        <v>487</v>
      </c>
      <c r="S187" s="61">
        <v>1</v>
      </c>
      <c r="T187" s="1">
        <v>3850</v>
      </c>
      <c r="U187" s="60">
        <v>15511004</v>
      </c>
      <c r="V187" s="60" t="s">
        <v>534</v>
      </c>
      <c r="W187" s="61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337</v>
      </c>
      <c r="G188" s="61">
        <v>1</v>
      </c>
      <c r="H188" s="1">
        <v>3850</v>
      </c>
      <c r="I188" s="60">
        <v>15211006</v>
      </c>
      <c r="J188" s="60" t="s">
        <v>398</v>
      </c>
      <c r="K188" s="61">
        <v>1</v>
      </c>
      <c r="L188" s="1">
        <v>3850</v>
      </c>
      <c r="M188" s="60">
        <v>15311006</v>
      </c>
      <c r="N188" s="60" t="s">
        <v>443</v>
      </c>
      <c r="O188" s="61">
        <v>1</v>
      </c>
      <c r="P188" s="1">
        <v>3850</v>
      </c>
      <c r="Q188" s="60">
        <v>15411006</v>
      </c>
      <c r="R188" s="60" t="s">
        <v>489</v>
      </c>
      <c r="S188" s="61">
        <v>1</v>
      </c>
      <c r="T188" s="1">
        <v>3850</v>
      </c>
      <c r="U188" s="60">
        <v>15511006</v>
      </c>
      <c r="V188" s="60" t="s">
        <v>536</v>
      </c>
      <c r="W188" s="61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57">
        <v>10021008</v>
      </c>
      <c r="F190" s="58" t="s">
        <v>246</v>
      </c>
      <c r="G190" s="61">
        <v>1</v>
      </c>
      <c r="H190" s="1">
        <v>20000</v>
      </c>
      <c r="I190" s="57">
        <v>10022008</v>
      </c>
      <c r="J190" s="58" t="s">
        <v>268</v>
      </c>
      <c r="K190" s="61">
        <v>1</v>
      </c>
      <c r="L190" s="1">
        <v>20000</v>
      </c>
      <c r="M190" s="57">
        <v>10023008</v>
      </c>
      <c r="N190" s="58" t="s">
        <v>290</v>
      </c>
      <c r="O190" s="61">
        <v>1</v>
      </c>
      <c r="P190" s="1">
        <v>20000</v>
      </c>
      <c r="Q190" s="57">
        <v>10024008</v>
      </c>
      <c r="R190" s="58" t="s">
        <v>311</v>
      </c>
      <c r="S190" s="61">
        <v>1</v>
      </c>
      <c r="T190" s="1">
        <v>20000</v>
      </c>
      <c r="U190" s="57">
        <v>10025008</v>
      </c>
      <c r="V190" s="58" t="s">
        <v>333</v>
      </c>
      <c r="W190" s="61">
        <v>1</v>
      </c>
      <c r="X190" s="1">
        <v>20000</v>
      </c>
    </row>
    <row r="191" spans="2:24" ht="20.100000000000001" customHeight="1" x14ac:dyDescent="0.2">
      <c r="E191" s="57">
        <v>10021009</v>
      </c>
      <c r="F191" s="58" t="s">
        <v>249</v>
      </c>
      <c r="G191" s="61">
        <v>1</v>
      </c>
      <c r="H191" s="1">
        <v>20000</v>
      </c>
      <c r="I191" s="57">
        <v>10022009</v>
      </c>
      <c r="J191" s="58" t="s">
        <v>270</v>
      </c>
      <c r="K191" s="61">
        <v>1</v>
      </c>
      <c r="L191" s="1">
        <v>20000</v>
      </c>
      <c r="M191" s="57">
        <v>10023009</v>
      </c>
      <c r="N191" s="58" t="s">
        <v>292</v>
      </c>
      <c r="O191" s="61">
        <v>1</v>
      </c>
      <c r="P191" s="1">
        <v>20000</v>
      </c>
      <c r="Q191" s="57">
        <v>10024009</v>
      </c>
      <c r="R191" s="58" t="s">
        <v>313</v>
      </c>
      <c r="S191" s="61">
        <v>1</v>
      </c>
      <c r="T191" s="1">
        <v>20000</v>
      </c>
      <c r="U191" s="57">
        <v>10025009</v>
      </c>
      <c r="V191" s="58" t="s">
        <v>335</v>
      </c>
      <c r="W191" s="61">
        <v>1</v>
      </c>
      <c r="X191" s="1">
        <v>20000</v>
      </c>
    </row>
    <row r="192" spans="2:24" ht="20.100000000000001" customHeight="1" x14ac:dyDescent="0.2">
      <c r="B192" s="1" t="s">
        <v>1987</v>
      </c>
      <c r="C192" s="1">
        <v>0.2</v>
      </c>
    </row>
    <row r="193" spans="2:24" ht="20.100000000000001" customHeight="1" x14ac:dyDescent="0.2">
      <c r="B193" s="1" t="s">
        <v>1988</v>
      </c>
      <c r="C193" s="1">
        <v>0.1</v>
      </c>
      <c r="E193" s="44">
        <v>14020013</v>
      </c>
      <c r="F193" s="45" t="s">
        <v>660</v>
      </c>
      <c r="G193" s="64">
        <v>1</v>
      </c>
      <c r="H193" s="1">
        <v>850</v>
      </c>
      <c r="I193" s="44">
        <v>15205007</v>
      </c>
      <c r="J193" s="45" t="s">
        <v>672</v>
      </c>
      <c r="K193" s="64">
        <v>1</v>
      </c>
      <c r="L193" s="1">
        <v>910</v>
      </c>
      <c r="M193" s="44">
        <v>15302007</v>
      </c>
      <c r="N193" s="45" t="s">
        <v>682</v>
      </c>
      <c r="O193" s="64">
        <v>1</v>
      </c>
      <c r="P193" s="1">
        <v>850</v>
      </c>
      <c r="Q193" s="44">
        <v>15401007</v>
      </c>
      <c r="R193" s="45" t="s">
        <v>690</v>
      </c>
      <c r="S193" s="64">
        <v>1</v>
      </c>
      <c r="T193" s="1">
        <v>910</v>
      </c>
      <c r="U193" s="44">
        <v>15503007</v>
      </c>
      <c r="V193" s="45" t="s">
        <v>693</v>
      </c>
      <c r="W193" s="64">
        <v>1</v>
      </c>
      <c r="X193" s="1">
        <v>850</v>
      </c>
    </row>
    <row r="194" spans="2:24" ht="20.100000000000001" customHeight="1" x14ac:dyDescent="0.2">
      <c r="B194" s="87" t="s">
        <v>1995</v>
      </c>
      <c r="C194" s="6">
        <v>0.04</v>
      </c>
      <c r="E194" s="44">
        <v>14030013</v>
      </c>
      <c r="F194" s="45" t="s">
        <v>663</v>
      </c>
      <c r="G194" s="64">
        <v>1</v>
      </c>
      <c r="H194" s="1">
        <v>850</v>
      </c>
      <c r="I194" s="150">
        <v>15206003</v>
      </c>
      <c r="J194" s="151" t="s">
        <v>902</v>
      </c>
      <c r="K194" s="64">
        <v>1</v>
      </c>
      <c r="L194" s="1">
        <v>910</v>
      </c>
      <c r="M194" s="150">
        <v>15306003</v>
      </c>
      <c r="N194" s="151" t="s">
        <v>912</v>
      </c>
      <c r="O194" s="64">
        <v>1</v>
      </c>
      <c r="P194" s="1">
        <v>850</v>
      </c>
      <c r="Q194" s="150">
        <v>15406003</v>
      </c>
      <c r="R194" s="151" t="s">
        <v>922</v>
      </c>
      <c r="S194" s="64">
        <v>1</v>
      </c>
      <c r="T194" s="1">
        <v>910</v>
      </c>
      <c r="U194" s="150">
        <v>15506003</v>
      </c>
      <c r="V194" s="151" t="s">
        <v>932</v>
      </c>
      <c r="W194" s="64">
        <v>1</v>
      </c>
      <c r="X194" s="1">
        <v>850</v>
      </c>
    </row>
    <row r="195" spans="2:24" ht="20.100000000000001" customHeight="1" x14ac:dyDescent="0.2">
      <c r="B195" s="1" t="s">
        <v>1990</v>
      </c>
      <c r="C195" s="1">
        <v>0.01</v>
      </c>
      <c r="E195" s="150">
        <v>14060005</v>
      </c>
      <c r="F195" s="151" t="s">
        <v>889</v>
      </c>
      <c r="G195" s="64">
        <v>1</v>
      </c>
      <c r="H195" s="1">
        <v>850</v>
      </c>
      <c r="I195" s="44">
        <v>15207003</v>
      </c>
      <c r="J195" s="45" t="s">
        <v>675</v>
      </c>
      <c r="K195" s="64">
        <v>1</v>
      </c>
      <c r="L195" s="1">
        <v>910</v>
      </c>
      <c r="M195" s="44">
        <v>15308003</v>
      </c>
      <c r="N195" s="45" t="s">
        <v>684</v>
      </c>
      <c r="O195" s="64">
        <v>1</v>
      </c>
      <c r="P195" s="1">
        <v>850</v>
      </c>
      <c r="Q195" s="44">
        <v>15407003</v>
      </c>
      <c r="R195" s="45" t="s">
        <v>691</v>
      </c>
      <c r="S195" s="64">
        <v>1</v>
      </c>
      <c r="T195" s="1">
        <v>910</v>
      </c>
      <c r="U195" s="44">
        <v>15507003</v>
      </c>
      <c r="V195" s="45" t="s">
        <v>694</v>
      </c>
      <c r="W195" s="64">
        <v>1</v>
      </c>
      <c r="X195" s="1">
        <v>850</v>
      </c>
    </row>
    <row r="196" spans="2:24" ht="20.100000000000001" customHeight="1" x14ac:dyDescent="0.2">
      <c r="B196" s="1" t="s">
        <v>1991</v>
      </c>
      <c r="C196" s="1">
        <v>0.25</v>
      </c>
      <c r="E196" s="44">
        <v>14080004</v>
      </c>
      <c r="F196" s="45" t="s">
        <v>664</v>
      </c>
      <c r="G196" s="64">
        <v>1</v>
      </c>
      <c r="H196" s="1">
        <v>850</v>
      </c>
      <c r="I196" s="44">
        <v>15208003</v>
      </c>
      <c r="J196" s="45" t="s">
        <v>678</v>
      </c>
      <c r="K196" s="64">
        <v>1</v>
      </c>
      <c r="L196" s="1">
        <v>910</v>
      </c>
      <c r="M196" s="44">
        <v>15308004</v>
      </c>
      <c r="N196" s="45" t="s">
        <v>686</v>
      </c>
      <c r="O196" s="64">
        <v>1</v>
      </c>
      <c r="P196" s="1">
        <v>850</v>
      </c>
      <c r="Q196" s="44">
        <v>15408003</v>
      </c>
      <c r="R196" s="45" t="s">
        <v>692</v>
      </c>
      <c r="S196" s="64">
        <v>1</v>
      </c>
      <c r="T196" s="1">
        <v>910</v>
      </c>
      <c r="U196" s="44">
        <v>15508003</v>
      </c>
      <c r="V196" s="45" t="s">
        <v>695</v>
      </c>
      <c r="W196" s="64">
        <v>1</v>
      </c>
      <c r="X196" s="1">
        <v>850</v>
      </c>
    </row>
    <row r="197" spans="2:24" ht="20.100000000000001" customHeight="1" x14ac:dyDescent="0.2">
      <c r="B197" s="1" t="s">
        <v>1992</v>
      </c>
      <c r="C197" s="1">
        <v>0.1</v>
      </c>
      <c r="E197" s="44">
        <v>14090004</v>
      </c>
      <c r="F197" s="45" t="s">
        <v>667</v>
      </c>
      <c r="G197" s="64">
        <v>1</v>
      </c>
      <c r="H197" s="1">
        <v>850</v>
      </c>
      <c r="I197" s="150">
        <v>15210011</v>
      </c>
      <c r="J197" s="151" t="s">
        <v>903</v>
      </c>
      <c r="K197" s="64">
        <v>1</v>
      </c>
      <c r="L197" s="1">
        <v>910</v>
      </c>
      <c r="M197" s="44">
        <v>15309003</v>
      </c>
      <c r="N197" s="45" t="s">
        <v>688</v>
      </c>
      <c r="O197" s="64">
        <v>1</v>
      </c>
      <c r="P197" s="1">
        <v>850</v>
      </c>
      <c r="Q197" s="150">
        <v>15410011</v>
      </c>
      <c r="R197" s="151" t="s">
        <v>923</v>
      </c>
      <c r="S197" s="64">
        <v>1</v>
      </c>
      <c r="T197" s="1">
        <v>910</v>
      </c>
      <c r="U197" s="44">
        <v>15509003</v>
      </c>
      <c r="V197" s="45" t="s">
        <v>696</v>
      </c>
      <c r="W197" s="64">
        <v>1</v>
      </c>
      <c r="X197" s="1">
        <v>850</v>
      </c>
    </row>
    <row r="198" spans="2:24" ht="20.100000000000001" customHeight="1" x14ac:dyDescent="0.2">
      <c r="B198" s="1" t="s">
        <v>2000</v>
      </c>
      <c r="C198" s="1">
        <v>0.03</v>
      </c>
      <c r="E198" s="150">
        <v>14100011</v>
      </c>
      <c r="F198" s="151" t="s">
        <v>890</v>
      </c>
      <c r="G198" s="64">
        <v>1</v>
      </c>
      <c r="H198" s="1">
        <v>850</v>
      </c>
      <c r="I198" s="150">
        <v>15210012</v>
      </c>
      <c r="J198" s="151" t="s">
        <v>904</v>
      </c>
      <c r="K198" s="64">
        <v>1</v>
      </c>
      <c r="L198" s="1">
        <v>910</v>
      </c>
      <c r="M198" s="150">
        <v>15310011</v>
      </c>
      <c r="N198" s="151" t="s">
        <v>913</v>
      </c>
      <c r="O198" s="64">
        <v>1</v>
      </c>
      <c r="P198" s="1">
        <v>850</v>
      </c>
      <c r="Q198" s="150">
        <v>15410012</v>
      </c>
      <c r="R198" s="151" t="s">
        <v>924</v>
      </c>
      <c r="S198" s="64">
        <v>1</v>
      </c>
      <c r="T198" s="1">
        <v>910</v>
      </c>
      <c r="U198" s="150">
        <v>15510011</v>
      </c>
      <c r="V198" s="151" t="s">
        <v>933</v>
      </c>
      <c r="W198" s="64">
        <v>1</v>
      </c>
      <c r="X198" s="1">
        <v>850</v>
      </c>
    </row>
    <row r="199" spans="2:24" ht="20.100000000000001" customHeight="1" x14ac:dyDescent="0.2">
      <c r="B199" s="1" t="s">
        <v>1989</v>
      </c>
      <c r="C199" s="1">
        <v>0.27</v>
      </c>
      <c r="E199" s="150">
        <v>14100012</v>
      </c>
      <c r="F199" s="151" t="s">
        <v>891</v>
      </c>
      <c r="G199" s="64">
        <v>1</v>
      </c>
      <c r="H199" s="1">
        <v>850</v>
      </c>
      <c r="I199" s="150">
        <v>15210111</v>
      </c>
      <c r="J199" s="151" t="s">
        <v>905</v>
      </c>
      <c r="K199" s="64">
        <v>1</v>
      </c>
      <c r="L199" s="1">
        <v>910</v>
      </c>
      <c r="M199" s="150">
        <v>15310012</v>
      </c>
      <c r="N199" s="151" t="s">
        <v>914</v>
      </c>
      <c r="O199" s="64">
        <v>1</v>
      </c>
      <c r="P199" s="1">
        <v>850</v>
      </c>
      <c r="Q199" s="150">
        <v>15410111</v>
      </c>
      <c r="R199" s="151" t="s">
        <v>925</v>
      </c>
      <c r="S199" s="64">
        <v>1</v>
      </c>
      <c r="T199" s="1">
        <v>910</v>
      </c>
      <c r="U199" s="150">
        <v>15510012</v>
      </c>
      <c r="V199" s="151" t="s">
        <v>934</v>
      </c>
      <c r="W199" s="64">
        <v>1</v>
      </c>
      <c r="X199" s="1">
        <v>850</v>
      </c>
    </row>
    <row r="200" spans="2:24" ht="20.100000000000001" customHeight="1" x14ac:dyDescent="0.2">
      <c r="B200" s="1" t="s">
        <v>1996</v>
      </c>
      <c r="E200" s="150">
        <v>14100111</v>
      </c>
      <c r="F200" s="151" t="s">
        <v>892</v>
      </c>
      <c r="G200" s="64">
        <v>1</v>
      </c>
      <c r="H200" s="1">
        <v>850</v>
      </c>
      <c r="I200" s="150">
        <v>15210112</v>
      </c>
      <c r="J200" s="151" t="s">
        <v>907</v>
      </c>
      <c r="K200" s="64">
        <v>1</v>
      </c>
      <c r="L200" s="1">
        <v>910</v>
      </c>
      <c r="M200" s="150">
        <v>15310111</v>
      </c>
      <c r="N200" s="151" t="s">
        <v>915</v>
      </c>
      <c r="O200" s="64">
        <v>1</v>
      </c>
      <c r="P200" s="1">
        <v>850</v>
      </c>
      <c r="Q200" s="150">
        <v>15410112</v>
      </c>
      <c r="R200" s="151" t="s">
        <v>927</v>
      </c>
      <c r="S200" s="64">
        <v>1</v>
      </c>
      <c r="T200" s="1">
        <v>910</v>
      </c>
      <c r="U200" s="150">
        <v>15510121</v>
      </c>
      <c r="V200" s="151" t="s">
        <v>935</v>
      </c>
      <c r="W200" s="64">
        <v>1</v>
      </c>
      <c r="X200" s="1">
        <v>850</v>
      </c>
    </row>
    <row r="201" spans="2:24" ht="20.100000000000001" customHeight="1" x14ac:dyDescent="0.2">
      <c r="B201" s="1" t="s">
        <v>1997</v>
      </c>
      <c r="C201" s="1">
        <v>1</v>
      </c>
      <c r="E201" s="150">
        <v>14100112</v>
      </c>
      <c r="F201" s="151" t="s">
        <v>894</v>
      </c>
      <c r="G201" s="64">
        <v>1</v>
      </c>
      <c r="H201" s="1">
        <v>850</v>
      </c>
      <c r="I201" s="150">
        <v>15211011</v>
      </c>
      <c r="J201" s="151" t="s">
        <v>909</v>
      </c>
      <c r="K201" s="64">
        <v>1</v>
      </c>
      <c r="L201" s="1">
        <v>910</v>
      </c>
      <c r="M201" s="150">
        <v>15310112</v>
      </c>
      <c r="N201" s="151" t="s">
        <v>917</v>
      </c>
      <c r="O201" s="64">
        <v>1</v>
      </c>
      <c r="P201" s="1">
        <v>850</v>
      </c>
      <c r="Q201" s="150">
        <v>15411011</v>
      </c>
      <c r="R201" s="151" t="s">
        <v>929</v>
      </c>
      <c r="S201" s="64">
        <v>1</v>
      </c>
      <c r="T201" s="1">
        <v>910</v>
      </c>
      <c r="U201" s="150">
        <v>15510122</v>
      </c>
      <c r="V201" s="151" t="s">
        <v>936</v>
      </c>
      <c r="W201" s="64">
        <v>1</v>
      </c>
      <c r="X201" s="1">
        <v>850</v>
      </c>
    </row>
    <row r="202" spans="2:24" ht="20.100000000000001" customHeight="1" x14ac:dyDescent="0.2">
      <c r="B202" s="1" t="s">
        <v>1998</v>
      </c>
      <c r="C202" s="1">
        <v>1</v>
      </c>
      <c r="E202" s="150">
        <v>14110021</v>
      </c>
      <c r="F202" s="151" t="s">
        <v>896</v>
      </c>
      <c r="G202" s="64">
        <v>1</v>
      </c>
      <c r="H202" s="1">
        <v>850</v>
      </c>
      <c r="I202" s="150">
        <v>15211012</v>
      </c>
      <c r="J202" s="151" t="s">
        <v>910</v>
      </c>
      <c r="K202" s="64">
        <v>1</v>
      </c>
      <c r="L202" s="1">
        <v>910</v>
      </c>
      <c r="M202" s="150">
        <v>15311011</v>
      </c>
      <c r="N202" s="151" t="s">
        <v>919</v>
      </c>
      <c r="O202" s="64">
        <v>1</v>
      </c>
      <c r="P202" s="1">
        <v>850</v>
      </c>
      <c r="Q202" s="150">
        <v>15411012</v>
      </c>
      <c r="R202" s="151" t="s">
        <v>930</v>
      </c>
      <c r="S202" s="64">
        <v>1</v>
      </c>
      <c r="T202" s="1">
        <v>910</v>
      </c>
      <c r="U202" s="150">
        <v>15511011</v>
      </c>
      <c r="V202" s="151" t="s">
        <v>937</v>
      </c>
      <c r="W202" s="64">
        <v>1</v>
      </c>
      <c r="X202" s="1">
        <v>850</v>
      </c>
    </row>
    <row r="203" spans="2:24" ht="20.100000000000001" customHeight="1" x14ac:dyDescent="0.2">
      <c r="B203" s="1" t="s">
        <v>1999</v>
      </c>
      <c r="C203" s="1">
        <v>0.5</v>
      </c>
      <c r="E203" s="150">
        <v>14110022</v>
      </c>
      <c r="F203" s="151" t="s">
        <v>897</v>
      </c>
      <c r="G203" s="64">
        <v>1</v>
      </c>
      <c r="H203" s="1">
        <v>850</v>
      </c>
      <c r="I203" s="150">
        <v>15211013</v>
      </c>
      <c r="J203" s="151" t="s">
        <v>911</v>
      </c>
      <c r="K203" s="64">
        <v>1</v>
      </c>
      <c r="L203" s="1">
        <v>910</v>
      </c>
      <c r="M203" s="150">
        <v>15311012</v>
      </c>
      <c r="N203" s="151" t="s">
        <v>920</v>
      </c>
      <c r="O203" s="64">
        <v>1</v>
      </c>
      <c r="P203" s="1">
        <v>850</v>
      </c>
      <c r="Q203" s="150">
        <v>15411013</v>
      </c>
      <c r="R203" s="151" t="s">
        <v>931</v>
      </c>
      <c r="S203" s="64">
        <v>1</v>
      </c>
      <c r="T203" s="1">
        <v>910</v>
      </c>
      <c r="U203" s="150">
        <v>15511012</v>
      </c>
      <c r="V203" s="151" t="s">
        <v>938</v>
      </c>
      <c r="W203" s="64">
        <v>1</v>
      </c>
      <c r="X203" s="1">
        <v>850</v>
      </c>
    </row>
    <row r="204" spans="2:24" ht="20.100000000000001" customHeight="1" x14ac:dyDescent="0.2">
      <c r="E204" s="150">
        <v>14110023</v>
      </c>
      <c r="F204" s="151" t="s">
        <v>898</v>
      </c>
      <c r="G204" s="64">
        <v>1</v>
      </c>
      <c r="H204" s="1">
        <v>850</v>
      </c>
      <c r="M204" s="150">
        <v>15311013</v>
      </c>
      <c r="N204" s="151" t="s">
        <v>921</v>
      </c>
      <c r="O204" s="64">
        <v>1</v>
      </c>
      <c r="P204" s="1">
        <v>850</v>
      </c>
      <c r="U204" s="150">
        <v>15511013</v>
      </c>
      <c r="V204" s="151" t="s">
        <v>939</v>
      </c>
      <c r="W204" s="64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67">
        <v>1</v>
      </c>
      <c r="F206" s="68" t="s">
        <v>808</v>
      </c>
      <c r="G206" s="1">
        <v>5000</v>
      </c>
      <c r="H206" s="1">
        <v>35000</v>
      </c>
    </row>
    <row r="207" spans="2:24" ht="20.100000000000001" customHeight="1" x14ac:dyDescent="0.2">
      <c r="E207" s="67">
        <v>1</v>
      </c>
      <c r="F207" s="68" t="s">
        <v>808</v>
      </c>
      <c r="G207" s="1">
        <v>10000</v>
      </c>
      <c r="H207" s="1">
        <v>75000</v>
      </c>
    </row>
    <row r="208" spans="2:24" ht="20.100000000000001" customHeight="1" x14ac:dyDescent="0.2">
      <c r="E208" s="67">
        <v>1</v>
      </c>
      <c r="F208" s="68" t="s">
        <v>808</v>
      </c>
      <c r="G208" s="1">
        <v>20000</v>
      </c>
      <c r="H208" s="1">
        <v>65000</v>
      </c>
    </row>
    <row r="209" spans="5:8" ht="20.100000000000001" customHeight="1" x14ac:dyDescent="0.2">
      <c r="E209" s="67">
        <v>1</v>
      </c>
      <c r="F209" s="68" t="s">
        <v>808</v>
      </c>
      <c r="G209" s="1">
        <v>50000</v>
      </c>
      <c r="H209" s="1">
        <v>50000</v>
      </c>
    </row>
    <row r="210" spans="5:8" ht="20.100000000000001" customHeight="1" x14ac:dyDescent="0.2">
      <c r="E210" s="67">
        <v>1</v>
      </c>
      <c r="F210" s="68" t="s">
        <v>808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804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1317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798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807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806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38" t="s">
        <v>674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38" t="s">
        <v>665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38" t="s">
        <v>666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38" t="s">
        <v>668</v>
      </c>
      <c r="G221" s="1">
        <v>1</v>
      </c>
      <c r="H221" s="1">
        <v>5000</v>
      </c>
    </row>
    <row r="222" spans="5:8" ht="20.100000000000001" customHeight="1" x14ac:dyDescent="0.2">
      <c r="E222" s="39">
        <v>10010098</v>
      </c>
      <c r="F222" s="40" t="s">
        <v>669</v>
      </c>
      <c r="G222" s="1">
        <v>1</v>
      </c>
      <c r="H222" s="1">
        <v>5000</v>
      </c>
    </row>
    <row r="223" spans="5:8" ht="20.100000000000001" customHeight="1" x14ac:dyDescent="0.2">
      <c r="E223" s="39">
        <v>10010099</v>
      </c>
      <c r="F223" s="40" t="s">
        <v>671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6">
        <v>10045204</v>
      </c>
      <c r="F225" s="46" t="s">
        <v>1390</v>
      </c>
      <c r="G225" s="1">
        <v>1</v>
      </c>
      <c r="H225" s="6">
        <v>1500</v>
      </c>
    </row>
    <row r="226" spans="5:8" ht="20.100000000000001" customHeight="1" x14ac:dyDescent="0.2">
      <c r="E226" s="46">
        <v>10045205</v>
      </c>
      <c r="F226" s="46" t="s">
        <v>1391</v>
      </c>
      <c r="G226" s="1">
        <v>1</v>
      </c>
      <c r="H226" s="6">
        <v>1500</v>
      </c>
    </row>
    <row r="227" spans="5:8" ht="20.100000000000001" customHeight="1" x14ac:dyDescent="0.2">
      <c r="E227" s="46">
        <v>10045206</v>
      </c>
      <c r="F227" s="46" t="s">
        <v>1336</v>
      </c>
      <c r="G227" s="1">
        <v>1</v>
      </c>
      <c r="H227" s="6">
        <v>1500</v>
      </c>
    </row>
    <row r="228" spans="5:8" ht="20.100000000000001" customHeight="1" x14ac:dyDescent="0.2">
      <c r="E228" s="46">
        <v>10045104</v>
      </c>
      <c r="F228" s="46" t="s">
        <v>1384</v>
      </c>
      <c r="G228" s="1">
        <v>1</v>
      </c>
      <c r="H228" s="6">
        <v>1500</v>
      </c>
    </row>
    <row r="229" spans="5:8" ht="20.100000000000001" customHeight="1" x14ac:dyDescent="0.2">
      <c r="E229" s="46">
        <v>10045105</v>
      </c>
      <c r="F229" s="46" t="s">
        <v>1385</v>
      </c>
      <c r="G229" s="1">
        <v>1</v>
      </c>
      <c r="H229" s="6">
        <v>1500</v>
      </c>
    </row>
    <row r="230" spans="5:8" ht="20.100000000000001" customHeight="1" x14ac:dyDescent="0.2">
      <c r="E230" s="46">
        <v>10045106</v>
      </c>
      <c r="F230" s="46" t="s">
        <v>1386</v>
      </c>
      <c r="G230" s="1">
        <v>1</v>
      </c>
      <c r="H230" s="6">
        <v>1500</v>
      </c>
    </row>
    <row r="231" spans="5:8" ht="20.100000000000001" customHeight="1" x14ac:dyDescent="0.2">
      <c r="E231" s="46">
        <v>10045304</v>
      </c>
      <c r="F231" s="46" t="s">
        <v>1395</v>
      </c>
      <c r="G231" s="1">
        <v>1</v>
      </c>
      <c r="H231" s="6">
        <v>1500</v>
      </c>
    </row>
    <row r="232" spans="5:8" ht="20.100000000000001" customHeight="1" x14ac:dyDescent="0.2">
      <c r="E232" s="46">
        <v>10045305</v>
      </c>
      <c r="F232" s="46" t="s">
        <v>1397</v>
      </c>
      <c r="G232" s="1">
        <v>1</v>
      </c>
      <c r="H232" s="6">
        <v>1500</v>
      </c>
    </row>
    <row r="233" spans="5:8" ht="20.100000000000001" customHeight="1" x14ac:dyDescent="0.2">
      <c r="E233" s="46">
        <v>10045306</v>
      </c>
      <c r="F233" s="46" t="s">
        <v>1341</v>
      </c>
      <c r="G233" s="1">
        <v>1</v>
      </c>
      <c r="H233" s="6">
        <v>1500</v>
      </c>
    </row>
    <row r="234" spans="5:8" ht="20.100000000000001" customHeight="1" x14ac:dyDescent="0.2">
      <c r="E234" s="46">
        <v>10045404</v>
      </c>
      <c r="F234" s="46" t="s">
        <v>1402</v>
      </c>
      <c r="G234" s="1">
        <v>1</v>
      </c>
      <c r="H234" s="6">
        <v>1500</v>
      </c>
    </row>
    <row r="235" spans="5:8" ht="20.100000000000001" customHeight="1" x14ac:dyDescent="0.2">
      <c r="E235" s="46">
        <v>10045405</v>
      </c>
      <c r="F235" s="46" t="s">
        <v>1403</v>
      </c>
      <c r="G235" s="1">
        <v>1</v>
      </c>
      <c r="H235" s="6">
        <v>1500</v>
      </c>
    </row>
    <row r="236" spans="5:8" ht="20.100000000000001" customHeight="1" x14ac:dyDescent="0.2">
      <c r="E236" s="46">
        <v>10045406</v>
      </c>
      <c r="F236" s="46" t="s">
        <v>1346</v>
      </c>
      <c r="G236" s="1">
        <v>1</v>
      </c>
      <c r="H236" s="6">
        <v>1500</v>
      </c>
    </row>
    <row r="237" spans="5:8" ht="20.100000000000001" customHeight="1" x14ac:dyDescent="0.2">
      <c r="E237" s="71">
        <v>16000101</v>
      </c>
      <c r="F237" s="70" t="s">
        <v>1489</v>
      </c>
      <c r="G237" s="1">
        <v>1</v>
      </c>
      <c r="H237" s="6">
        <v>4000</v>
      </c>
    </row>
    <row r="238" spans="5:8" ht="20.100000000000001" customHeight="1" x14ac:dyDescent="0.2">
      <c r="E238" s="71">
        <v>16000102</v>
      </c>
      <c r="F238" s="70" t="s">
        <v>1490</v>
      </c>
      <c r="G238" s="1">
        <v>1</v>
      </c>
      <c r="H238" s="6">
        <v>4000</v>
      </c>
    </row>
    <row r="239" spans="5:8" ht="20.100000000000001" customHeight="1" x14ac:dyDescent="0.2">
      <c r="E239" s="71">
        <v>16000103</v>
      </c>
      <c r="F239" s="70" t="s">
        <v>1491</v>
      </c>
      <c r="G239" s="1">
        <v>1</v>
      </c>
      <c r="H239" s="6">
        <v>4000</v>
      </c>
    </row>
    <row r="240" spans="5:8" ht="20.100000000000001" customHeight="1" x14ac:dyDescent="0.2">
      <c r="E240" s="71">
        <v>16000104</v>
      </c>
      <c r="F240" s="70" t="s">
        <v>1492</v>
      </c>
      <c r="G240" s="1">
        <v>1</v>
      </c>
      <c r="H240" s="6">
        <v>4000</v>
      </c>
    </row>
    <row r="241" spans="5:8" ht="20.100000000000001" customHeight="1" x14ac:dyDescent="0.2">
      <c r="E241" s="71">
        <v>16000105</v>
      </c>
      <c r="F241" s="70" t="s">
        <v>1493</v>
      </c>
      <c r="G241" s="1">
        <v>1</v>
      </c>
      <c r="H241" s="6">
        <v>4000</v>
      </c>
    </row>
    <row r="242" spans="5:8" ht="20.100000000000001" customHeight="1" x14ac:dyDescent="0.2">
      <c r="E242" s="71">
        <v>16000106</v>
      </c>
      <c r="F242" s="70" t="s">
        <v>1494</v>
      </c>
      <c r="G242" s="1">
        <v>1</v>
      </c>
      <c r="H242" s="6">
        <v>4000</v>
      </c>
    </row>
    <row r="243" spans="5:8" ht="20.100000000000001" customHeight="1" x14ac:dyDescent="0.2">
      <c r="E243" s="71">
        <v>16000107</v>
      </c>
      <c r="F243" s="70" t="s">
        <v>1495</v>
      </c>
      <c r="G243" s="1">
        <v>1</v>
      </c>
      <c r="H243" s="6">
        <v>4000</v>
      </c>
    </row>
    <row r="244" spans="5:8" ht="20.100000000000001" customHeight="1" x14ac:dyDescent="0.2">
      <c r="E244" s="71">
        <v>16000108</v>
      </c>
      <c r="F244" s="70" t="s">
        <v>1496</v>
      </c>
      <c r="G244" s="1">
        <v>1</v>
      </c>
      <c r="H244" s="6">
        <v>4000</v>
      </c>
    </row>
    <row r="245" spans="5:8" ht="20.100000000000001" customHeight="1" x14ac:dyDescent="0.2">
      <c r="E245" s="71">
        <v>16000109</v>
      </c>
      <c r="F245" s="70" t="s">
        <v>1497</v>
      </c>
      <c r="G245" s="1">
        <v>1</v>
      </c>
      <c r="H245" s="6">
        <v>4000</v>
      </c>
    </row>
    <row r="246" spans="5:8" ht="20.100000000000001" customHeight="1" x14ac:dyDescent="0.2">
      <c r="E246" s="71">
        <v>16000110</v>
      </c>
      <c r="F246" s="70" t="s">
        <v>1498</v>
      </c>
      <c r="G246" s="1">
        <v>1</v>
      </c>
      <c r="H246" s="6">
        <v>4000</v>
      </c>
    </row>
    <row r="247" spans="5:8" ht="20.100000000000001" customHeight="1" x14ac:dyDescent="0.2">
      <c r="E247" s="71">
        <v>16000111</v>
      </c>
      <c r="F247" s="70" t="s">
        <v>1499</v>
      </c>
      <c r="G247" s="1">
        <v>1</v>
      </c>
      <c r="H247" s="6">
        <v>4000</v>
      </c>
    </row>
    <row r="248" spans="5:8" ht="20.100000000000001" customHeight="1" x14ac:dyDescent="0.2">
      <c r="E248" s="71">
        <v>16000112</v>
      </c>
      <c r="F248" s="70" t="s">
        <v>1500</v>
      </c>
      <c r="G248" s="1">
        <v>1</v>
      </c>
      <c r="H248" s="6">
        <v>4000</v>
      </c>
    </row>
    <row r="249" spans="5:8" ht="20.100000000000001" customHeight="1" x14ac:dyDescent="0.2">
      <c r="E249" s="71">
        <v>16000201</v>
      </c>
      <c r="F249" s="70" t="s">
        <v>1501</v>
      </c>
      <c r="G249" s="1">
        <v>1</v>
      </c>
      <c r="H249" s="6">
        <v>1000</v>
      </c>
    </row>
    <row r="250" spans="5:8" ht="20.100000000000001" customHeight="1" x14ac:dyDescent="0.2">
      <c r="E250" s="71">
        <v>16000202</v>
      </c>
      <c r="F250" s="70" t="s">
        <v>1502</v>
      </c>
      <c r="G250" s="1">
        <v>1</v>
      </c>
      <c r="H250" s="6">
        <v>1000</v>
      </c>
    </row>
    <row r="251" spans="5:8" ht="20.100000000000001" customHeight="1" x14ac:dyDescent="0.2">
      <c r="E251" s="71">
        <v>16000203</v>
      </c>
      <c r="F251" s="70" t="s">
        <v>1503</v>
      </c>
      <c r="G251" s="1">
        <v>1</v>
      </c>
      <c r="H251" s="6">
        <v>1000</v>
      </c>
    </row>
    <row r="252" spans="5:8" ht="20.100000000000001" customHeight="1" x14ac:dyDescent="0.2">
      <c r="E252" s="71">
        <v>16000204</v>
      </c>
      <c r="F252" s="70" t="s">
        <v>1504</v>
      </c>
      <c r="G252" s="1">
        <v>1</v>
      </c>
      <c r="H252" s="6">
        <v>1000</v>
      </c>
    </row>
    <row r="253" spans="5:8" ht="20.100000000000001" customHeight="1" x14ac:dyDescent="0.2">
      <c r="E253" s="71">
        <v>16000205</v>
      </c>
      <c r="F253" s="70" t="s">
        <v>1505</v>
      </c>
      <c r="G253" s="1">
        <v>1</v>
      </c>
      <c r="H253" s="6">
        <v>1000</v>
      </c>
    </row>
    <row r="254" spans="5:8" ht="20.100000000000001" customHeight="1" x14ac:dyDescent="0.2">
      <c r="E254" s="71">
        <v>16000206</v>
      </c>
      <c r="F254" s="70" t="s">
        <v>1506</v>
      </c>
      <c r="G254" s="1">
        <v>1</v>
      </c>
      <c r="H254" s="6">
        <v>1000</v>
      </c>
    </row>
    <row r="255" spans="5:8" ht="20.100000000000001" customHeight="1" x14ac:dyDescent="0.2">
      <c r="E255" s="71">
        <v>16000207</v>
      </c>
      <c r="F255" s="70" t="s">
        <v>1507</v>
      </c>
      <c r="G255" s="1">
        <v>1</v>
      </c>
      <c r="H255" s="6">
        <v>1000</v>
      </c>
    </row>
    <row r="256" spans="5:8" ht="20.100000000000001" customHeight="1" x14ac:dyDescent="0.2">
      <c r="E256" s="71">
        <v>16000208</v>
      </c>
      <c r="F256" s="70" t="s">
        <v>1508</v>
      </c>
      <c r="G256" s="1">
        <v>1</v>
      </c>
      <c r="H256" s="6">
        <v>1000</v>
      </c>
    </row>
    <row r="257" spans="5:8" ht="20.100000000000001" customHeight="1" x14ac:dyDescent="0.2">
      <c r="E257" s="71">
        <v>16000209</v>
      </c>
      <c r="F257" s="70" t="s">
        <v>1509</v>
      </c>
      <c r="G257" s="1">
        <v>1</v>
      </c>
      <c r="H257" s="6">
        <v>1000</v>
      </c>
    </row>
    <row r="258" spans="5:8" ht="20.100000000000001" customHeight="1" x14ac:dyDescent="0.2">
      <c r="E258" s="71">
        <v>16000210</v>
      </c>
      <c r="F258" s="70" t="s">
        <v>1510</v>
      </c>
      <c r="G258" s="1">
        <v>1</v>
      </c>
      <c r="H258" s="6">
        <v>1000</v>
      </c>
    </row>
    <row r="259" spans="5:8" ht="20.100000000000001" customHeight="1" x14ac:dyDescent="0.2">
      <c r="E259" s="71">
        <v>16000211</v>
      </c>
      <c r="F259" s="70" t="s">
        <v>1511</v>
      </c>
      <c r="G259" s="1">
        <v>1</v>
      </c>
      <c r="H259" s="6">
        <v>1000</v>
      </c>
    </row>
    <row r="260" spans="5:8" ht="20.100000000000001" customHeight="1" x14ac:dyDescent="0.2">
      <c r="E260" s="71">
        <v>16000212</v>
      </c>
      <c r="F260" s="70" t="s">
        <v>1512</v>
      </c>
      <c r="G260" s="1">
        <v>1</v>
      </c>
      <c r="H260" s="6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69"/>
      <c r="F277" s="70"/>
      <c r="G277" s="1"/>
    </row>
    <row r="278" spans="5:7" x14ac:dyDescent="0.2">
      <c r="E278" s="69"/>
      <c r="F278" s="70"/>
      <c r="G278" s="1"/>
    </row>
    <row r="279" spans="5:7" x14ac:dyDescent="0.2">
      <c r="E279" s="69"/>
      <c r="F279" s="70"/>
      <c r="G279" s="1"/>
    </row>
    <row r="280" spans="5:7" x14ac:dyDescent="0.2">
      <c r="E280" s="69"/>
      <c r="F280" s="70"/>
      <c r="G280" s="1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70"/>
  <sheetViews>
    <sheetView tabSelected="1" topLeftCell="H49" workbookViewId="0">
      <selection activeCell="AD54" sqref="AD54"/>
    </sheetView>
  </sheetViews>
  <sheetFormatPr defaultColWidth="9" defaultRowHeight="14.25" x14ac:dyDescent="0.2"/>
  <cols>
    <col min="6" max="6" width="11.25" customWidth="1"/>
    <col min="9" max="9" width="11.375" bestFit="1" customWidth="1"/>
    <col min="12" max="12" width="13.125" customWidth="1"/>
    <col min="15" max="15" width="11.5" customWidth="1"/>
    <col min="18" max="18" width="10.7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3:19" ht="20.100000000000001" customHeight="1" x14ac:dyDescent="0.2"/>
    <row r="34" spans="3:19" ht="20.100000000000001" customHeight="1" x14ac:dyDescent="0.2"/>
    <row r="35" spans="3:19" ht="20.100000000000001" customHeight="1" x14ac:dyDescent="0.2">
      <c r="C35" s="8"/>
      <c r="D35" s="8"/>
      <c r="E35" s="8"/>
      <c r="F35" s="8"/>
      <c r="G35" s="8"/>
      <c r="H35" s="8"/>
      <c r="I35" s="8"/>
    </row>
    <row r="36" spans="3:19" ht="20.100000000000001" customHeight="1" x14ac:dyDescent="0.2">
      <c r="C36" s="8"/>
      <c r="D36" s="8"/>
      <c r="E36" s="8"/>
      <c r="F36" s="8"/>
      <c r="G36" s="8"/>
      <c r="H36" s="8"/>
      <c r="I36" s="8"/>
    </row>
    <row r="37" spans="3:19" ht="20.100000000000001" customHeight="1" x14ac:dyDescent="0.2">
      <c r="C37" s="8"/>
      <c r="D37" s="8"/>
      <c r="E37" s="1" t="s">
        <v>1579</v>
      </c>
      <c r="F37" s="1" t="s">
        <v>1580</v>
      </c>
      <c r="G37" s="8"/>
      <c r="H37" s="8"/>
      <c r="I37" s="8"/>
    </row>
    <row r="38" spans="3:19" ht="20.100000000000001" customHeight="1" x14ac:dyDescent="0.2">
      <c r="C38" s="8"/>
      <c r="D38" s="8"/>
      <c r="E38" s="8"/>
      <c r="F38" s="1">
        <v>5</v>
      </c>
      <c r="G38" s="8"/>
      <c r="H38" s="8"/>
      <c r="I38" s="8"/>
    </row>
    <row r="39" spans="3:19" ht="20.100000000000001" customHeight="1" x14ac:dyDescent="0.2">
      <c r="C39" s="8"/>
      <c r="D39" s="8"/>
      <c r="E39" s="8" t="s">
        <v>1581</v>
      </c>
      <c r="F39" s="8"/>
      <c r="G39" s="8"/>
      <c r="H39" s="8"/>
      <c r="I39" s="8"/>
    </row>
    <row r="40" spans="3:19" ht="20.100000000000001" customHeight="1" x14ac:dyDescent="0.2">
      <c r="C40" s="8"/>
      <c r="D40" s="8"/>
      <c r="E40" s="8"/>
      <c r="F40" s="8" t="s">
        <v>808</v>
      </c>
      <c r="G40" s="8" t="s">
        <v>1582</v>
      </c>
      <c r="H40" s="8"/>
      <c r="I40" s="8"/>
    </row>
    <row r="41" spans="3:19" ht="20.100000000000001" customHeight="1" x14ac:dyDescent="0.2">
      <c r="C41" s="8"/>
      <c r="D41" s="8"/>
      <c r="E41" s="8"/>
      <c r="F41" s="4" t="s">
        <v>114</v>
      </c>
      <c r="G41" s="152" t="s">
        <v>1583</v>
      </c>
      <c r="H41" s="8"/>
      <c r="I41" s="8"/>
    </row>
    <row r="42" spans="3:19" ht="20.100000000000001" customHeight="1" x14ac:dyDescent="0.2">
      <c r="C42" s="8"/>
      <c r="D42" s="8"/>
      <c r="E42" s="8"/>
      <c r="F42" s="4" t="s">
        <v>661</v>
      </c>
      <c r="G42" s="152" t="s">
        <v>1583</v>
      </c>
      <c r="H42" s="8"/>
      <c r="I42" s="8"/>
    </row>
    <row r="43" spans="3:19" ht="20.100000000000001" customHeight="1" x14ac:dyDescent="0.2">
      <c r="C43" s="8"/>
      <c r="D43" s="8"/>
      <c r="E43" s="8"/>
      <c r="F43" s="8"/>
      <c r="G43" s="8"/>
      <c r="H43" s="8"/>
      <c r="I43" s="8"/>
    </row>
    <row r="44" spans="3:19" ht="20.100000000000001" customHeight="1" x14ac:dyDescent="0.2">
      <c r="C44" s="8"/>
      <c r="D44" s="8"/>
      <c r="E44" s="8" t="s">
        <v>1584</v>
      </c>
      <c r="F44" s="8"/>
      <c r="G44" s="8"/>
      <c r="H44" s="8"/>
      <c r="I44" s="8"/>
    </row>
    <row r="45" spans="3:19" ht="20.100000000000001" customHeight="1" x14ac:dyDescent="0.2">
      <c r="C45" s="8"/>
      <c r="D45" s="8"/>
      <c r="E45" s="8"/>
      <c r="F45" s="8"/>
      <c r="G45" s="8"/>
      <c r="H45" s="8"/>
      <c r="I45" s="8"/>
    </row>
    <row r="46" spans="3:19" ht="20.100000000000001" customHeight="1" x14ac:dyDescent="0.2">
      <c r="C46" s="8"/>
      <c r="D46" s="8"/>
      <c r="E46" s="8" t="s">
        <v>1585</v>
      </c>
      <c r="F46" s="8"/>
      <c r="G46" s="8"/>
      <c r="H46" s="8"/>
      <c r="I46" s="8"/>
    </row>
    <row r="47" spans="3:19" ht="20.100000000000001" customHeight="1" x14ac:dyDescent="0.2">
      <c r="C47" s="8"/>
      <c r="D47" s="8"/>
      <c r="E47" s="8"/>
      <c r="F47" s="8"/>
      <c r="G47" s="8"/>
      <c r="H47" s="8"/>
      <c r="I47" s="8"/>
    </row>
    <row r="48" spans="3:19" s="8" customFormat="1" ht="20.100000000000001" customHeight="1" x14ac:dyDescent="0.2">
      <c r="M48"/>
      <c r="N48"/>
      <c r="O48"/>
      <c r="P48"/>
      <c r="Q48"/>
      <c r="R48"/>
      <c r="S48"/>
    </row>
    <row r="49" spans="2:25" s="8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</row>
    <row r="50" spans="2:25" s="8" customFormat="1" ht="20.100000000000001" customHeight="1" x14ac:dyDescent="0.2">
      <c r="B50" s="1"/>
      <c r="C50" s="1" t="s">
        <v>2004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</row>
    <row r="51" spans="2:25" s="8" customFormat="1" ht="20.100000000000001" customHeight="1" x14ac:dyDescent="0.2">
      <c r="B51" s="1"/>
      <c r="C51" s="1">
        <v>1</v>
      </c>
      <c r="D51" s="1"/>
      <c r="E51" s="153"/>
      <c r="F51" s="153" t="s">
        <v>808</v>
      </c>
      <c r="G51" s="153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38" t="s">
        <v>668</v>
      </c>
      <c r="M51" s="2">
        <v>10010093</v>
      </c>
      <c r="N51" s="1">
        <v>1</v>
      </c>
      <c r="O51" s="2" t="s">
        <v>797</v>
      </c>
      <c r="P51" s="2">
        <v>10010040</v>
      </c>
      <c r="Q51" s="1">
        <v>1</v>
      </c>
      <c r="R51" s="4" t="s">
        <v>1604</v>
      </c>
      <c r="S51" s="2">
        <v>10000141</v>
      </c>
      <c r="T51" s="1">
        <v>1</v>
      </c>
      <c r="Y51" t="str">
        <f>G51&amp;";"&amp;H51&amp;"@"&amp;J51&amp;";"&amp;K51&amp;"@"&amp;L51&amp;";"&amp;N51&amp;"@"&amp;P51&amp;";"&amp;Q51&amp;"@"&amp;S51&amp;";"&amp;T51</f>
        <v>1;1000000@10000143;10@珍贵的宠物蛋;1@10010040;1@10000141;1</v>
      </c>
    </row>
    <row r="52" spans="2:25" s="8" customFormat="1" ht="20.100000000000001" customHeight="1" x14ac:dyDescent="0.2">
      <c r="B52" s="1"/>
      <c r="C52" s="1">
        <v>2</v>
      </c>
      <c r="D52" s="1"/>
      <c r="E52" s="153"/>
      <c r="F52" s="153" t="s">
        <v>808</v>
      </c>
      <c r="G52" s="153">
        <v>1</v>
      </c>
      <c r="H52" s="1">
        <v>750000</v>
      </c>
      <c r="I52" s="4" t="s">
        <v>122</v>
      </c>
      <c r="J52" s="2">
        <v>10000143</v>
      </c>
      <c r="K52" s="1">
        <v>5</v>
      </c>
      <c r="L52" s="38" t="s">
        <v>668</v>
      </c>
      <c r="M52" s="2">
        <v>10010093</v>
      </c>
      <c r="N52" s="1">
        <v>1</v>
      </c>
      <c r="O52" s="2" t="s">
        <v>797</v>
      </c>
      <c r="P52" s="2">
        <v>10010040</v>
      </c>
      <c r="Q52" s="1">
        <v>1</v>
      </c>
      <c r="R52" s="1"/>
      <c r="S52" s="1"/>
      <c r="T52" s="1"/>
      <c r="Y52" t="str">
        <f>G52&amp;";"&amp;H52&amp;"@"&amp;J52&amp;";"&amp;K52&amp;"@"&amp;M52&amp;";"&amp;N52&amp;"@"&amp;P52&amp;";"&amp;Q52</f>
        <v>1;750000@10000143;5@10010093;1@10010040;1</v>
      </c>
    </row>
    <row r="53" spans="2:25" s="8" customFormat="1" ht="20.100000000000001" customHeight="1" x14ac:dyDescent="0.2">
      <c r="B53" s="1"/>
      <c r="C53" s="1">
        <v>3</v>
      </c>
      <c r="D53" s="1"/>
      <c r="E53" s="153"/>
      <c r="F53" s="153" t="s">
        <v>808</v>
      </c>
      <c r="G53" s="153">
        <v>1</v>
      </c>
      <c r="H53" s="1">
        <v>500000</v>
      </c>
      <c r="I53" s="4" t="s">
        <v>122</v>
      </c>
      <c r="J53" s="2">
        <v>10000143</v>
      </c>
      <c r="K53" s="1">
        <v>3</v>
      </c>
      <c r="L53" s="38" t="s">
        <v>668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Y53" t="str">
        <f>G53&amp;";"&amp;H53&amp;"@"&amp;J53&amp;";"&amp;K53&amp;"@"&amp;M53&amp;";"&amp;N53&amp;""</f>
        <v>1;500000@10000143;3@10010093;1</v>
      </c>
    </row>
    <row r="54" spans="2:25" s="8" customFormat="1" ht="20.100000000000001" customHeight="1" x14ac:dyDescent="0.2">
      <c r="B54" s="1"/>
      <c r="C54" s="152" t="s">
        <v>2005</v>
      </c>
      <c r="D54" s="1"/>
      <c r="E54" s="153"/>
      <c r="F54" s="153" t="s">
        <v>808</v>
      </c>
      <c r="G54" s="153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Y54" t="str">
        <f>G54&amp;";"&amp;H54&amp;"@"&amp;J54&amp;";"&amp;K54</f>
        <v>1;300000@10000143;2</v>
      </c>
    </row>
    <row r="55" spans="2:25" s="8" customFormat="1" ht="20.100000000000001" customHeight="1" x14ac:dyDescent="0.2">
      <c r="B55" s="1"/>
      <c r="C55" s="1" t="s">
        <v>2006</v>
      </c>
      <c r="D55" s="1"/>
      <c r="E55" s="153"/>
      <c r="F55" s="153" t="s">
        <v>808</v>
      </c>
      <c r="G55" s="153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Y55" t="str">
        <f>G55&amp;";"&amp;H55&amp;"@"&amp;J55&amp;";"&amp;K55</f>
        <v>1;200000@10000143;1</v>
      </c>
    </row>
    <row r="56" spans="2:25" s="8" customFormat="1" ht="20.100000000000001" customHeight="1" x14ac:dyDescent="0.2">
      <c r="B56" s="1"/>
      <c r="C56" s="152" t="s">
        <v>2007</v>
      </c>
      <c r="D56" s="1"/>
      <c r="E56" s="153"/>
      <c r="F56" s="153" t="s">
        <v>808</v>
      </c>
      <c r="G56" s="153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t="str">
        <f>G56&amp;";"&amp;H56</f>
        <v>1;100000</v>
      </c>
    </row>
    <row r="57" spans="2:25" s="8" customFormat="1" ht="20.100000000000001" customHeight="1" x14ac:dyDescent="0.2">
      <c r="B57" s="1"/>
      <c r="C57" s="152" t="s">
        <v>2008</v>
      </c>
      <c r="D57" s="1"/>
      <c r="E57" s="153"/>
      <c r="F57" s="153" t="s">
        <v>808</v>
      </c>
      <c r="G57" s="153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t="str">
        <f t="shared" ref="Y57:Y58" si="4">G57&amp;";"&amp;H57</f>
        <v>1;75000</v>
      </c>
    </row>
    <row r="58" spans="2:25" s="8" customFormat="1" ht="20.100000000000001" customHeight="1" x14ac:dyDescent="0.2">
      <c r="B58" s="1"/>
      <c r="C58" s="1" t="s">
        <v>2009</v>
      </c>
      <c r="D58" s="1"/>
      <c r="E58" s="153"/>
      <c r="F58" s="153" t="s">
        <v>808</v>
      </c>
      <c r="G58" s="153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t="str">
        <f t="shared" si="4"/>
        <v>1;50000</v>
      </c>
    </row>
    <row r="59" spans="2:25" s="8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25" s="8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25" s="8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25" s="8" customFormat="1" ht="20.100000000000001" customHeight="1" x14ac:dyDescent="0.2">
      <c r="B62" s="1"/>
      <c r="C62" s="1" t="s">
        <v>2004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25" s="8" customFormat="1" ht="20.100000000000001" customHeight="1" x14ac:dyDescent="0.2">
      <c r="C63" s="1">
        <v>1</v>
      </c>
      <c r="D63" s="1"/>
      <c r="E63" s="153"/>
      <c r="F63" s="153" t="s">
        <v>808</v>
      </c>
      <c r="G63" s="153">
        <v>1</v>
      </c>
      <c r="H63" s="1">
        <v>500000</v>
      </c>
      <c r="I63" s="3" t="s">
        <v>821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4" t="s">
        <v>2011</v>
      </c>
      <c r="S63" s="4" t="s">
        <v>2010</v>
      </c>
      <c r="T63" s="1">
        <v>30</v>
      </c>
      <c r="Y63" t="str">
        <f>G63&amp;";"&amp;H63&amp;"@"&amp;J63&amp;";"&amp;K63&amp;"@"&amp;M63&amp;";"&amp;N63&amp;"@"&amp;P63&amp;";"&amp;Q63&amp;"@"&amp;S63&amp;";"&amp;T63</f>
        <v>1;500000@10010085;300@10000143;1@10000132;25@10010037;30</v>
      </c>
    </row>
    <row r="64" spans="2:25" s="8" customFormat="1" ht="20.100000000000001" customHeight="1" x14ac:dyDescent="0.2">
      <c r="C64" s="1">
        <v>2</v>
      </c>
      <c r="D64" s="1"/>
      <c r="E64" s="153"/>
      <c r="F64" s="153" t="s">
        <v>808</v>
      </c>
      <c r="G64" s="153">
        <v>1</v>
      </c>
      <c r="H64" s="1">
        <v>300000</v>
      </c>
      <c r="I64" s="3" t="s">
        <v>821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1"/>
      <c r="S64" s="1"/>
      <c r="T64" s="1"/>
      <c r="Y64" t="str">
        <f>G64&amp;";"&amp;H64&amp;"@"&amp;J64&amp;";"&amp;K64&amp;"@"&amp;M64&amp;";"&amp;N64&amp;"@"&amp;P64&amp;";"&amp;Q64</f>
        <v>1;300000@10010085;200@10000143;1@10000132;10</v>
      </c>
    </row>
    <row r="65" spans="3:25" s="8" customFormat="1" ht="20.100000000000001" customHeight="1" x14ac:dyDescent="0.2">
      <c r="C65" s="1">
        <v>3</v>
      </c>
      <c r="D65" s="1"/>
      <c r="E65" s="153"/>
      <c r="F65" s="153" t="s">
        <v>808</v>
      </c>
      <c r="G65" s="153">
        <v>1</v>
      </c>
      <c r="H65" s="1">
        <v>250000</v>
      </c>
      <c r="I65" s="3" t="s">
        <v>821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Y65" t="str">
        <f>G65&amp;";"&amp;H65&amp;"@"&amp;J65&amp;";"&amp;K65&amp;"@"&amp;M65&amp;";"&amp;N65&amp;""</f>
        <v>1;250000@10010085;150@10000143;1</v>
      </c>
    </row>
    <row r="66" spans="3:25" s="8" customFormat="1" ht="20.100000000000001" customHeight="1" x14ac:dyDescent="0.2">
      <c r="C66" s="152" t="s">
        <v>2005</v>
      </c>
      <c r="D66" s="1"/>
      <c r="E66" s="153"/>
      <c r="F66" s="153" t="s">
        <v>808</v>
      </c>
      <c r="G66" s="153">
        <v>1</v>
      </c>
      <c r="H66" s="1">
        <v>150000</v>
      </c>
      <c r="I66" s="3" t="s">
        <v>821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Y66" t="str">
        <f>G66&amp;";"&amp;H66&amp;"@"&amp;J66&amp;";"&amp;K66</f>
        <v>1;150000@10010085;100</v>
      </c>
    </row>
    <row r="67" spans="3:25" s="8" customFormat="1" ht="20.100000000000001" customHeight="1" x14ac:dyDescent="0.2">
      <c r="C67" s="1" t="s">
        <v>2012</v>
      </c>
      <c r="D67" s="1"/>
      <c r="E67" s="153"/>
      <c r="F67" s="153" t="s">
        <v>808</v>
      </c>
      <c r="G67" s="153">
        <v>1</v>
      </c>
      <c r="H67" s="1">
        <v>100000</v>
      </c>
      <c r="I67" s="3" t="s">
        <v>821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Y67" t="str">
        <f>G67&amp;";"&amp;H67&amp;"@"&amp;J67&amp;";"&amp;K67</f>
        <v>1;100000@10010085;50</v>
      </c>
    </row>
    <row r="68" spans="3:25" s="8" customFormat="1" ht="20.100000000000001" customHeight="1" x14ac:dyDescent="0.2">
      <c r="C68" s="1" t="s">
        <v>2013</v>
      </c>
      <c r="D68" s="1"/>
      <c r="E68" s="153"/>
      <c r="F68" s="153" t="s">
        <v>808</v>
      </c>
      <c r="G68" s="153">
        <v>1</v>
      </c>
      <c r="H68" s="1">
        <v>100000</v>
      </c>
      <c r="Y68" t="str">
        <f>G68&amp;";"&amp;H68</f>
        <v>1;100000</v>
      </c>
    </row>
    <row r="69" spans="3:25" s="8" customFormat="1" ht="20.100000000000001" customHeight="1" x14ac:dyDescent="0.2"/>
    <row r="70" spans="3:25" s="8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LOOKUP(L154,[2]ItemProto!$C$261:$C$302,[2]ItemProto!$O$261:$O$302)</f>
        <v>1656</v>
      </c>
      <c r="Z154" s="1"/>
      <c r="AA154" s="1">
        <f>LOOKUP(N154,[2]ItemProto!$C$261:$C$302,[2]ItemProto!$O$261:$O$302)</f>
        <v>1656</v>
      </c>
      <c r="AB154" s="1"/>
      <c r="AC154" s="1">
        <f>LOOKUP(P154,[2]ItemProto!$C$261:$C$302,[2]ItemProto!$O$261:$O$302)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1656</v>
      </c>
      <c r="Z155" s="1"/>
      <c r="AA155" s="1">
        <f>LOOKUP(N155,[2]ItemProto!$C$261:$C$302,[2]ItemProto!$O$261:$O$302)</f>
        <v>2160</v>
      </c>
      <c r="AB155" s="1"/>
      <c r="AC155" s="1">
        <f>LOOKUP(P155,[2]ItemProto!$C$261:$C$302,[2]ItemProto!$O$261:$O$302)</f>
        <v>1656</v>
      </c>
      <c r="AD155" s="1"/>
      <c r="AE155" s="1">
        <f>LOOKUP(R155,[2]ItemProto!$C$261:$C$302,[2]ItemProto!$O$261:$O$302)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LOOKUP(L158,[2]ItemProto!$C$261:$C$302,[2]ItemProto!$O$261:$O$302)</f>
        <v>2160</v>
      </c>
      <c r="Z158" s="6"/>
      <c r="AA158" s="1">
        <f>LOOKUP(N158,[2]ItemProto!$C$261:$C$302,[2]ItemProto!$O$261:$O$302)</f>
        <v>1232</v>
      </c>
      <c r="AB158" s="6"/>
      <c r="AC158" s="1">
        <f>LOOKUP(P158,[2]ItemProto!$C$261:$C$302,[2]ItemProto!$O$261:$O$302)</f>
        <v>821</v>
      </c>
      <c r="AD158" s="6"/>
      <c r="AE158" s="1">
        <f>LOOKUP(R158,[2]ItemProto!$C$261:$C$302,[2]ItemProto!$O$261:$O$302)</f>
        <v>400</v>
      </c>
      <c r="AF158" s="6"/>
      <c r="AG158" s="1">
        <f t="shared" si="100"/>
        <v>4613</v>
      </c>
      <c r="AH158" s="6"/>
      <c r="AI158" s="1">
        <v>1.5</v>
      </c>
      <c r="AJ158" s="1">
        <v>3</v>
      </c>
      <c r="AK158" s="1">
        <f t="shared" si="101"/>
        <v>6920</v>
      </c>
      <c r="AL158" s="1">
        <f t="shared" si="102"/>
        <v>13839</v>
      </c>
      <c r="AN158" s="10" t="str">
        <f t="shared" si="103"/>
        <v>new JiaYuanPurchase{ ItemID = 10036011,ItemNum = 1, BuyMinZiJin = 6920,BuyMaxZiJin = 13839},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LOOKUP(L159,[2]ItemProto!$C$261:$C$302,[2]ItemProto!$O$261:$O$302)</f>
        <v>2160</v>
      </c>
      <c r="Z159" s="6"/>
      <c r="AA159" s="1">
        <f>LOOKUP(N159,[2]ItemProto!$C$261:$C$302,[2]ItemProto!$O$261:$O$302)</f>
        <v>2160</v>
      </c>
      <c r="AB159" s="6"/>
      <c r="AC159" s="1">
        <f>LOOKUP(P159,[2]ItemProto!$C$261:$C$302,[2]ItemProto!$O$261:$O$302)</f>
        <v>588</v>
      </c>
      <c r="AD159" s="6"/>
      <c r="AE159" s="1">
        <f>LOOKUP(R159,[2]ItemProto!$C$261:$C$302,[2]ItemProto!$O$261:$O$302)</f>
        <v>1833</v>
      </c>
      <c r="AF159" s="6"/>
      <c r="AG159" s="1">
        <f t="shared" si="100"/>
        <v>6741</v>
      </c>
      <c r="AH159" s="6"/>
      <c r="AI159" s="1">
        <v>1.5</v>
      </c>
      <c r="AJ159" s="1">
        <v>3</v>
      </c>
      <c r="AK159" s="1">
        <f t="shared" si="101"/>
        <v>10112</v>
      </c>
      <c r="AL159" s="1">
        <f t="shared" si="102"/>
        <v>20223</v>
      </c>
      <c r="AN159" s="10" t="str">
        <f t="shared" si="103"/>
        <v>new JiaYuanPurchase{ ItemID = 10036012,ItemNum = 1, BuyMinZiJin = 10112,BuyMaxZiJin = 20223},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LOOKUP(L160,[2]ItemProto!$C$261:$C$302,[2]ItemProto!$O$261:$O$302)</f>
        <v>2160</v>
      </c>
      <c r="Z160" s="6"/>
      <c r="AA160" s="1">
        <f>LOOKUP(N160,[2]ItemProto!$C$261:$C$302,[2]ItemProto!$O$261:$O$302)</f>
        <v>2160</v>
      </c>
      <c r="AB160" s="6"/>
      <c r="AC160" s="1">
        <f>LOOKUP(P160,[2]ItemProto!$C$261:$C$302,[2]ItemProto!$O$261:$O$302)</f>
        <v>2160</v>
      </c>
      <c r="AD160" s="6"/>
      <c r="AE160" s="1">
        <f>LOOKUP(R160,[2]ItemProto!$C$261:$C$302,[2]ItemProto!$O$261:$O$302)</f>
        <v>1232</v>
      </c>
      <c r="AF160" s="6"/>
      <c r="AG160" s="1">
        <f t="shared" si="100"/>
        <v>7712</v>
      </c>
      <c r="AH160" s="6"/>
      <c r="AI160" s="1">
        <v>1.5</v>
      </c>
      <c r="AJ160" s="1">
        <v>3</v>
      </c>
      <c r="AK160" s="1">
        <f t="shared" si="101"/>
        <v>11568</v>
      </c>
      <c r="AL160" s="1">
        <f t="shared" si="102"/>
        <v>23136</v>
      </c>
      <c r="AN160" s="10" t="str">
        <f t="shared" si="103"/>
        <v>new JiaYuanPurchase{ ItemID = 10036013,ItemNum = 1, BuyMinZiJin = 11568,BuyMaxZiJin = 23136},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LOOKUP(L161,[2]ItemProto!$C$261:$C$302,[2]ItemProto!$O$261:$O$302)</f>
        <v>2392</v>
      </c>
      <c r="Z161" s="6"/>
      <c r="AA161" s="1">
        <f>LOOKUP(N161,[2]ItemProto!$C$261:$C$302,[2]ItemProto!$O$261:$O$302)</f>
        <v>2392</v>
      </c>
      <c r="AB161" s="6"/>
      <c r="AC161" s="1">
        <f>LOOKUP(P161,[2]ItemProto!$C$261:$C$302,[2]ItemProto!$O$261:$O$302)</f>
        <v>1440</v>
      </c>
      <c r="AD161" s="6"/>
      <c r="AE161" s="1">
        <f>LOOKUP(R161,[2]ItemProto!$C$261:$C$302,[2]ItemProto!$O$261:$O$302)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LOOKUP(L162,[2]ItemProto!$C$261:$C$302,[2]ItemProto!$O$261:$O$302)</f>
        <v>3042</v>
      </c>
      <c r="Z162" s="6"/>
      <c r="AA162" s="1">
        <f>LOOKUP(N162,[2]ItemProto!$C$261:$C$302,[2]ItemProto!$O$261:$O$302)</f>
        <v>3042</v>
      </c>
      <c r="AB162" s="6"/>
      <c r="AC162" s="1">
        <f>LOOKUP(P162,[2]ItemProto!$C$261:$C$302,[2]ItemProto!$O$261:$O$302)</f>
        <v>1104</v>
      </c>
      <c r="AD162" s="6"/>
      <c r="AE162" s="1">
        <f>LOOKUP(R162,[2]ItemProto!$C$261:$C$302,[2]ItemProto!$O$261:$O$302)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LOOKUP(L163,[2]ItemProto!$C$261:$C$302,[2]ItemProto!$O$261:$O$302)</f>
        <v>3920</v>
      </c>
      <c r="Z163" s="6"/>
      <c r="AA163" s="1">
        <f>LOOKUP(N163,[2]ItemProto!$C$261:$C$302,[2]ItemProto!$O$261:$O$302)</f>
        <v>3920</v>
      </c>
      <c r="AB163" s="6"/>
      <c r="AC163" s="1">
        <f>LOOKUP(P163,[2]ItemProto!$C$261:$C$302,[2]ItemProto!$O$261:$O$302)</f>
        <v>1833</v>
      </c>
      <c r="AD163" s="6"/>
      <c r="AE163" s="1">
        <f>LOOKUP(R163,[2]ItemProto!$C$261:$C$302,[2]ItemProto!$O$261:$O$302)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LOOKUP(L164,[2]ItemProto!$C$261:$C$302,[2]ItemProto!$O$261:$O$302)</f>
        <v>2160</v>
      </c>
      <c r="Z164" s="6"/>
      <c r="AA164" s="1">
        <f>LOOKUP(N164,[2]ItemProto!$C$261:$C$302,[2]ItemProto!$O$261:$O$302)</f>
        <v>2160</v>
      </c>
      <c r="AB164" s="6"/>
      <c r="AC164" s="1">
        <f>LOOKUP(P164,[2]ItemProto!$C$261:$C$302,[2]ItemProto!$O$261:$O$302)</f>
        <v>2160</v>
      </c>
      <c r="AD164" s="6"/>
      <c r="AE164" s="1">
        <f>LOOKUP(R164,[2]ItemProto!$C$261:$C$302,[2]ItemProto!$O$261:$O$302)</f>
        <v>1656</v>
      </c>
      <c r="AF164" s="6"/>
      <c r="AG164" s="1">
        <f t="shared" si="100"/>
        <v>8136</v>
      </c>
      <c r="AH164" s="6"/>
      <c r="AI164" s="1">
        <v>1.5</v>
      </c>
      <c r="AJ164" s="1">
        <v>3</v>
      </c>
      <c r="AK164" s="1">
        <f t="shared" si="101"/>
        <v>12204</v>
      </c>
      <c r="AL164" s="1">
        <f t="shared" si="102"/>
        <v>24408</v>
      </c>
      <c r="AN164" s="10" t="str">
        <f t="shared" si="103"/>
        <v>new JiaYuanPurchase{ ItemID = 10036017,ItemNum = 1, BuyMinZiJin = 12204,BuyMaxZiJin = 24408},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LOOKUP(L165,[2]ItemProto!$C$261:$C$302,[2]ItemProto!$O$261:$O$302)</f>
        <v>4930</v>
      </c>
      <c r="Z165" s="6"/>
      <c r="AA165" s="1">
        <f>LOOKUP(N165,[2]ItemProto!$C$261:$C$302,[2]ItemProto!$O$261:$O$302)</f>
        <v>4930</v>
      </c>
      <c r="AB165" s="6"/>
      <c r="AC165" s="1">
        <f>LOOKUP(P165,[2]ItemProto!$C$261:$C$302,[2]ItemProto!$O$261:$O$302)</f>
        <v>3042</v>
      </c>
      <c r="AD165" s="6"/>
      <c r="AE165" s="1">
        <f>LOOKUP(R165,[2]ItemProto!$C$261:$C$302,[2]ItemProto!$O$261:$O$302)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LOOKUP(L166,[2]ItemProto!$C$261:$C$302,[2]ItemProto!$O$261:$O$302)</f>
        <v>2160</v>
      </c>
      <c r="Z166" s="6"/>
      <c r="AA166" s="1">
        <f>LOOKUP(N166,[2]ItemProto!$C$261:$C$302,[2]ItemProto!$O$261:$O$302)</f>
        <v>2160</v>
      </c>
      <c r="AB166" s="6"/>
      <c r="AC166" s="1">
        <f>LOOKUP(P166,[2]ItemProto!$C$261:$C$302,[2]ItemProto!$O$261:$O$302)</f>
        <v>3920</v>
      </c>
      <c r="AD166" s="6"/>
      <c r="AE166" s="1">
        <f>LOOKUP(R166,[2]ItemProto!$C$261:$C$302,[2]ItemProto!$O$261:$O$302)</f>
        <v>882</v>
      </c>
      <c r="AF166" s="6"/>
      <c r="AG166" s="1">
        <f t="shared" si="100"/>
        <v>9122</v>
      </c>
      <c r="AH166" s="6"/>
      <c r="AI166" s="1">
        <v>1.5</v>
      </c>
      <c r="AJ166" s="1">
        <v>3</v>
      </c>
      <c r="AK166" s="1">
        <f t="shared" si="101"/>
        <v>13683</v>
      </c>
      <c r="AL166" s="1">
        <f t="shared" si="102"/>
        <v>27366</v>
      </c>
      <c r="AN166" s="10" t="str">
        <f t="shared" si="103"/>
        <v>new JiaYuanPurchase{ ItemID = 10036019,ItemNum = 1, BuyMinZiJin = 13683,BuyMaxZiJin = 27366},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LOOKUP(L167,[2]ItemProto!$C$261:$C$302,[2]ItemProto!$O$261:$O$302)</f>
        <v>6080</v>
      </c>
      <c r="Z167" s="6"/>
      <c r="AA167" s="1">
        <f>LOOKUP(N167,[2]ItemProto!$C$261:$C$302,[2]ItemProto!$O$261:$O$302)</f>
        <v>6080</v>
      </c>
      <c r="AB167" s="6"/>
      <c r="AC167" s="1">
        <f>LOOKUP(P167,[2]ItemProto!$C$261:$C$302,[2]ItemProto!$O$261:$O$302)</f>
        <v>600</v>
      </c>
      <c r="AD167" s="6"/>
      <c r="AE167" s="1">
        <f>LOOKUP(R167,[2]ItemProto!$C$261:$C$302,[2]ItemProto!$O$261:$O$302)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LOOKUP(L168,[2]ItemProto!$C$261:$C$302,[2]ItemProto!$O$261:$O$302)</f>
        <v>2160</v>
      </c>
      <c r="Z168" s="6"/>
      <c r="AA168" s="1">
        <f>LOOKUP(N168,[2]ItemProto!$C$261:$C$302,[2]ItemProto!$O$261:$O$302)</f>
        <v>2160</v>
      </c>
      <c r="AB168" s="6"/>
      <c r="AC168" s="1">
        <f>LOOKUP(P168,[2]ItemProto!$C$261:$C$302,[2]ItemProto!$O$261:$O$302)</f>
        <v>1833</v>
      </c>
      <c r="AD168" s="6"/>
      <c r="AE168" s="1">
        <f>LOOKUP(R168,[2]ItemProto!$C$261:$C$302,[2]ItemProto!$O$261:$O$302)</f>
        <v>1440</v>
      </c>
      <c r="AF168" s="6"/>
      <c r="AG168" s="1">
        <f t="shared" si="100"/>
        <v>7593</v>
      </c>
      <c r="AH168" s="6"/>
      <c r="AI168" s="1">
        <v>1.5</v>
      </c>
      <c r="AJ168" s="1">
        <v>3</v>
      </c>
      <c r="AK168" s="1">
        <f t="shared" si="101"/>
        <v>11390</v>
      </c>
      <c r="AL168" s="1">
        <f t="shared" si="102"/>
        <v>22779</v>
      </c>
      <c r="AN168" s="10" t="str">
        <f t="shared" si="103"/>
        <v>new JiaYuanPurchase{ ItemID = 10036021,ItemNum = 1, BuyMinZiJin = 11390,BuyMaxZiJin = 22779},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LOOKUP(L169,[2]ItemProto!$C$261:$C$302,[2]ItemProto!$O$261:$O$302)</f>
        <v>7378</v>
      </c>
      <c r="Z169" s="6"/>
      <c r="AA169" s="1">
        <f>LOOKUP(N169,[2]ItemProto!$C$261:$C$302,[2]ItemProto!$O$261:$O$302)</f>
        <v>7378</v>
      </c>
      <c r="AB169" s="6"/>
      <c r="AC169" s="1">
        <f>LOOKUP(P169,[2]ItemProto!$C$261:$C$302,[2]ItemProto!$O$261:$O$302)</f>
        <v>2160</v>
      </c>
      <c r="AD169" s="6"/>
      <c r="AE169" s="1">
        <f>LOOKUP(R169,[2]ItemProto!$C$261:$C$302,[2]ItemProto!$O$261:$O$302)</f>
        <v>4930</v>
      </c>
      <c r="AF169" s="6"/>
      <c r="AG169" s="1">
        <f t="shared" si="100"/>
        <v>21846</v>
      </c>
      <c r="AH169" s="6"/>
      <c r="AI169" s="1">
        <v>1.5</v>
      </c>
      <c r="AJ169" s="1">
        <v>3</v>
      </c>
      <c r="AK169" s="1">
        <f t="shared" si="101"/>
        <v>32769</v>
      </c>
      <c r="AL169" s="1">
        <f t="shared" si="102"/>
        <v>65538</v>
      </c>
      <c r="AN169" s="10" t="str">
        <f t="shared" si="103"/>
        <v>new JiaYuanPurchase{ ItemID = 10036022,ItemNum = 1, BuyMinZiJin = 32769,BuyMaxZiJin = 65538},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LOOKUP(L170,[2]ItemProto!$C$261:$C$302,[2]ItemProto!$O$261:$O$302)</f>
        <v>2160</v>
      </c>
      <c r="Z170" s="6"/>
      <c r="AA170" s="1">
        <f>LOOKUP(N170,[2]ItemProto!$C$261:$C$302,[2]ItemProto!$O$261:$O$302)</f>
        <v>2160</v>
      </c>
      <c r="AB170" s="6"/>
      <c r="AC170" s="1">
        <f>LOOKUP(P170,[2]ItemProto!$C$261:$C$302,[2]ItemProto!$O$261:$O$302)</f>
        <v>2160</v>
      </c>
      <c r="AD170" s="6"/>
      <c r="AE170" s="1">
        <f>LOOKUP(R170,[2]ItemProto!$C$261:$C$302,[2]ItemProto!$O$261:$O$302)</f>
        <v>3920</v>
      </c>
      <c r="AF170" s="6"/>
      <c r="AG170" s="1">
        <f t="shared" si="100"/>
        <v>10400</v>
      </c>
      <c r="AH170" s="6"/>
      <c r="AI170" s="1">
        <v>1.5</v>
      </c>
      <c r="AJ170" s="1">
        <v>3</v>
      </c>
      <c r="AK170" s="1">
        <f t="shared" si="101"/>
        <v>15600</v>
      </c>
      <c r="AL170" s="1">
        <f t="shared" si="102"/>
        <v>31200</v>
      </c>
      <c r="AN170" s="10" t="str">
        <f t="shared" si="103"/>
        <v>new JiaYuanPurchase{ ItemID = 10036023,ItemNum = 1, BuyMinZiJin = 15600,BuyMaxZiJin = 31200},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LOOKUP(L171,[2]ItemProto!$C$261:$C$302,[2]ItemProto!$O$261:$O$302)</f>
        <v>8832</v>
      </c>
      <c r="Z171" s="6"/>
      <c r="AA171" s="1">
        <f>LOOKUP(N171,[2]ItemProto!$C$261:$C$302,[2]ItemProto!$O$261:$O$302)</f>
        <v>8832</v>
      </c>
      <c r="AB171" s="6"/>
      <c r="AC171" s="1">
        <f>LOOKUP(P171,[2]ItemProto!$C$261:$C$302,[2]ItemProto!$O$261:$O$302)</f>
        <v>2160</v>
      </c>
      <c r="AD171" s="6"/>
      <c r="AE171" s="1">
        <f>LOOKUP(R171,[2]ItemProto!$C$261:$C$302,[2]ItemProto!$O$261:$O$302)</f>
        <v>2160</v>
      </c>
      <c r="AF171" s="6"/>
      <c r="AG171" s="1">
        <f t="shared" si="100"/>
        <v>21984</v>
      </c>
      <c r="AH171" s="6"/>
      <c r="AI171" s="1">
        <v>1.5</v>
      </c>
      <c r="AJ171" s="1">
        <v>3</v>
      </c>
      <c r="AK171" s="1">
        <f t="shared" si="101"/>
        <v>32976</v>
      </c>
      <c r="AL171" s="1">
        <f t="shared" si="102"/>
        <v>65952</v>
      </c>
      <c r="AN171" s="10" t="str">
        <f t="shared" si="103"/>
        <v>new JiaYuanPurchase{ ItemID = 10036024,ItemNum = 1, BuyMinZiJin = 32976,BuyMaxZiJin = 65952},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LOOKUP(L172,[2]ItemProto!$C$261:$C$302,[2]ItemProto!$O$261:$O$302)</f>
        <v>2160</v>
      </c>
      <c r="Z172" s="6"/>
      <c r="AA172" s="1">
        <f>LOOKUP(N172,[2]ItemProto!$C$261:$C$302,[2]ItemProto!$O$261:$O$302)</f>
        <v>2160</v>
      </c>
      <c r="AB172" s="6"/>
      <c r="AC172" s="1">
        <f>LOOKUP(P172,[2]ItemProto!$C$261:$C$302,[2]ItemProto!$O$261:$O$302)</f>
        <v>2160</v>
      </c>
      <c r="AD172" s="6"/>
      <c r="AE172" s="1">
        <f>LOOKUP(R172,[2]ItemProto!$C$261:$C$302,[2]ItemProto!$O$261:$O$302)</f>
        <v>1833</v>
      </c>
      <c r="AF172" s="6"/>
      <c r="AG172" s="1">
        <f t="shared" si="100"/>
        <v>8313</v>
      </c>
      <c r="AH172" s="6"/>
      <c r="AI172" s="1">
        <v>1.5</v>
      </c>
      <c r="AJ172" s="1">
        <v>3</v>
      </c>
      <c r="AK172" s="1">
        <f t="shared" si="101"/>
        <v>12470</v>
      </c>
      <c r="AL172" s="1">
        <f t="shared" si="102"/>
        <v>24939</v>
      </c>
      <c r="AN172" s="10" t="str">
        <f t="shared" si="103"/>
        <v>new JiaYuanPurchase{ ItemID = 10036025,ItemNum = 1, BuyMinZiJin = 12470,BuyMaxZiJin = 24939},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LOOKUP(L173,[2]ItemProto!$C$261:$C$302,[2]ItemProto!$O$261:$O$302)</f>
        <v>11000</v>
      </c>
      <c r="Z173" s="6"/>
      <c r="AA173" s="1">
        <f>LOOKUP(N173,[2]ItemProto!$C$261:$C$302,[2]ItemProto!$O$261:$O$302)</f>
        <v>11000</v>
      </c>
      <c r="AB173" s="6"/>
      <c r="AC173" s="1">
        <f>LOOKUP(P173,[2]ItemProto!$C$261:$C$302,[2]ItemProto!$O$261:$O$302)</f>
        <v>7378</v>
      </c>
      <c r="AD173" s="6"/>
      <c r="AE173" s="1">
        <f>LOOKUP(R173,[2]ItemProto!$C$261:$C$302,[2]ItemProto!$O$261:$O$302)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LOOKUP(L174,[2]ItemProto!$C$261:$C$302,[2]ItemProto!$O$261:$O$302)</f>
        <v>2160</v>
      </c>
      <c r="Z174" s="6"/>
      <c r="AA174" s="1">
        <f>LOOKUP(N174,[2]ItemProto!$C$261:$C$302,[2]ItemProto!$O$261:$O$302)</f>
        <v>2160</v>
      </c>
      <c r="AB174" s="6"/>
      <c r="AC174" s="1">
        <f>LOOKUP(P174,[2]ItemProto!$C$261:$C$302,[2]ItemProto!$O$261:$O$302)</f>
        <v>2160</v>
      </c>
      <c r="AD174" s="6"/>
      <c r="AE174" s="1">
        <f>LOOKUP(R174,[2]ItemProto!$C$261:$C$302,[2]ItemProto!$O$261:$O$302)</f>
        <v>7378</v>
      </c>
      <c r="AF174" s="6"/>
      <c r="AG174" s="1">
        <f t="shared" si="100"/>
        <v>13858</v>
      </c>
      <c r="AH174" s="6"/>
      <c r="AI174" s="1">
        <v>1.5</v>
      </c>
      <c r="AJ174" s="1">
        <v>3</v>
      </c>
      <c r="AK174" s="1">
        <f t="shared" si="101"/>
        <v>20787</v>
      </c>
      <c r="AL174" s="1">
        <f t="shared" si="102"/>
        <v>41574</v>
      </c>
      <c r="AN174" s="10" t="str">
        <f t="shared" si="103"/>
        <v>new JiaYuanPurchase{ ItemID = 10036027,ItemNum = 1, BuyMinZiJin = 20787,BuyMaxZiJin = 41574},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LOOKUP(L175,[2]ItemProto!$C$261:$C$302,[2]ItemProto!$O$261:$O$302)</f>
        <v>6080</v>
      </c>
      <c r="Z175" s="6"/>
      <c r="AA175" s="1">
        <f>LOOKUP(N175,[2]ItemProto!$C$261:$C$302,[2]ItemProto!$O$261:$O$302)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LOOKUP(L176,[2]ItemProto!$C$261:$C$302,[2]ItemProto!$O$261:$O$302)</f>
        <v>6080</v>
      </c>
      <c r="Z176" s="6"/>
      <c r="AA176" s="1">
        <f>LOOKUP(N176,[2]ItemProto!$C$261:$C$302,[2]ItemProto!$O$261:$O$302)</f>
        <v>3920</v>
      </c>
      <c r="AB176" s="6"/>
      <c r="AC176" s="1">
        <f>LOOKUP(P176,[2]ItemProto!$C$261:$C$302,[2]ItemProto!$O$261:$O$302)</f>
        <v>4930</v>
      </c>
      <c r="AD176" s="6"/>
      <c r="AE176" s="1">
        <f>LOOKUP(R176,[2]ItemProto!$C$261:$C$302,[2]ItemProto!$O$261:$O$302)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LOOKUP(L177,[2]ItemProto!$C$261:$C$302,[2]ItemProto!$O$261:$O$302)</f>
        <v>7378</v>
      </c>
      <c r="Z177" s="6"/>
      <c r="AA177" s="1">
        <f>LOOKUP(N177,[2]ItemProto!$C$261:$C$302,[2]ItemProto!$O$261:$O$302)</f>
        <v>7378</v>
      </c>
      <c r="AB177" s="6"/>
      <c r="AC177" s="1">
        <f>LOOKUP(P177,[2]ItemProto!$C$261:$C$302,[2]ItemProto!$O$261:$O$302)</f>
        <v>2392</v>
      </c>
      <c r="AD177" s="6"/>
      <c r="AE177" s="1">
        <f>LOOKUP(R177,[2]ItemProto!$C$261:$C$302,[2]ItemProto!$O$261:$O$302)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LOOKUP(L178,[2]ItemProto!$C$261:$C$302,[2]ItemProto!$O$261:$O$302)</f>
        <v>1232</v>
      </c>
      <c r="Z178" s="6"/>
      <c r="AA178" s="1">
        <f>LOOKUP(N178,[2]ItemProto!$C$261:$C$302,[2]ItemProto!$O$261:$O$302)</f>
        <v>1232</v>
      </c>
      <c r="AB178" s="6"/>
      <c r="AC178" s="1">
        <f>LOOKUP(P178,[2]ItemProto!$C$261:$C$302,[2]ItemProto!$O$261:$O$302)</f>
        <v>400</v>
      </c>
      <c r="AD178" s="6"/>
      <c r="AE178" s="1">
        <f>LOOKUP(R178,[2]ItemProto!$C$261:$C$302,[2]ItemProto!$O$261:$O$302)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LOOKUP(L179,[2]ItemProto!$C$261:$C$302,[2]ItemProto!$O$261:$O$302)</f>
        <v>2160</v>
      </c>
      <c r="Z179" s="6"/>
      <c r="AA179" s="1">
        <f>LOOKUP(N179,[2]ItemProto!$C$261:$C$302,[2]ItemProto!$O$261:$O$302)</f>
        <v>2160</v>
      </c>
      <c r="AB179" s="6"/>
      <c r="AC179" s="1">
        <f>LOOKUP(P179,[2]ItemProto!$C$261:$C$302,[2]ItemProto!$O$261:$O$302)</f>
        <v>1833</v>
      </c>
      <c r="AD179" s="6"/>
      <c r="AE179" s="1">
        <f>LOOKUP(R179,[2]ItemProto!$C$261:$C$302,[2]ItemProto!$O$261:$O$302)</f>
        <v>588</v>
      </c>
      <c r="AF179" s="6"/>
      <c r="AG179" s="1">
        <f t="shared" si="100"/>
        <v>6741</v>
      </c>
      <c r="AH179" s="6"/>
      <c r="AI179" s="1">
        <v>1.5</v>
      </c>
      <c r="AJ179" s="1">
        <v>3</v>
      </c>
      <c r="AK179" s="1">
        <f t="shared" si="101"/>
        <v>10112</v>
      </c>
      <c r="AL179" s="1">
        <f t="shared" si="102"/>
        <v>20223</v>
      </c>
      <c r="AN179" s="10" t="str">
        <f t="shared" si="103"/>
        <v>new JiaYuanPurchase{ ItemID = 10036032,ItemNum = 1, BuyMinZiJin = 10112,BuyMaxZiJin = 20223},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LOOKUP(L180,[2]ItemProto!$C$261:$C$302,[2]ItemProto!$O$261:$O$302)</f>
        <v>2160</v>
      </c>
      <c r="Z180" s="6"/>
      <c r="AA180" s="1">
        <f>LOOKUP(N180,[2]ItemProto!$C$261:$C$302,[2]ItemProto!$O$261:$O$302)</f>
        <v>2160</v>
      </c>
      <c r="AB180" s="6"/>
      <c r="AC180" s="1">
        <f>LOOKUP(P180,[2]ItemProto!$C$261:$C$302,[2]ItemProto!$O$261:$O$302)</f>
        <v>2160</v>
      </c>
      <c r="AD180" s="6"/>
      <c r="AE180" s="1">
        <f>LOOKUP(R180,[2]ItemProto!$C$261:$C$302,[2]ItemProto!$O$261:$O$302)</f>
        <v>2160</v>
      </c>
      <c r="AF180" s="6"/>
      <c r="AG180" s="1">
        <f t="shared" si="100"/>
        <v>8640</v>
      </c>
      <c r="AH180" s="6"/>
      <c r="AI180" s="1">
        <v>1.5</v>
      </c>
      <c r="AJ180" s="1">
        <v>3</v>
      </c>
      <c r="AK180" s="1">
        <f t="shared" si="101"/>
        <v>12960</v>
      </c>
      <c r="AL180" s="1">
        <f t="shared" si="102"/>
        <v>25920</v>
      </c>
      <c r="AN180" s="10" t="str">
        <f t="shared" si="103"/>
        <v>new JiaYuanPurchase{ ItemID = 10036033,ItemNum = 1, BuyMinZiJin = 12960,BuyMaxZiJin = 25920},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LOOKUP(L181,[2]ItemProto!$C$261:$C$302,[2]ItemProto!$O$261:$O$302)</f>
        <v>2160</v>
      </c>
      <c r="Z181" s="6"/>
      <c r="AA181" s="1">
        <f>LOOKUP(N181,[2]ItemProto!$C$261:$C$302,[2]ItemProto!$O$261:$O$302)</f>
        <v>2160</v>
      </c>
      <c r="AB181" s="6"/>
      <c r="AC181" s="1">
        <f>LOOKUP(P181,[2]ItemProto!$C$261:$C$302,[2]ItemProto!$O$261:$O$302)</f>
        <v>2160</v>
      </c>
      <c r="AD181" s="6"/>
      <c r="AE181" s="1"/>
      <c r="AF181" s="6"/>
      <c r="AG181" s="1">
        <f t="shared" si="100"/>
        <v>6480</v>
      </c>
      <c r="AH181" s="6"/>
      <c r="AI181" s="1">
        <v>1.5</v>
      </c>
      <c r="AJ181" s="1">
        <v>3</v>
      </c>
      <c r="AK181" s="1">
        <f t="shared" si="101"/>
        <v>9720</v>
      </c>
      <c r="AL181" s="1">
        <f t="shared" si="102"/>
        <v>19440</v>
      </c>
      <c r="AN181" s="10" t="str">
        <f t="shared" si="103"/>
        <v>new JiaYuanPurchase{ ItemID = 10036034,ItemNum = 1, BuyMinZiJin = 9720,BuyMaxZiJin = 19440},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LOOKUP(L182,[2]ItemProto!$C$261:$C$302,[2]ItemProto!$O$261:$O$302)</f>
        <v>4930</v>
      </c>
      <c r="Z182" s="6"/>
      <c r="AA182" s="1">
        <f>LOOKUP(N182,[2]ItemProto!$C$261:$C$302,[2]ItemProto!$O$261:$O$302)</f>
        <v>3042</v>
      </c>
      <c r="AB182" s="6"/>
      <c r="AC182" s="1">
        <f>LOOKUP(P182,[2]ItemProto!$C$261:$C$302,[2]ItemProto!$O$261:$O$302)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bestFit="1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2001</v>
      </c>
      <c r="E30" s="1">
        <v>1</v>
      </c>
      <c r="F30" s="1" t="s">
        <v>808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808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808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808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808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804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2002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38" t="s">
        <v>674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39">
        <v>10010098</v>
      </c>
      <c r="F40" s="40" t="s">
        <v>669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874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875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876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878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A13"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4" t="s">
        <v>90</v>
      </c>
      <c r="AW2" s="154"/>
      <c r="AX2" s="154"/>
      <c r="AY2" s="154"/>
      <c r="AZ2" s="154"/>
      <c r="BA2" s="154"/>
      <c r="BB2" s="154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46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2">
        <f>C2</f>
        <v>10041101</v>
      </c>
      <c r="I2" s="1">
        <f>E2</f>
        <v>1</v>
      </c>
      <c r="J2" s="1">
        <f>F2</f>
        <v>1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46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46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10041103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46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10041104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46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46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2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46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46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2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46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46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46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46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46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2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46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46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2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D98A-ABAC-43FC-9409-63763E30E8D4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150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92">
        <f>C2</f>
        <v>16000401</v>
      </c>
      <c r="I2" s="1">
        <v>10000</v>
      </c>
      <c r="J2" s="1">
        <v>10000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150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92">
        <f t="shared" ref="H3:H13" si="1">C3</f>
        <v>16000402</v>
      </c>
      <c r="I3" s="1">
        <v>20000</v>
      </c>
      <c r="J3" s="1">
        <v>20000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150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92">
        <f t="shared" si="1"/>
        <v>16000403</v>
      </c>
      <c r="I4" s="1">
        <v>30000</v>
      </c>
      <c r="J4" s="1">
        <v>30000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150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92">
        <f t="shared" si="1"/>
        <v>16000404</v>
      </c>
      <c r="I5" s="1">
        <v>50000</v>
      </c>
      <c r="J5" s="1">
        <v>50000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150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92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150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92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5" customFormat="1" ht="20.100000000000001" customHeight="1" x14ac:dyDescent="0.2">
      <c r="A8" s="6">
        <v>7</v>
      </c>
      <c r="B8" s="106" t="s">
        <v>461</v>
      </c>
      <c r="C8" s="150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92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5" customFormat="1" ht="20.100000000000001" customHeight="1" x14ac:dyDescent="0.2">
      <c r="A9" s="6">
        <v>8</v>
      </c>
      <c r="B9" s="106" t="s">
        <v>793</v>
      </c>
      <c r="C9" s="150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92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5" customFormat="1" ht="20.100000000000001" customHeight="1" x14ac:dyDescent="0.2">
      <c r="A10" s="6">
        <v>9</v>
      </c>
      <c r="B10" s="106"/>
      <c r="C10" s="150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92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5" customFormat="1" ht="20.100000000000001" customHeight="1" x14ac:dyDescent="0.2">
      <c r="A11" s="6">
        <v>10</v>
      </c>
      <c r="B11" s="106"/>
      <c r="C11" s="150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92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>G61</f>
        <v>0</v>
      </c>
      <c r="AX11" s="1">
        <f>H61</f>
        <v>0</v>
      </c>
      <c r="AY11" s="1">
        <f>I61</f>
        <v>0</v>
      </c>
      <c r="AZ11" s="1">
        <f>J61</f>
        <v>0</v>
      </c>
    </row>
    <row r="12" spans="1:52" s="5" customFormat="1" ht="20.100000000000001" customHeight="1" x14ac:dyDescent="0.2">
      <c r="A12" s="6">
        <v>11</v>
      </c>
      <c r="B12" s="106"/>
      <c r="C12" s="150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92">
        <f t="shared" si="1"/>
        <v>16000411</v>
      </c>
      <c r="I12" s="1">
        <v>1</v>
      </c>
      <c r="J12" s="1">
        <v>1</v>
      </c>
      <c r="K12" s="1"/>
      <c r="M12" s="1">
        <f>G62</f>
        <v>0</v>
      </c>
      <c r="N12" s="1">
        <f>H62</f>
        <v>0</v>
      </c>
      <c r="O12" s="1">
        <f>I62</f>
        <v>0</v>
      </c>
      <c r="P12" s="1">
        <f>J62</f>
        <v>0</v>
      </c>
      <c r="Q12" s="1">
        <f>G63</f>
        <v>0</v>
      </c>
      <c r="R12" s="1">
        <f>H63</f>
        <v>0</v>
      </c>
      <c r="S12" s="1">
        <f>I63</f>
        <v>0</v>
      </c>
      <c r="T12" s="1">
        <f>J63</f>
        <v>0</v>
      </c>
      <c r="U12" s="1">
        <f>G64</f>
        <v>0</v>
      </c>
      <c r="V12" s="1">
        <f>H64</f>
        <v>0</v>
      </c>
      <c r="W12" s="1">
        <f>I64</f>
        <v>0</v>
      </c>
      <c r="X12" s="1">
        <f>J64</f>
        <v>0</v>
      </c>
      <c r="Y12" s="1">
        <f>G65</f>
        <v>0</v>
      </c>
      <c r="Z12" s="1">
        <f>H65</f>
        <v>0</v>
      </c>
      <c r="AA12" s="1">
        <f>I65</f>
        <v>0</v>
      </c>
      <c r="AB12" s="1">
        <f>J65</f>
        <v>0</v>
      </c>
      <c r="AC12" s="1">
        <f>G66</f>
        <v>0</v>
      </c>
      <c r="AD12" s="1">
        <f>H66</f>
        <v>0</v>
      </c>
      <c r="AE12" s="1">
        <f>I66</f>
        <v>0</v>
      </c>
      <c r="AF12" s="1">
        <f>J66</f>
        <v>0</v>
      </c>
      <c r="AG12" s="1">
        <f>G67</f>
        <v>0</v>
      </c>
      <c r="AH12" s="1">
        <f>H67</f>
        <v>0</v>
      </c>
      <c r="AI12" s="1">
        <f>I67</f>
        <v>0</v>
      </c>
      <c r="AJ12" s="1">
        <f>J67</f>
        <v>0</v>
      </c>
      <c r="AK12" s="1">
        <f>G68</f>
        <v>0</v>
      </c>
      <c r="AL12" s="1">
        <f>H68</f>
        <v>0</v>
      </c>
      <c r="AM12" s="1">
        <f>I68</f>
        <v>0</v>
      </c>
      <c r="AN12" s="1">
        <f>J68</f>
        <v>0</v>
      </c>
      <c r="AO12" s="1">
        <f>G69</f>
        <v>0</v>
      </c>
      <c r="AP12" s="1">
        <f>H69</f>
        <v>0</v>
      </c>
      <c r="AQ12" s="1">
        <f>I69</f>
        <v>0</v>
      </c>
      <c r="AR12" s="1">
        <f>J69</f>
        <v>0</v>
      </c>
      <c r="AS12" s="1">
        <f>G70</f>
        <v>0</v>
      </c>
      <c r="AT12" s="1">
        <f>H70</f>
        <v>0</v>
      </c>
      <c r="AU12" s="1">
        <f>I70</f>
        <v>0</v>
      </c>
      <c r="AV12" s="1">
        <f>J70</f>
        <v>0</v>
      </c>
      <c r="AW12" s="1">
        <f>G71</f>
        <v>0</v>
      </c>
      <c r="AX12" s="1">
        <f>H71</f>
        <v>0</v>
      </c>
      <c r="AY12" s="1">
        <f>I71</f>
        <v>0</v>
      </c>
      <c r="AZ12" s="1">
        <f>J71</f>
        <v>0</v>
      </c>
    </row>
    <row r="13" spans="1:52" s="5" customFormat="1" ht="20.100000000000001" customHeight="1" x14ac:dyDescent="0.2">
      <c r="A13" s="6">
        <v>12</v>
      </c>
      <c r="B13" s="106"/>
      <c r="C13" s="150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92">
        <f t="shared" si="1"/>
        <v>16000412</v>
      </c>
      <c r="I13" s="1">
        <v>1</v>
      </c>
      <c r="J13" s="1">
        <v>1</v>
      </c>
      <c r="L13" s="5">
        <f>0.05/12</f>
        <v>4.1666666666666666E-3</v>
      </c>
      <c r="M13" s="1">
        <f>G72</f>
        <v>0</v>
      </c>
      <c r="N13" s="1">
        <f>H72</f>
        <v>0</v>
      </c>
      <c r="O13" s="1">
        <f>I72</f>
        <v>0</v>
      </c>
      <c r="P13" s="1">
        <f>J72</f>
        <v>0</v>
      </c>
      <c r="Q13" s="1">
        <f>G73</f>
        <v>0</v>
      </c>
      <c r="R13" s="1">
        <f>H73</f>
        <v>0</v>
      </c>
      <c r="S13" s="1">
        <f>I73</f>
        <v>0</v>
      </c>
      <c r="T13" s="1">
        <f>J73</f>
        <v>0</v>
      </c>
      <c r="U13" s="1">
        <f>G74</f>
        <v>0</v>
      </c>
      <c r="V13" s="1">
        <f>H74</f>
        <v>0</v>
      </c>
      <c r="W13" s="1">
        <f>I74</f>
        <v>0</v>
      </c>
      <c r="X13" s="1">
        <f>J74</f>
        <v>0</v>
      </c>
      <c r="Y13" s="1">
        <f>G75</f>
        <v>0</v>
      </c>
      <c r="Z13" s="1">
        <f>H75</f>
        <v>0</v>
      </c>
      <c r="AA13" s="1">
        <f>I75</f>
        <v>0</v>
      </c>
      <c r="AB13" s="1">
        <f>J75</f>
        <v>0</v>
      </c>
      <c r="AC13" s="1">
        <f>G76</f>
        <v>0</v>
      </c>
      <c r="AD13" s="1">
        <f>H76</f>
        <v>0</v>
      </c>
      <c r="AE13" s="1">
        <f>I76</f>
        <v>0</v>
      </c>
      <c r="AF13" s="1">
        <f>J76</f>
        <v>0</v>
      </c>
      <c r="AG13" s="1">
        <f>G77</f>
        <v>0</v>
      </c>
      <c r="AH13" s="1">
        <f>H77</f>
        <v>0</v>
      </c>
      <c r="AI13" s="1">
        <f>I77</f>
        <v>0</v>
      </c>
      <c r="AJ13" s="1">
        <f>J77</f>
        <v>0</v>
      </c>
      <c r="AK13" s="1">
        <f>G78</f>
        <v>0</v>
      </c>
      <c r="AL13" s="1">
        <f>H78</f>
        <v>0</v>
      </c>
      <c r="AM13" s="1">
        <f>I78</f>
        <v>0</v>
      </c>
      <c r="AN13" s="1">
        <f>J78</f>
        <v>0</v>
      </c>
      <c r="AO13" s="1">
        <f>G79</f>
        <v>0</v>
      </c>
      <c r="AP13" s="1">
        <f>H79</f>
        <v>0</v>
      </c>
      <c r="AQ13" s="1">
        <f>I79</f>
        <v>0</v>
      </c>
      <c r="AR13" s="1">
        <f>J79</f>
        <v>0</v>
      </c>
      <c r="AS13" s="1">
        <f>G80</f>
        <v>0</v>
      </c>
      <c r="AT13" s="1">
        <f>H80</f>
        <v>0</v>
      </c>
      <c r="AU13" s="1">
        <f>I80</f>
        <v>0</v>
      </c>
      <c r="AV13" s="1">
        <f>J80</f>
        <v>0</v>
      </c>
      <c r="AW13" s="1">
        <f>G81</f>
        <v>0</v>
      </c>
      <c r="AX13" s="1">
        <f>H81</f>
        <v>0</v>
      </c>
      <c r="AY13" s="1">
        <f>I81</f>
        <v>0</v>
      </c>
      <c r="AZ13" s="1">
        <f>J81</f>
        <v>0</v>
      </c>
    </row>
    <row r="14" spans="1:52" s="5" customFormat="1" ht="20.100000000000001" customHeight="1" x14ac:dyDescent="0.2">
      <c r="A14" s="6">
        <v>13</v>
      </c>
      <c r="B14" s="106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92">
        <f t="shared" ref="H14" si="61">C14</f>
        <v>11200010</v>
      </c>
      <c r="I14" s="1">
        <v>1</v>
      </c>
      <c r="J14" s="1">
        <v>1</v>
      </c>
      <c r="M14" s="1">
        <f>G82</f>
        <v>0</v>
      </c>
      <c r="N14" s="1">
        <f>H82</f>
        <v>0</v>
      </c>
      <c r="O14" s="1">
        <f>I82</f>
        <v>0</v>
      </c>
      <c r="P14" s="1">
        <f>J82</f>
        <v>0</v>
      </c>
      <c r="Q14" s="1">
        <f>G82</f>
        <v>0</v>
      </c>
      <c r="R14" s="1">
        <f>H83</f>
        <v>0</v>
      </c>
      <c r="S14" s="1">
        <f>I83</f>
        <v>0</v>
      </c>
      <c r="T14" s="1">
        <f>J83</f>
        <v>0</v>
      </c>
      <c r="U14" s="1">
        <f>G84</f>
        <v>0</v>
      </c>
      <c r="V14" s="1">
        <f>H84</f>
        <v>0</v>
      </c>
      <c r="W14" s="1">
        <f>I84</f>
        <v>0</v>
      </c>
      <c r="X14" s="1">
        <f>J84</f>
        <v>0</v>
      </c>
      <c r="Y14" s="1">
        <f>G85</f>
        <v>0</v>
      </c>
      <c r="Z14" s="1">
        <f>H85</f>
        <v>0</v>
      </c>
      <c r="AA14" s="1">
        <f>I85</f>
        <v>0</v>
      </c>
      <c r="AB14" s="1">
        <f>J85</f>
        <v>0</v>
      </c>
      <c r="AC14" s="1">
        <f>G86</f>
        <v>0</v>
      </c>
      <c r="AD14" s="1">
        <f>H86</f>
        <v>0</v>
      </c>
      <c r="AE14" s="1">
        <f>I86</f>
        <v>0</v>
      </c>
      <c r="AF14" s="1">
        <f>J86</f>
        <v>0</v>
      </c>
      <c r="AG14" s="1">
        <f>G87</f>
        <v>0</v>
      </c>
      <c r="AH14" s="1">
        <f>H87</f>
        <v>0</v>
      </c>
      <c r="AI14" s="1">
        <f>I87</f>
        <v>0</v>
      </c>
      <c r="AJ14" s="1">
        <f>J87</f>
        <v>0</v>
      </c>
      <c r="AK14" s="1">
        <f>G88</f>
        <v>0</v>
      </c>
      <c r="AL14" s="1">
        <f>H88</f>
        <v>0</v>
      </c>
      <c r="AM14" s="1">
        <f>I88</f>
        <v>0</v>
      </c>
      <c r="AN14" s="1">
        <f>J88</f>
        <v>0</v>
      </c>
      <c r="AO14" s="1">
        <f>G89</f>
        <v>0</v>
      </c>
      <c r="AP14" s="1">
        <f>H89</f>
        <v>0</v>
      </c>
      <c r="AQ14" s="1">
        <f>I89</f>
        <v>0</v>
      </c>
      <c r="AR14" s="1">
        <f>J89</f>
        <v>0</v>
      </c>
      <c r="AS14" s="1">
        <f>G90</f>
        <v>0</v>
      </c>
      <c r="AT14" s="1">
        <f>H90</f>
        <v>0</v>
      </c>
      <c r="AU14" s="1">
        <f>I90</f>
        <v>0</v>
      </c>
      <c r="AV14" s="1">
        <f>J90</f>
        <v>0</v>
      </c>
      <c r="AW14" s="1">
        <f>G91</f>
        <v>0</v>
      </c>
      <c r="AX14" s="1">
        <f>H91</f>
        <v>0</v>
      </c>
      <c r="AY14" s="1">
        <f>I91</f>
        <v>0</v>
      </c>
      <c r="AZ14" s="1">
        <f>J91</f>
        <v>0</v>
      </c>
    </row>
    <row r="15" spans="1:52" s="5" customFormat="1" ht="20.100000000000001" customHeight="1" x14ac:dyDescent="0.2">
      <c r="A15" s="6">
        <v>14</v>
      </c>
      <c r="B15" s="106"/>
      <c r="C15" s="2"/>
      <c r="D15" s="1"/>
      <c r="E15" s="1"/>
      <c r="F15" s="1"/>
      <c r="G15" s="1"/>
      <c r="H15" s="92"/>
      <c r="I15" s="1"/>
      <c r="J15" s="1"/>
      <c r="M15" s="1">
        <f>G92</f>
        <v>0</v>
      </c>
      <c r="N15" s="1">
        <f>H92</f>
        <v>0</v>
      </c>
      <c r="O15" s="1">
        <f>I92</f>
        <v>0</v>
      </c>
      <c r="P15" s="1">
        <f>J92</f>
        <v>0</v>
      </c>
      <c r="Q15" s="1">
        <f>G93</f>
        <v>0</v>
      </c>
      <c r="R15" s="1">
        <f>H93</f>
        <v>0</v>
      </c>
      <c r="S15" s="1">
        <f>I93</f>
        <v>0</v>
      </c>
      <c r="T15" s="1">
        <f>J93</f>
        <v>0</v>
      </c>
      <c r="U15" s="1">
        <f>G94</f>
        <v>0</v>
      </c>
      <c r="V15" s="1">
        <f>H94</f>
        <v>0</v>
      </c>
      <c r="W15" s="1">
        <f>I94</f>
        <v>0</v>
      </c>
      <c r="X15" s="1">
        <f>J94</f>
        <v>0</v>
      </c>
      <c r="Y15" s="1">
        <f>G95</f>
        <v>0</v>
      </c>
      <c r="Z15" s="1">
        <f>H95</f>
        <v>0</v>
      </c>
      <c r="AA15" s="1">
        <f>I95</f>
        <v>0</v>
      </c>
      <c r="AB15" s="1">
        <f>J95</f>
        <v>0</v>
      </c>
      <c r="AC15" s="1">
        <f>G96</f>
        <v>0</v>
      </c>
      <c r="AD15" s="1">
        <f>H96</f>
        <v>0</v>
      </c>
      <c r="AE15" s="1">
        <f>I96</f>
        <v>0</v>
      </c>
      <c r="AF15" s="1">
        <f>J96</f>
        <v>0</v>
      </c>
      <c r="AG15" s="1">
        <f>G97</f>
        <v>0</v>
      </c>
      <c r="AH15" s="1">
        <f>H97</f>
        <v>0</v>
      </c>
      <c r="AI15" s="1">
        <f>I97</f>
        <v>0</v>
      </c>
      <c r="AJ15" s="1">
        <f>J97</f>
        <v>0</v>
      </c>
      <c r="AK15" s="1">
        <f>G98</f>
        <v>0</v>
      </c>
      <c r="AL15" s="1">
        <f>H98</f>
        <v>0</v>
      </c>
      <c r="AM15" s="1">
        <f>I98</f>
        <v>0</v>
      </c>
      <c r="AN15" s="1">
        <f>J98</f>
        <v>0</v>
      </c>
      <c r="AO15" s="1">
        <f>G98</f>
        <v>0</v>
      </c>
      <c r="AP15" s="1">
        <f>H99</f>
        <v>0</v>
      </c>
      <c r="AQ15" s="1">
        <f>I99</f>
        <v>0</v>
      </c>
      <c r="AR15" s="1">
        <f>J99</f>
        <v>0</v>
      </c>
      <c r="AS15" s="1">
        <f>G100</f>
        <v>0</v>
      </c>
      <c r="AT15" s="1">
        <f>H100</f>
        <v>0</v>
      </c>
      <c r="AU15" s="1">
        <f>I100</f>
        <v>0</v>
      </c>
      <c r="AV15" s="1">
        <f>J100</f>
        <v>0</v>
      </c>
      <c r="AW15" s="1">
        <f>G101</f>
        <v>0</v>
      </c>
      <c r="AX15" s="1">
        <f>H101</f>
        <v>0</v>
      </c>
      <c r="AY15" s="1">
        <f>I101</f>
        <v>0</v>
      </c>
      <c r="AZ15" s="1">
        <f>J101</f>
        <v>0</v>
      </c>
    </row>
    <row r="16" spans="1:52" s="5" customFormat="1" ht="20.100000000000001" customHeight="1" x14ac:dyDescent="0.2">
      <c r="A16" s="6">
        <v>15</v>
      </c>
      <c r="B16" s="106"/>
      <c r="C16" s="2"/>
      <c r="D16" s="1"/>
      <c r="E16" s="1"/>
      <c r="F16" s="1"/>
      <c r="G16" s="1"/>
      <c r="H16" s="92"/>
      <c r="I16" s="1"/>
      <c r="J16" s="1"/>
      <c r="M16" s="1">
        <f>G102</f>
        <v>0</v>
      </c>
      <c r="N16" s="1">
        <f>H102</f>
        <v>0</v>
      </c>
      <c r="O16" s="1">
        <f>I102</f>
        <v>0</v>
      </c>
      <c r="P16" s="1">
        <f>J102</f>
        <v>0</v>
      </c>
      <c r="Q16" s="1">
        <f>G103</f>
        <v>0</v>
      </c>
      <c r="R16" s="1">
        <f>H103</f>
        <v>0</v>
      </c>
      <c r="S16" s="1">
        <f>I103</f>
        <v>0</v>
      </c>
      <c r="T16" s="1">
        <f>J103</f>
        <v>0</v>
      </c>
      <c r="U16" s="1">
        <f>G104</f>
        <v>0</v>
      </c>
      <c r="V16" s="1">
        <f>H104</f>
        <v>0</v>
      </c>
      <c r="W16" s="1">
        <f>I104</f>
        <v>0</v>
      </c>
      <c r="X16" s="1">
        <f>J104</f>
        <v>0</v>
      </c>
      <c r="Y16" s="1">
        <f>G105</f>
        <v>0</v>
      </c>
      <c r="Z16" s="1">
        <f>H105</f>
        <v>0</v>
      </c>
      <c r="AA16" s="1">
        <f>I105</f>
        <v>0</v>
      </c>
      <c r="AB16" s="1">
        <f>J105</f>
        <v>0</v>
      </c>
      <c r="AC16" s="1">
        <f>G106</f>
        <v>0</v>
      </c>
      <c r="AD16" s="1">
        <f>H106</f>
        <v>0</v>
      </c>
      <c r="AE16" s="1">
        <f>I106</f>
        <v>0</v>
      </c>
      <c r="AF16" s="1">
        <f>J106</f>
        <v>0</v>
      </c>
      <c r="AG16" s="1">
        <f>G107</f>
        <v>0</v>
      </c>
      <c r="AH16" s="1">
        <f>H107</f>
        <v>0</v>
      </c>
      <c r="AI16" s="1">
        <f>I107</f>
        <v>0</v>
      </c>
      <c r="AJ16" s="1">
        <f>J107</f>
        <v>0</v>
      </c>
      <c r="AK16" s="1">
        <f>G108</f>
        <v>0</v>
      </c>
      <c r="AL16" s="1">
        <f>H108</f>
        <v>0</v>
      </c>
      <c r="AM16" s="1">
        <f>I108</f>
        <v>0</v>
      </c>
      <c r="AN16" s="1">
        <f>J108</f>
        <v>0</v>
      </c>
      <c r="AO16" s="1">
        <f>G109</f>
        <v>0</v>
      </c>
      <c r="AP16" s="1">
        <f>H109</f>
        <v>0</v>
      </c>
      <c r="AQ16" s="1">
        <f>I109</f>
        <v>0</v>
      </c>
      <c r="AR16" s="1">
        <f>J109</f>
        <v>0</v>
      </c>
      <c r="AS16" s="1">
        <f>G110</f>
        <v>0</v>
      </c>
      <c r="AT16" s="1">
        <f>H110</f>
        <v>0</v>
      </c>
      <c r="AU16" s="1">
        <f>I110</f>
        <v>0</v>
      </c>
      <c r="AV16" s="1">
        <f>J110</f>
        <v>0</v>
      </c>
      <c r="AW16" s="1">
        <f>G111</f>
        <v>0</v>
      </c>
      <c r="AX16" s="1">
        <f>H111</f>
        <v>0</v>
      </c>
      <c r="AY16" s="1">
        <f>I111</f>
        <v>0</v>
      </c>
      <c r="AZ16" s="1">
        <f>J111</f>
        <v>0</v>
      </c>
    </row>
    <row r="17" spans="1:52" s="5" customFormat="1" ht="20.100000000000001" customHeight="1" x14ac:dyDescent="0.2">
      <c r="A17" s="6">
        <v>16</v>
      </c>
      <c r="B17" s="106"/>
      <c r="C17" s="46"/>
      <c r="D17" s="1"/>
      <c r="E17" s="1"/>
      <c r="F17" s="1"/>
      <c r="G17" s="1"/>
      <c r="H17" s="92"/>
      <c r="I17" s="1"/>
      <c r="J17" s="1"/>
      <c r="M17" s="1">
        <f>G112</f>
        <v>0</v>
      </c>
      <c r="N17" s="1">
        <f>H112</f>
        <v>0</v>
      </c>
      <c r="O17" s="1">
        <f>I112</f>
        <v>0</v>
      </c>
      <c r="P17" s="1">
        <f>J112</f>
        <v>0</v>
      </c>
      <c r="Q17" s="1">
        <f>G113</f>
        <v>0</v>
      </c>
      <c r="R17" s="1">
        <f>H113</f>
        <v>0</v>
      </c>
      <c r="S17" s="1">
        <f>I113</f>
        <v>0</v>
      </c>
      <c r="T17" s="1">
        <f>J113</f>
        <v>0</v>
      </c>
      <c r="U17" s="1">
        <f>G114</f>
        <v>0</v>
      </c>
      <c r="V17" s="1">
        <f>H114</f>
        <v>0</v>
      </c>
      <c r="W17" s="1">
        <f>I114</f>
        <v>0</v>
      </c>
      <c r="X17" s="1">
        <f>J114</f>
        <v>0</v>
      </c>
      <c r="Y17" s="1">
        <f>G115</f>
        <v>0</v>
      </c>
      <c r="Z17" s="1">
        <f>H115</f>
        <v>0</v>
      </c>
      <c r="AA17" s="1">
        <f>I115</f>
        <v>0</v>
      </c>
      <c r="AB17" s="1">
        <f>J115</f>
        <v>0</v>
      </c>
      <c r="AC17" s="1">
        <f>G116</f>
        <v>0</v>
      </c>
      <c r="AD17" s="1">
        <f>H116</f>
        <v>0</v>
      </c>
      <c r="AE17" s="1">
        <f>I116</f>
        <v>0</v>
      </c>
      <c r="AF17" s="1">
        <f>J116</f>
        <v>0</v>
      </c>
      <c r="AG17" s="1">
        <f>G117</f>
        <v>0</v>
      </c>
      <c r="AH17" s="1">
        <f>H117</f>
        <v>0</v>
      </c>
      <c r="AI17" s="1">
        <f>I117</f>
        <v>0</v>
      </c>
      <c r="AJ17" s="1">
        <f>J117</f>
        <v>0</v>
      </c>
      <c r="AK17" s="1">
        <f>G118</f>
        <v>0</v>
      </c>
      <c r="AL17" s="1">
        <f>H118</f>
        <v>0</v>
      </c>
      <c r="AM17" s="1">
        <f>I118</f>
        <v>0</v>
      </c>
      <c r="AN17" s="1">
        <f>J118</f>
        <v>0</v>
      </c>
      <c r="AO17" s="1">
        <f>G119</f>
        <v>0</v>
      </c>
      <c r="AP17" s="1">
        <f>H119</f>
        <v>0</v>
      </c>
      <c r="AQ17" s="1">
        <f>I119</f>
        <v>0</v>
      </c>
      <c r="AR17" s="1">
        <f>J119</f>
        <v>0</v>
      </c>
      <c r="AS17" s="1">
        <f>G120</f>
        <v>0</v>
      </c>
      <c r="AT17" s="1">
        <f>H120</f>
        <v>0</v>
      </c>
      <c r="AU17" s="1">
        <f>I120</f>
        <v>0</v>
      </c>
      <c r="AV17" s="1">
        <f>J120</f>
        <v>0</v>
      </c>
      <c r="AW17" s="1">
        <f>G121</f>
        <v>0</v>
      </c>
      <c r="AX17" s="1">
        <f>H121</f>
        <v>0</v>
      </c>
      <c r="AY17" s="1">
        <f>I121</f>
        <v>0</v>
      </c>
      <c r="AZ17" s="1">
        <f>J121</f>
        <v>0</v>
      </c>
    </row>
    <row r="18" spans="1:52" s="5" customFormat="1" ht="20.100000000000001" customHeight="1" x14ac:dyDescent="0.2">
      <c r="A18" s="6">
        <v>17</v>
      </c>
      <c r="B18" s="106"/>
      <c r="C18" s="60"/>
      <c r="D18" s="1"/>
      <c r="E18" s="1"/>
      <c r="F18" s="1"/>
      <c r="G18" s="1"/>
      <c r="H18" s="92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60"/>
      <c r="D19" s="1"/>
      <c r="E19" s="1"/>
      <c r="F19" s="1"/>
      <c r="G19" s="1"/>
      <c r="H19" s="92"/>
      <c r="I19" s="1"/>
      <c r="J19" s="1"/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60"/>
      <c r="D20" s="1"/>
      <c r="E20" s="1"/>
      <c r="F20" s="1"/>
      <c r="G20" s="1"/>
      <c r="H20" s="92"/>
      <c r="I20" s="1"/>
      <c r="J20" s="1"/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60"/>
      <c r="D21" s="1"/>
      <c r="E21" s="1"/>
      <c r="F21" s="1"/>
      <c r="G21" s="1"/>
      <c r="H21" s="92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60"/>
      <c r="D22" s="1"/>
      <c r="E22" s="1"/>
      <c r="F22" s="1"/>
      <c r="G22" s="1"/>
      <c r="H22" s="92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60"/>
      <c r="D23" s="1"/>
      <c r="E23" s="1"/>
      <c r="F23" s="1"/>
      <c r="G23" s="1"/>
      <c r="H23" s="92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60"/>
      <c r="D24" s="1"/>
      <c r="E24" s="1"/>
      <c r="F24" s="1"/>
      <c r="G24" s="1"/>
      <c r="H24" s="92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60"/>
      <c r="D25" s="1"/>
      <c r="E25" s="1"/>
      <c r="F25" s="1"/>
      <c r="G25" s="1"/>
      <c r="H25" s="92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60"/>
      <c r="D26" s="1"/>
      <c r="E26" s="1"/>
      <c r="F26" s="1"/>
      <c r="G26" s="1"/>
      <c r="H26" s="92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60"/>
      <c r="D27" s="1"/>
      <c r="E27" s="1"/>
      <c r="F27" s="1"/>
      <c r="G27" s="1"/>
      <c r="H27" s="92"/>
      <c r="I27" s="1"/>
      <c r="J27" s="1"/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60"/>
      <c r="D28" s="1"/>
      <c r="E28" s="1"/>
      <c r="F28" s="1"/>
      <c r="G28" s="1"/>
      <c r="H28" s="92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0"/>
      <c r="D29" s="1"/>
      <c r="E29" s="1"/>
      <c r="F29" s="1"/>
      <c r="G29" s="1"/>
      <c r="H29" s="92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0"/>
      <c r="D30" s="1"/>
      <c r="E30" s="1"/>
      <c r="F30" s="1"/>
      <c r="G30" s="1"/>
      <c r="H30" s="92"/>
      <c r="I30" s="1"/>
      <c r="J30" s="1"/>
      <c r="M30" s="13">
        <v>10035001</v>
      </c>
      <c r="N30" s="6">
        <v>50000</v>
      </c>
      <c r="O30" s="1">
        <v>1</v>
      </c>
      <c r="P30" s="1" t="s">
        <v>808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0"/>
      <c r="D31" s="1"/>
      <c r="E31" s="1"/>
      <c r="F31" s="1"/>
      <c r="G31" s="1"/>
      <c r="H31" s="92"/>
      <c r="I31" s="1"/>
      <c r="J31" s="1"/>
      <c r="M31" s="13">
        <v>10035002</v>
      </c>
      <c r="N31" s="6">
        <v>50000</v>
      </c>
      <c r="O31" s="1">
        <v>1</v>
      </c>
      <c r="P31" s="1" t="s">
        <v>808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0"/>
      <c r="D32" s="1"/>
      <c r="E32" s="1"/>
      <c r="F32" s="1"/>
      <c r="G32" s="1"/>
      <c r="H32" s="92"/>
      <c r="I32" s="1"/>
      <c r="J32" s="1"/>
      <c r="M32" s="13">
        <v>10035003</v>
      </c>
      <c r="N32" s="6">
        <v>50000</v>
      </c>
      <c r="O32" s="1">
        <v>1</v>
      </c>
      <c r="P32" s="1" t="s">
        <v>808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0"/>
      <c r="D33" s="1"/>
      <c r="E33" s="1"/>
      <c r="F33" s="1"/>
      <c r="G33" s="1"/>
      <c r="H33" s="92"/>
      <c r="I33" s="1"/>
      <c r="J33" s="1"/>
      <c r="M33" s="13">
        <v>10035004</v>
      </c>
      <c r="N33" s="6">
        <v>50000</v>
      </c>
      <c r="O33" s="1">
        <v>1</v>
      </c>
      <c r="P33" s="1" t="s">
        <v>808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0"/>
      <c r="D34" s="1"/>
      <c r="E34" s="1"/>
      <c r="F34" s="1"/>
      <c r="G34" s="1"/>
      <c r="H34" s="92"/>
      <c r="I34" s="1"/>
      <c r="J34" s="1"/>
      <c r="M34" s="13">
        <v>10035005</v>
      </c>
      <c r="N34" s="6">
        <v>50000</v>
      </c>
      <c r="O34" s="1">
        <v>1</v>
      </c>
      <c r="P34" s="1" t="s">
        <v>808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0"/>
      <c r="D35" s="1"/>
      <c r="E35" s="1"/>
      <c r="F35" s="1"/>
      <c r="G35" s="1"/>
      <c r="H35" s="92"/>
      <c r="I35" s="1"/>
      <c r="J35" s="1"/>
      <c r="M35" s="13">
        <v>10035006</v>
      </c>
      <c r="N35" s="6">
        <v>50000</v>
      </c>
      <c r="O35" s="2">
        <v>10010083</v>
      </c>
      <c r="P35" s="3" t="s">
        <v>804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0"/>
      <c r="D36" s="1"/>
      <c r="E36" s="1"/>
      <c r="F36" s="1"/>
      <c r="G36" s="1"/>
      <c r="H36" s="92"/>
      <c r="I36" s="1"/>
      <c r="J36" s="1"/>
      <c r="M36" s="13">
        <v>10035007</v>
      </c>
      <c r="N36" s="6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0"/>
      <c r="D37" s="1"/>
      <c r="E37" s="1"/>
      <c r="F37" s="1"/>
      <c r="G37" s="1"/>
      <c r="H37" s="92"/>
      <c r="I37" s="1"/>
      <c r="J37" s="1"/>
      <c r="M37" s="13">
        <v>10035008</v>
      </c>
      <c r="N37" s="6">
        <v>50000</v>
      </c>
      <c r="O37" s="2">
        <v>10000131</v>
      </c>
      <c r="P37" s="4" t="s">
        <v>2002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0"/>
      <c r="D38" s="1"/>
      <c r="E38" s="1"/>
      <c r="F38" s="1"/>
      <c r="G38" s="1"/>
      <c r="H38" s="92"/>
      <c r="I38" s="1"/>
      <c r="J38" s="1"/>
      <c r="M38" s="13">
        <v>10035009</v>
      </c>
      <c r="N38" s="6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38"/>
      <c r="D39" s="1"/>
      <c r="E39" s="1"/>
      <c r="F39" s="1"/>
      <c r="G39" s="1"/>
      <c r="H39" s="92"/>
      <c r="I39" s="1"/>
      <c r="J39" s="1"/>
      <c r="M39" s="13">
        <v>10035010</v>
      </c>
      <c r="N39" s="6">
        <v>50000</v>
      </c>
      <c r="O39" s="2">
        <v>10010086</v>
      </c>
      <c r="P39" s="38" t="s">
        <v>674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38"/>
      <c r="D40" s="1"/>
      <c r="E40" s="1"/>
      <c r="F40" s="1"/>
      <c r="G40" s="1"/>
      <c r="H40" s="92"/>
      <c r="I40" s="1"/>
      <c r="J40" s="1"/>
      <c r="M40"/>
      <c r="N40" s="6"/>
      <c r="O40" s="39">
        <v>10010098</v>
      </c>
      <c r="P40" s="40" t="s">
        <v>669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0"/>
      <c r="D41" s="1"/>
      <c r="E41" s="1"/>
      <c r="F41" s="1"/>
      <c r="G41" s="1"/>
      <c r="H41" s="92"/>
      <c r="I41" s="1"/>
      <c r="J41" s="1"/>
      <c r="M41" s="13">
        <v>10033001</v>
      </c>
      <c r="N41" s="6">
        <v>50000</v>
      </c>
      <c r="O41" s="2">
        <v>10000144</v>
      </c>
      <c r="P41" s="2" t="s">
        <v>874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0"/>
      <c r="D42" s="1"/>
      <c r="E42" s="1"/>
      <c r="F42" s="1"/>
      <c r="G42" s="1"/>
      <c r="H42" s="92"/>
      <c r="I42" s="1"/>
      <c r="J42" s="1"/>
      <c r="M42" s="13">
        <v>10033002</v>
      </c>
      <c r="N42" s="6">
        <v>50000</v>
      </c>
      <c r="O42" s="2">
        <v>10000145</v>
      </c>
      <c r="P42" s="2" t="s">
        <v>875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0"/>
      <c r="D43" s="1"/>
      <c r="E43" s="1"/>
      <c r="F43" s="1"/>
      <c r="G43" s="1"/>
      <c r="H43" s="92"/>
      <c r="I43" s="1"/>
      <c r="J43" s="1"/>
      <c r="M43" s="13">
        <v>10033003</v>
      </c>
      <c r="N43" s="6">
        <v>50000</v>
      </c>
      <c r="O43" s="2">
        <v>10000146</v>
      </c>
      <c r="P43" s="2" t="s">
        <v>876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57"/>
      <c r="D44" s="1"/>
      <c r="E44" s="1"/>
      <c r="F44" s="1"/>
      <c r="G44" s="1"/>
      <c r="H44" s="92"/>
      <c r="I44" s="1"/>
      <c r="J44" s="1"/>
      <c r="M44" s="13">
        <v>10033004</v>
      </c>
      <c r="N44" s="6">
        <v>50000</v>
      </c>
      <c r="O44" s="2">
        <v>10000147</v>
      </c>
      <c r="P44" s="2" t="s">
        <v>878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57"/>
      <c r="D45" s="1"/>
      <c r="E45" s="1"/>
      <c r="F45" s="1"/>
      <c r="G45" s="1"/>
      <c r="H45" s="92"/>
      <c r="I45" s="1"/>
      <c r="J45" s="1"/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44"/>
      <c r="D46" s="1"/>
      <c r="E46" s="1"/>
      <c r="F46" s="1"/>
      <c r="G46" s="1"/>
      <c r="H46" s="92"/>
      <c r="I46" s="1"/>
      <c r="J46" s="1"/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150"/>
      <c r="D47" s="1"/>
      <c r="E47" s="1"/>
      <c r="F47" s="1"/>
      <c r="G47" s="1"/>
      <c r="H47" s="92"/>
      <c r="I47" s="1"/>
      <c r="J47" s="1"/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44"/>
      <c r="D48" s="1"/>
      <c r="E48" s="1"/>
      <c r="F48" s="1"/>
      <c r="G48" s="1"/>
      <c r="H48" s="92"/>
      <c r="I48" s="1"/>
      <c r="J48" s="1"/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44"/>
      <c r="D49" s="1"/>
      <c r="E49" s="1"/>
      <c r="F49" s="1"/>
      <c r="G49" s="1"/>
      <c r="H49" s="92"/>
      <c r="I49" s="1"/>
      <c r="J49" s="1"/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44"/>
      <c r="D50" s="1"/>
      <c r="E50" s="1"/>
      <c r="F50" s="1"/>
      <c r="G50" s="1"/>
      <c r="H50" s="92"/>
      <c r="I50" s="1"/>
      <c r="J50" s="1"/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150"/>
      <c r="D51" s="1"/>
      <c r="E51" s="1"/>
      <c r="F51" s="1"/>
      <c r="G51" s="1"/>
      <c r="H51" s="92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150"/>
      <c r="D52" s="1"/>
      <c r="E52" s="1"/>
      <c r="F52" s="1"/>
      <c r="G52" s="1"/>
      <c r="H52" s="92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150"/>
      <c r="D53" s="1"/>
      <c r="E53" s="1"/>
      <c r="F53" s="1"/>
      <c r="G53" s="1"/>
      <c r="H53" s="92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150"/>
      <c r="D54" s="1"/>
      <c r="E54" s="1"/>
      <c r="F54" s="1"/>
      <c r="G54" s="1"/>
      <c r="H54" s="92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150"/>
      <c r="D55" s="1"/>
      <c r="E55" s="1"/>
      <c r="F55" s="1"/>
      <c r="G55" s="1"/>
      <c r="H55" s="92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150"/>
      <c r="D56" s="1"/>
      <c r="E56" s="1"/>
      <c r="F56" s="1"/>
      <c r="G56" s="1"/>
      <c r="H56" s="92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150"/>
      <c r="D57" s="1"/>
      <c r="E57" s="1"/>
      <c r="F57" s="1"/>
      <c r="G57" s="1"/>
      <c r="H57" s="92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150"/>
      <c r="D58" s="1"/>
      <c r="E58" s="1"/>
      <c r="F58" s="1"/>
      <c r="G58" s="1"/>
      <c r="H58" s="92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150"/>
      <c r="D59" s="1"/>
      <c r="E59" s="1"/>
      <c r="F59" s="1"/>
      <c r="G59" s="1"/>
      <c r="H59" s="92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150"/>
      <c r="D60" s="1"/>
      <c r="E60" s="1"/>
      <c r="F60" s="1"/>
      <c r="G60" s="1"/>
      <c r="H60" s="92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/>
      <c r="B61" s="1"/>
      <c r="C61" s="150"/>
      <c r="D61" s="1"/>
      <c r="E61" s="1"/>
      <c r="F61" s="1"/>
      <c r="G61" s="1"/>
      <c r="H61" s="92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/>
      <c r="B62" s="1"/>
      <c r="C62" s="67"/>
      <c r="D62" s="1"/>
      <c r="E62" s="1"/>
      <c r="F62" s="1"/>
      <c r="G62" s="1"/>
      <c r="H62" s="92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/>
      <c r="B63" s="1"/>
      <c r="C63" s="67"/>
      <c r="D63" s="1"/>
      <c r="E63" s="1"/>
      <c r="F63" s="1"/>
      <c r="G63" s="1"/>
      <c r="H63" s="92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/>
      <c r="B64" s="1"/>
      <c r="C64" s="67"/>
      <c r="D64" s="1"/>
      <c r="E64" s="1"/>
      <c r="F64" s="1"/>
      <c r="G64" s="1"/>
      <c r="H64" s="92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/>
      <c r="B65" s="1"/>
      <c r="C65" s="67"/>
      <c r="D65" s="1"/>
      <c r="E65" s="1"/>
      <c r="F65" s="1"/>
      <c r="G65" s="1"/>
      <c r="H65" s="92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/>
      <c r="B66" s="1"/>
      <c r="C66" s="67"/>
      <c r="D66" s="1"/>
      <c r="E66" s="1"/>
      <c r="F66" s="1"/>
      <c r="G66" s="1"/>
      <c r="H66" s="92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/>
      <c r="B67" s="1"/>
      <c r="C67" s="2"/>
      <c r="D67" s="1"/>
      <c r="E67" s="1"/>
      <c r="F67" s="1"/>
      <c r="G67" s="1"/>
      <c r="H67" s="92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/>
      <c r="B68" s="1"/>
      <c r="C68" s="2"/>
      <c r="D68" s="1"/>
      <c r="E68" s="1"/>
      <c r="F68" s="1"/>
      <c r="G68" s="1"/>
      <c r="H68" s="92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/>
      <c r="B69" s="1"/>
      <c r="C69" s="2"/>
      <c r="D69" s="1"/>
      <c r="E69" s="1"/>
      <c r="F69" s="1"/>
      <c r="G69" s="1"/>
      <c r="H69" s="92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/>
      <c r="B70" s="1"/>
      <c r="C70" s="2"/>
      <c r="D70" s="1"/>
      <c r="E70" s="1"/>
      <c r="F70" s="1"/>
      <c r="G70" s="1"/>
      <c r="H70" s="92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/>
      <c r="B71" s="1"/>
      <c r="C71" s="2"/>
      <c r="D71" s="1"/>
      <c r="E71" s="1"/>
      <c r="F71" s="1"/>
      <c r="G71" s="1"/>
      <c r="H71" s="92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/>
      <c r="B72" s="1"/>
      <c r="C72" s="2"/>
      <c r="D72" s="1"/>
      <c r="E72" s="1"/>
      <c r="F72" s="1"/>
      <c r="G72" s="1"/>
      <c r="H72" s="92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/>
      <c r="B73" s="1"/>
      <c r="C73" s="2"/>
      <c r="D73" s="1"/>
      <c r="E73" s="1"/>
      <c r="F73" s="1"/>
      <c r="G73" s="1"/>
      <c r="H73" s="92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/>
      <c r="B74" s="1"/>
      <c r="C74" s="2"/>
      <c r="D74" s="1"/>
      <c r="E74" s="1"/>
      <c r="F74" s="1"/>
      <c r="G74" s="1"/>
      <c r="H74" s="92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/>
      <c r="B75" s="1"/>
      <c r="C75" s="2"/>
      <c r="D75" s="1"/>
      <c r="E75" s="1"/>
      <c r="F75" s="1"/>
      <c r="G75" s="1"/>
      <c r="H75" s="92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/>
      <c r="B76" s="1"/>
      <c r="C76" s="2"/>
      <c r="D76" s="1"/>
      <c r="E76" s="1"/>
      <c r="F76" s="1"/>
      <c r="G76" s="1"/>
      <c r="H76" s="92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/>
      <c r="B77" s="1"/>
      <c r="C77" s="2"/>
      <c r="D77" s="1"/>
      <c r="E77" s="1"/>
      <c r="F77" s="1"/>
      <c r="G77" s="1"/>
      <c r="H77" s="92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/>
      <c r="B78" s="1"/>
      <c r="C78" s="39"/>
      <c r="D78" s="1"/>
      <c r="E78" s="1"/>
      <c r="F78" s="1"/>
      <c r="G78" s="1"/>
      <c r="H78" s="92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/>
      <c r="B79" s="1"/>
      <c r="C79" s="39"/>
      <c r="D79" s="1"/>
      <c r="E79" s="1"/>
      <c r="F79" s="1"/>
      <c r="G79" s="1"/>
      <c r="H79" s="92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/>
      <c r="B80" s="1"/>
      <c r="C80" s="2"/>
      <c r="D80" s="1"/>
      <c r="E80" s="1"/>
      <c r="F80" s="1"/>
      <c r="G80" s="1"/>
      <c r="H80" s="92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/>
      <c r="B81" s="1"/>
      <c r="C81" s="46"/>
      <c r="D81" s="1"/>
      <c r="E81" s="1"/>
      <c r="F81" s="1"/>
      <c r="G81" s="6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/>
      <c r="B82" s="1"/>
      <c r="C82" s="46"/>
      <c r="D82" s="1"/>
      <c r="E82" s="1"/>
      <c r="F82" s="1"/>
      <c r="G82" s="6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/>
      <c r="B83" s="1"/>
      <c r="C83" s="46"/>
      <c r="D83" s="1"/>
      <c r="E83" s="1"/>
      <c r="F83" s="1"/>
      <c r="G83" s="6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/>
      <c r="B84" s="1"/>
      <c r="C84" s="46"/>
      <c r="D84" s="1"/>
      <c r="E84" s="1"/>
      <c r="F84" s="1"/>
      <c r="G84" s="6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/>
      <c r="B85" s="1"/>
      <c r="C85" s="46"/>
      <c r="D85" s="1"/>
      <c r="E85" s="1"/>
      <c r="F85" s="1"/>
      <c r="G85" s="6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/>
      <c r="B86" s="1"/>
      <c r="C86" s="46"/>
      <c r="D86" s="1"/>
      <c r="E86" s="1"/>
      <c r="F86" s="1"/>
      <c r="G86" s="6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/>
      <c r="B87" s="1"/>
      <c r="C87" s="46"/>
      <c r="D87" s="1"/>
      <c r="E87" s="1"/>
      <c r="F87" s="1"/>
      <c r="G87" s="6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/>
      <c r="B88" s="1"/>
      <c r="C88" s="46"/>
      <c r="D88" s="1"/>
      <c r="E88" s="1"/>
      <c r="F88" s="1"/>
      <c r="G88" s="6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/>
      <c r="B89" s="1"/>
      <c r="C89" s="46"/>
      <c r="D89" s="1"/>
      <c r="E89" s="1"/>
      <c r="F89" s="1"/>
      <c r="G89" s="6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/>
      <c r="B90" s="1"/>
      <c r="C90" s="46"/>
      <c r="D90" s="1"/>
      <c r="E90" s="1"/>
      <c r="F90" s="1"/>
      <c r="G90" s="6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/>
      <c r="B91" s="1"/>
      <c r="C91" s="46"/>
      <c r="D91" s="1"/>
      <c r="E91" s="1"/>
      <c r="F91" s="1"/>
      <c r="G91" s="6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/>
      <c r="B92" s="1"/>
      <c r="C92" s="46"/>
      <c r="D92" s="1"/>
      <c r="E92" s="1"/>
      <c r="F92" s="1"/>
      <c r="G92" s="6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/>
      <c r="B93" s="1"/>
      <c r="C93" s="71"/>
      <c r="D93" s="1"/>
      <c r="E93" s="1"/>
      <c r="F93" s="1"/>
      <c r="G93" s="6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/>
      <c r="B94" s="1"/>
      <c r="C94" s="71"/>
      <c r="D94" s="1"/>
      <c r="E94" s="1"/>
      <c r="F94" s="1"/>
      <c r="G94" s="6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/>
      <c r="B95" s="1"/>
      <c r="C95" s="71"/>
      <c r="D95" s="1"/>
      <c r="E95" s="1"/>
      <c r="F95" s="1"/>
      <c r="G95" s="6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/>
      <c r="B96" s="1"/>
      <c r="C96" s="71"/>
      <c r="D96" s="1"/>
      <c r="E96" s="1"/>
      <c r="F96" s="1"/>
      <c r="G96" s="6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/>
      <c r="B97" s="1"/>
      <c r="C97" s="71"/>
      <c r="D97" s="1"/>
      <c r="E97" s="1"/>
      <c r="F97" s="1"/>
      <c r="G97" s="6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/>
      <c r="B98" s="1"/>
      <c r="C98" s="71"/>
      <c r="D98" s="1"/>
      <c r="E98" s="1"/>
      <c r="F98" s="1"/>
      <c r="G98" s="6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/>
      <c r="B99" s="1"/>
      <c r="C99" s="71"/>
      <c r="D99" s="1"/>
      <c r="E99" s="1"/>
      <c r="F99" s="1"/>
      <c r="G99" s="6"/>
      <c r="H99" s="92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/>
      <c r="B100" s="1"/>
      <c r="C100" s="71"/>
      <c r="D100" s="1"/>
      <c r="E100" s="1"/>
      <c r="F100" s="1"/>
      <c r="G100" s="6"/>
      <c r="H100" s="92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/>
      <c r="B101" s="1"/>
      <c r="C101" s="71"/>
      <c r="D101" s="1"/>
      <c r="E101" s="1"/>
      <c r="F101" s="1"/>
      <c r="G101" s="6"/>
      <c r="H101" s="92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/>
      <c r="B102" s="1"/>
      <c r="C102" s="71"/>
      <c r="D102" s="1"/>
      <c r="E102" s="1"/>
      <c r="F102" s="1"/>
      <c r="G102" s="6"/>
      <c r="H102" s="92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/>
      <c r="B103" s="1"/>
      <c r="C103" s="71"/>
      <c r="D103" s="1"/>
      <c r="E103" s="1"/>
      <c r="F103" s="1"/>
      <c r="G103" s="6"/>
      <c r="H103" s="92"/>
      <c r="I103" s="1"/>
      <c r="J103" s="1"/>
      <c r="M103" s="108"/>
      <c r="N103" s="10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/>
      <c r="B104" s="1"/>
      <c r="C104" s="71"/>
      <c r="D104" s="1"/>
      <c r="E104" s="1"/>
      <c r="F104" s="1"/>
      <c r="G104" s="6"/>
      <c r="H104" s="92"/>
      <c r="I104" s="1"/>
      <c r="J104" s="1"/>
      <c r="M104" s="110"/>
      <c r="N104" s="11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/>
      <c r="B105" s="1"/>
      <c r="C105" s="71"/>
      <c r="D105" s="1"/>
      <c r="E105" s="1"/>
      <c r="F105" s="1"/>
      <c r="G105" s="6"/>
      <c r="H105" s="92"/>
      <c r="I105" s="1"/>
      <c r="J105" s="1"/>
      <c r="M105" s="110"/>
      <c r="N105" s="11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/>
      <c r="B106" s="1"/>
      <c r="C106" s="71"/>
      <c r="D106" s="1"/>
      <c r="E106" s="1"/>
      <c r="F106" s="1"/>
      <c r="G106" s="6"/>
      <c r="H106" s="92"/>
      <c r="I106" s="1"/>
      <c r="J106" s="1"/>
      <c r="M106" s="110"/>
      <c r="N106" s="11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/>
      <c r="B107" s="1"/>
      <c r="C107" s="71"/>
      <c r="D107" s="1"/>
      <c r="E107" s="1"/>
      <c r="F107" s="1"/>
      <c r="G107" s="6"/>
      <c r="H107" s="92"/>
      <c r="I107" s="1"/>
      <c r="J107" s="1"/>
      <c r="M107" s="110"/>
      <c r="N107" s="1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/>
      <c r="B108" s="1"/>
      <c r="C108" s="71"/>
      <c r="D108" s="1"/>
      <c r="E108" s="1"/>
      <c r="F108" s="1"/>
      <c r="G108" s="6"/>
      <c r="H108" s="92"/>
      <c r="I108" s="1"/>
      <c r="J108" s="1"/>
      <c r="M108" s="110"/>
      <c r="N108" s="1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/>
      <c r="B109" s="1"/>
      <c r="C109" s="71"/>
      <c r="D109" s="1"/>
      <c r="E109" s="1"/>
      <c r="F109" s="1"/>
      <c r="G109" s="6"/>
      <c r="H109" s="92"/>
      <c r="I109" s="1"/>
      <c r="J109" s="1"/>
      <c r="M109" s="110"/>
      <c r="N109" s="11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/>
      <c r="B110" s="1"/>
      <c r="C110" s="71"/>
      <c r="D110" s="1"/>
      <c r="E110" s="1"/>
      <c r="F110" s="1"/>
      <c r="G110" s="6"/>
      <c r="H110" s="92"/>
      <c r="I110" s="1"/>
      <c r="J110" s="1"/>
      <c r="M110" s="110"/>
      <c r="N110" s="11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/>
      <c r="B111" s="1"/>
      <c r="C111" s="71"/>
      <c r="D111" s="1"/>
      <c r="E111" s="1"/>
      <c r="F111" s="1"/>
      <c r="G111" s="6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/>
      <c r="B112" s="1"/>
      <c r="C112" s="71"/>
      <c r="D112" s="1"/>
      <c r="E112" s="1"/>
      <c r="F112" s="1"/>
      <c r="G112" s="6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/>
      <c r="B113" s="1"/>
      <c r="C113" s="71"/>
      <c r="D113" s="1"/>
      <c r="E113" s="1"/>
      <c r="F113" s="1"/>
      <c r="G113" s="6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/>
      <c r="B114" s="1"/>
      <c r="C114" s="71"/>
      <c r="D114" s="1"/>
      <c r="E114" s="1"/>
      <c r="F114" s="1"/>
      <c r="G114" s="6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/>
      <c r="B115" s="1"/>
      <c r="C115" s="71"/>
      <c r="D115" s="1"/>
      <c r="E115" s="1"/>
      <c r="F115" s="1"/>
      <c r="G115" s="6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/>
      <c r="B116" s="1"/>
      <c r="C116" s="71"/>
      <c r="D116" s="1"/>
      <c r="E116" s="1"/>
      <c r="F116" s="1"/>
      <c r="G116" s="6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/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/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819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822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1983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823</v>
      </c>
    </row>
    <row r="101" spans="2:15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1983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2">
        <v>10010046</v>
      </c>
      <c r="M104" s="4" t="s">
        <v>1984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1985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1985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1985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1985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2003</v>
      </c>
      <c r="E118" s="1">
        <v>50000</v>
      </c>
    </row>
    <row r="119" spans="3:5" ht="20.100000000000001" customHeight="1" x14ac:dyDescent="0.2">
      <c r="C119" s="1">
        <v>0.05</v>
      </c>
      <c r="D119" s="1" t="s">
        <v>2003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2023-10-18T14:25:06Z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