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8ED6EFB-4A13-46B2-BF9F-C74D7C84158D}" xr6:coauthVersionLast="47" xr6:coauthVersionMax="47" xr10:uidLastSave="{00000000-0000-0000-0000-000000000000}"/>
  <bookViews>
    <workbookView xWindow="28680" yWindow="-120" windowWidth="29040" windowHeight="15840" firstSheet="7" activeTab="1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Q61" i="33"/>
  <c r="AM61" i="33"/>
  <c r="AC61" i="33"/>
  <c r="Q61" i="33"/>
  <c r="M61" i="33"/>
  <c r="S61" i="33" s="1"/>
  <c r="Y61" i="33" s="1"/>
  <c r="G61" i="33"/>
  <c r="C61" i="33"/>
  <c r="AQ60" i="33"/>
  <c r="AM60" i="33"/>
  <c r="AC60" i="33"/>
  <c r="Q60" i="33"/>
  <c r="M60" i="33"/>
  <c r="S60" i="33" s="1"/>
  <c r="Y60" i="33" s="1"/>
  <c r="G60" i="33"/>
  <c r="C60" i="33"/>
  <c r="AQ59" i="33"/>
  <c r="AM59" i="33"/>
  <c r="AC59" i="33"/>
  <c r="S59" i="33"/>
  <c r="Y59" i="33" s="1"/>
  <c r="Q59" i="33"/>
  <c r="M59" i="33"/>
  <c r="G59" i="33"/>
  <c r="C59" i="33"/>
  <c r="AQ58" i="33"/>
  <c r="AM58" i="33"/>
  <c r="AC58" i="33"/>
  <c r="Y58" i="33"/>
  <c r="S58" i="33"/>
  <c r="M58" i="33"/>
  <c r="C58" i="33"/>
  <c r="AQ57" i="33"/>
  <c r="AM57" i="33"/>
  <c r="AC57" i="33"/>
  <c r="Y57" i="33"/>
  <c r="S57" i="33"/>
  <c r="M57" i="33"/>
  <c r="C57" i="33"/>
  <c r="AQ56" i="33"/>
  <c r="AM56" i="33"/>
  <c r="AC56" i="33"/>
  <c r="Q56" i="33"/>
  <c r="S56" i="33" s="1"/>
  <c r="Y56" i="33" s="1"/>
  <c r="M56" i="33"/>
  <c r="G56" i="33"/>
  <c r="C56" i="33"/>
  <c r="AQ55" i="33"/>
  <c r="AM55" i="33"/>
  <c r="AC55" i="33"/>
  <c r="S55" i="33"/>
  <c r="Y55" i="33" s="1"/>
  <c r="Q55" i="33"/>
  <c r="M55" i="33"/>
  <c r="G55" i="33"/>
  <c r="C55" i="33"/>
  <c r="AQ54" i="33"/>
  <c r="AM54" i="33"/>
  <c r="AC54" i="33"/>
  <c r="Y54" i="33"/>
  <c r="S54" i="33"/>
  <c r="Q54" i="33"/>
  <c r="M54" i="33"/>
  <c r="G54" i="33"/>
  <c r="C54" i="33"/>
  <c r="AQ53" i="33"/>
  <c r="AM53" i="33"/>
  <c r="AC53" i="33"/>
  <c r="Y53" i="33"/>
  <c r="S53" i="33"/>
  <c r="Q53" i="33"/>
  <c r="M53" i="33"/>
  <c r="G53" i="33"/>
  <c r="C53" i="33"/>
  <c r="AQ52" i="33"/>
  <c r="AM52" i="33"/>
  <c r="AC52" i="33"/>
  <c r="Q52" i="33"/>
  <c r="S52" i="33" s="1"/>
  <c r="Y52" i="33" s="1"/>
  <c r="M52" i="33"/>
  <c r="G52" i="33"/>
  <c r="C52" i="33"/>
  <c r="AQ51" i="33"/>
  <c r="AM51" i="33"/>
  <c r="AC51" i="33"/>
  <c r="S51" i="33"/>
  <c r="Y51" i="33" s="1"/>
  <c r="Q51" i="33"/>
  <c r="M51" i="33"/>
  <c r="G51" i="33"/>
  <c r="C51" i="33"/>
  <c r="AQ50" i="33"/>
  <c r="AM50" i="33"/>
  <c r="AC50" i="33"/>
  <c r="Y50" i="33"/>
  <c r="S50" i="33"/>
  <c r="Q50" i="33"/>
  <c r="M50" i="33"/>
  <c r="G50" i="33"/>
  <c r="C50" i="33"/>
  <c r="AQ49" i="33"/>
  <c r="AM49" i="33"/>
  <c r="AC49" i="33"/>
  <c r="Y49" i="33"/>
  <c r="S49" i="33"/>
  <c r="Q49" i="33"/>
  <c r="M49" i="33"/>
  <c r="G49" i="33"/>
  <c r="C49" i="33"/>
  <c r="AQ48" i="33"/>
  <c r="AM48" i="33"/>
  <c r="AC48" i="33"/>
  <c r="Q48" i="33"/>
  <c r="S48" i="33" s="1"/>
  <c r="Y48" i="33" s="1"/>
  <c r="M48" i="33"/>
  <c r="G48" i="33"/>
  <c r="C48" i="33"/>
  <c r="AQ47" i="33"/>
  <c r="AM47" i="33"/>
  <c r="AC47" i="33"/>
  <c r="Y47" i="33"/>
  <c r="S47" i="33"/>
  <c r="Q47" i="33"/>
  <c r="M47" i="33"/>
  <c r="G47" i="33"/>
  <c r="C47" i="33"/>
  <c r="AQ46" i="33"/>
  <c r="AM46" i="33"/>
  <c r="AC46" i="33"/>
  <c r="Q46" i="33"/>
  <c r="M46" i="33"/>
  <c r="S46" i="33" s="1"/>
  <c r="Y46" i="33" s="1"/>
  <c r="G46" i="33"/>
  <c r="C46" i="33"/>
  <c r="AQ45" i="33"/>
  <c r="AM45" i="33"/>
  <c r="AC45" i="33"/>
  <c r="Y45" i="33"/>
  <c r="S45" i="33"/>
  <c r="Q45" i="33"/>
  <c r="M45" i="33"/>
  <c r="G45" i="33"/>
  <c r="C45" i="33"/>
  <c r="AQ44" i="33"/>
  <c r="AM44" i="33"/>
  <c r="AC44" i="33"/>
  <c r="Y44" i="33"/>
  <c r="M44" i="33"/>
  <c r="C44" i="33"/>
  <c r="AQ43" i="33"/>
  <c r="AM43" i="33"/>
  <c r="AC43" i="33"/>
  <c r="Y43" i="33"/>
  <c r="M43" i="33"/>
  <c r="C43" i="33"/>
  <c r="AQ42" i="33"/>
  <c r="AM42" i="33"/>
  <c r="AC42" i="33"/>
  <c r="Y42" i="33"/>
  <c r="M42" i="33"/>
  <c r="C42" i="33"/>
  <c r="AQ41" i="33"/>
  <c r="AM41" i="33"/>
  <c r="AC41" i="33"/>
  <c r="Y41" i="33"/>
  <c r="M41" i="33"/>
  <c r="C41" i="33"/>
  <c r="AQ40" i="33"/>
  <c r="AM40" i="33"/>
  <c r="AC40" i="33"/>
  <c r="Y40" i="33"/>
  <c r="M40" i="33"/>
  <c r="C40" i="33"/>
  <c r="AQ39" i="33"/>
  <c r="AM39" i="33"/>
  <c r="AC39" i="33"/>
  <c r="Y39" i="33"/>
  <c r="M39" i="33"/>
  <c r="C39" i="33"/>
  <c r="AQ38" i="33"/>
  <c r="AM38" i="33"/>
  <c r="AC38" i="33"/>
  <c r="Y38" i="33"/>
  <c r="M38" i="33"/>
  <c r="C38" i="33"/>
  <c r="AQ37" i="33"/>
  <c r="AM37" i="33"/>
  <c r="AC37" i="33"/>
  <c r="Y37" i="33"/>
  <c r="M37" i="33"/>
  <c r="C37" i="33"/>
  <c r="AQ36" i="33"/>
  <c r="AM36" i="33"/>
  <c r="AC36" i="33"/>
  <c r="Y36" i="33"/>
  <c r="M36" i="33"/>
  <c r="C36" i="33"/>
  <c r="AQ35" i="33"/>
  <c r="AM35" i="33"/>
  <c r="AC35" i="33"/>
  <c r="Y35" i="33"/>
  <c r="M35" i="33"/>
  <c r="C35" i="33"/>
  <c r="AQ34" i="33"/>
  <c r="AM34" i="33"/>
  <c r="AC34" i="33"/>
  <c r="Y34" i="33"/>
  <c r="M34" i="33"/>
  <c r="C34" i="33"/>
  <c r="AQ33" i="33"/>
  <c r="AM33" i="33"/>
  <c r="AC33" i="33"/>
  <c r="Y33" i="33"/>
  <c r="M33" i="33"/>
  <c r="C33" i="33"/>
  <c r="AQ32" i="33"/>
  <c r="AM32" i="33"/>
  <c r="AC32" i="33"/>
  <c r="Y32" i="33"/>
  <c r="M32" i="33"/>
  <c r="C32" i="33"/>
  <c r="AQ31" i="33"/>
  <c r="AM31" i="33"/>
  <c r="AC31" i="33"/>
  <c r="Y31" i="33"/>
  <c r="M31" i="33"/>
  <c r="C31" i="33"/>
  <c r="AQ30" i="33"/>
  <c r="AM30" i="33"/>
  <c r="AC30" i="33"/>
  <c r="Y30" i="33"/>
  <c r="M30" i="33"/>
  <c r="C30" i="33"/>
  <c r="AQ29" i="33"/>
  <c r="AM29" i="33"/>
  <c r="AC29" i="33"/>
  <c r="Y29" i="33"/>
  <c r="M29" i="33"/>
  <c r="C29" i="33"/>
  <c r="AQ28" i="33"/>
  <c r="AM28" i="33"/>
  <c r="AC28" i="33"/>
  <c r="Y28" i="33"/>
  <c r="M28" i="33"/>
  <c r="C28" i="33"/>
  <c r="AQ27" i="33"/>
  <c r="AM27" i="33"/>
  <c r="AC27" i="33"/>
  <c r="Y27" i="33"/>
  <c r="M27" i="33"/>
  <c r="C27" i="33"/>
  <c r="AJ21" i="33"/>
  <c r="AH21" i="33"/>
  <c r="AF21" i="33"/>
  <c r="AD21" i="33"/>
  <c r="AB21" i="33"/>
  <c r="Z21" i="33"/>
  <c r="X21" i="33"/>
  <c r="V21" i="33"/>
  <c r="T21" i="33"/>
  <c r="R21" i="33"/>
  <c r="P21" i="33"/>
  <c r="N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I21" i="33" s="1"/>
  <c r="AH8" i="33"/>
  <c r="AG8" i="33"/>
  <c r="AF8" i="33"/>
  <c r="AE8" i="33"/>
  <c r="AD8" i="33"/>
  <c r="AC8" i="33"/>
  <c r="AB8" i="33"/>
  <c r="AA8" i="33"/>
  <c r="Z8" i="33"/>
  <c r="Y8" i="33"/>
  <c r="X8" i="33"/>
  <c r="W8" i="33"/>
  <c r="W21" i="33" s="1"/>
  <c r="V8" i="33"/>
  <c r="U8" i="33"/>
  <c r="T8" i="33"/>
  <c r="S8" i="33"/>
  <c r="R8" i="33"/>
  <c r="Q8" i="33"/>
  <c r="P8" i="33"/>
  <c r="O8" i="33"/>
  <c r="N8" i="33"/>
  <c r="M8" i="33"/>
  <c r="L8" i="33"/>
  <c r="AK7" i="33"/>
  <c r="AK21" i="33" s="1"/>
  <c r="AJ7" i="33"/>
  <c r="AI7" i="33"/>
  <c r="AH7" i="33"/>
  <c r="AG7" i="33"/>
  <c r="AF7" i="33"/>
  <c r="AE7" i="33"/>
  <c r="AD7" i="33"/>
  <c r="AC7" i="33"/>
  <c r="AB7" i="33"/>
  <c r="AA7" i="33"/>
  <c r="Z7" i="33"/>
  <c r="Y7" i="33"/>
  <c r="Y21" i="33" s="1"/>
  <c r="X7" i="33"/>
  <c r="W7" i="33"/>
  <c r="V7" i="33"/>
  <c r="U7" i="33"/>
  <c r="T7" i="33"/>
  <c r="S7" i="33"/>
  <c r="R7" i="33"/>
  <c r="Q7" i="33"/>
  <c r="P7" i="33"/>
  <c r="O7" i="33"/>
  <c r="N7" i="33"/>
  <c r="M7" i="33"/>
  <c r="M21" i="33" s="1"/>
  <c r="L7" i="33"/>
  <c r="AK6" i="33"/>
  <c r="AJ6" i="33"/>
  <c r="AI6" i="33"/>
  <c r="AH6" i="33"/>
  <c r="AG6" i="33"/>
  <c r="AF6" i="33"/>
  <c r="AE6" i="33"/>
  <c r="AD6" i="33"/>
  <c r="AC6" i="33"/>
  <c r="AB6" i="33"/>
  <c r="AA6" i="33"/>
  <c r="AA21" i="33" s="1"/>
  <c r="Z6" i="33"/>
  <c r="Y6" i="33"/>
  <c r="X6" i="33"/>
  <c r="W6" i="33"/>
  <c r="V6" i="33"/>
  <c r="U6" i="33"/>
  <c r="T6" i="33"/>
  <c r="S6" i="33"/>
  <c r="R6" i="33"/>
  <c r="Q6" i="33"/>
  <c r="P6" i="33"/>
  <c r="O6" i="33"/>
  <c r="O21" i="33" s="1"/>
  <c r="N6" i="33"/>
  <c r="M6" i="33"/>
  <c r="L6" i="33"/>
  <c r="AK5" i="33"/>
  <c r="AJ5" i="33"/>
  <c r="AI5" i="33"/>
  <c r="AH5" i="33"/>
  <c r="AG5" i="33"/>
  <c r="AF5" i="33"/>
  <c r="AE5" i="33"/>
  <c r="AD5" i="33"/>
  <c r="AC5" i="33"/>
  <c r="AC21" i="33" s="1"/>
  <c r="AB5" i="33"/>
  <c r="AA5" i="33"/>
  <c r="Z5" i="33"/>
  <c r="Y5" i="33"/>
  <c r="X5" i="33"/>
  <c r="W5" i="33"/>
  <c r="V5" i="33"/>
  <c r="U5" i="33"/>
  <c r="T5" i="33"/>
  <c r="S5" i="33"/>
  <c r="R5" i="33"/>
  <c r="Q5" i="33"/>
  <c r="Q21" i="33" s="1"/>
  <c r="P5" i="33"/>
  <c r="O5" i="33"/>
  <c r="N5" i="33"/>
  <c r="M5" i="33"/>
  <c r="L5" i="33"/>
  <c r="AK4" i="33"/>
  <c r="AJ4" i="33"/>
  <c r="AI4" i="33"/>
  <c r="AH4" i="33"/>
  <c r="AG4" i="33"/>
  <c r="AF4" i="33"/>
  <c r="AE4" i="33"/>
  <c r="AE21" i="33" s="1"/>
  <c r="AD4" i="33"/>
  <c r="AC4" i="33"/>
  <c r="AB4" i="33"/>
  <c r="AA4" i="33"/>
  <c r="Z4" i="33"/>
  <c r="Y4" i="33"/>
  <c r="X4" i="33"/>
  <c r="W4" i="33"/>
  <c r="V4" i="33"/>
  <c r="U4" i="33"/>
  <c r="T4" i="33"/>
  <c r="S4" i="33"/>
  <c r="S21" i="33" s="1"/>
  <c r="R4" i="33"/>
  <c r="Q4" i="33"/>
  <c r="P4" i="33"/>
  <c r="O4" i="33"/>
  <c r="N4" i="33"/>
  <c r="M4" i="33"/>
  <c r="L4" i="33"/>
  <c r="AK3" i="33"/>
  <c r="AJ3" i="33"/>
  <c r="AI3" i="33"/>
  <c r="AH3" i="33"/>
  <c r="AG3" i="33"/>
  <c r="AG21" i="33" s="1"/>
  <c r="AF3" i="33"/>
  <c r="AE3" i="33"/>
  <c r="AD3" i="33"/>
  <c r="AC3" i="33"/>
  <c r="AB3" i="33"/>
  <c r="AA3" i="33"/>
  <c r="Z3" i="33"/>
  <c r="Y3" i="33"/>
  <c r="X3" i="33"/>
  <c r="W3" i="33"/>
  <c r="V3" i="33"/>
  <c r="U3" i="33"/>
  <c r="U21" i="33" s="1"/>
  <c r="T3" i="33"/>
  <c r="S3" i="33"/>
  <c r="R3" i="33"/>
  <c r="Q3" i="33"/>
  <c r="P3" i="33"/>
  <c r="O3" i="33"/>
  <c r="N3" i="33"/>
  <c r="M3" i="33"/>
  <c r="L3" i="33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/>
  <c r="E203" i="32"/>
  <c r="F202" i="32"/>
  <c r="E202" i="32"/>
  <c r="F201" i="32"/>
  <c r="E201" i="32"/>
  <c r="F200" i="32"/>
  <c r="E200" i="32"/>
  <c r="F199" i="32"/>
  <c r="E199" i="32"/>
  <c r="F198" i="32"/>
  <c r="E198" i="32"/>
  <c r="F197" i="32"/>
  <c r="E197" i="32"/>
  <c r="F196" i="32"/>
  <c r="E196" i="32"/>
  <c r="F195" i="32"/>
  <c r="E195" i="32"/>
  <c r="F194" i="32"/>
  <c r="E194" i="32"/>
  <c r="F193" i="32"/>
  <c r="E193" i="32"/>
  <c r="F192" i="32"/>
  <c r="E192" i="32"/>
  <c r="F191" i="32"/>
  <c r="E191" i="32"/>
  <c r="F186" i="32"/>
  <c r="E186" i="32"/>
  <c r="F185" i="32"/>
  <c r="E185" i="32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AE174" i="32"/>
  <c r="AC174" i="32"/>
  <c r="AA174" i="32"/>
  <c r="Y174" i="32"/>
  <c r="T174" i="32"/>
  <c r="G174" i="32"/>
  <c r="E174" i="32"/>
  <c r="D174" i="32"/>
  <c r="AE173" i="32"/>
  <c r="AC173" i="32"/>
  <c r="AA173" i="32"/>
  <c r="Y173" i="32"/>
  <c r="T173" i="32"/>
  <c r="G173" i="32"/>
  <c r="E173" i="32"/>
  <c r="D173" i="32"/>
  <c r="AE172" i="32"/>
  <c r="AC172" i="32"/>
  <c r="AA172" i="32"/>
  <c r="Y172" i="32"/>
  <c r="T172" i="32"/>
  <c r="G172" i="32"/>
  <c r="E172" i="32"/>
  <c r="D172" i="32"/>
  <c r="AE171" i="32"/>
  <c r="AC171" i="32"/>
  <c r="AA171" i="32"/>
  <c r="Y171" i="32"/>
  <c r="T171" i="32"/>
  <c r="G171" i="32"/>
  <c r="E171" i="32"/>
  <c r="D171" i="32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AE168" i="32"/>
  <c r="AC168" i="32"/>
  <c r="AA168" i="32"/>
  <c r="Y168" i="32"/>
  <c r="T168" i="32"/>
  <c r="G168" i="32"/>
  <c r="E168" i="32"/>
  <c r="D168" i="32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AE165" i="32"/>
  <c r="AC165" i="32"/>
  <c r="AA165" i="32"/>
  <c r="Y165" i="32"/>
  <c r="T165" i="32"/>
  <c r="G165" i="32"/>
  <c r="E165" i="32"/>
  <c r="D165" i="32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AE162" i="32"/>
  <c r="AC162" i="32"/>
  <c r="AA162" i="32"/>
  <c r="Y162" i="32"/>
  <c r="T162" i="32"/>
  <c r="G162" i="32"/>
  <c r="E162" i="32"/>
  <c r="D162" i="32"/>
  <c r="AE161" i="32"/>
  <c r="AC161" i="32"/>
  <c r="AA161" i="32"/>
  <c r="Y161" i="32"/>
  <c r="T161" i="32"/>
  <c r="G161" i="32"/>
  <c r="E161" i="32"/>
  <c r="D161" i="32"/>
  <c r="AE160" i="32"/>
  <c r="AC160" i="32"/>
  <c r="AA160" i="32"/>
  <c r="Y160" i="32"/>
  <c r="T160" i="32"/>
  <c r="G160" i="32"/>
  <c r="E160" i="32"/>
  <c r="D160" i="32"/>
  <c r="AE159" i="32"/>
  <c r="AC159" i="32"/>
  <c r="AA159" i="32"/>
  <c r="Y159" i="32"/>
  <c r="T159" i="32"/>
  <c r="G159" i="32"/>
  <c r="E159" i="32"/>
  <c r="D159" i="32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AE156" i="32"/>
  <c r="AC156" i="32"/>
  <c r="AA156" i="32"/>
  <c r="Y156" i="32"/>
  <c r="T156" i="32"/>
  <c r="G156" i="32"/>
  <c r="E156" i="32"/>
  <c r="D156" i="32"/>
  <c r="AE155" i="32"/>
  <c r="AC155" i="32"/>
  <c r="AA155" i="32"/>
  <c r="Y155" i="32"/>
  <c r="T155" i="32"/>
  <c r="G155" i="32"/>
  <c r="E155" i="32"/>
  <c r="D155" i="32"/>
  <c r="AC154" i="32"/>
  <c r="AA154" i="32"/>
  <c r="Y154" i="32"/>
  <c r="T154" i="32"/>
  <c r="G154" i="32"/>
  <c r="E154" i="32"/>
  <c r="D154" i="32"/>
  <c r="AC153" i="32"/>
  <c r="AA153" i="32"/>
  <c r="Y153" i="32"/>
  <c r="T153" i="32"/>
  <c r="G153" i="32"/>
  <c r="E153" i="32"/>
  <c r="E190" i="32" s="1"/>
  <c r="F190" i="32" s="1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L143" i="32"/>
  <c r="K143" i="32"/>
  <c r="J143" i="32"/>
  <c r="N143" i="32" s="1"/>
  <c r="I143" i="32"/>
  <c r="N142" i="32"/>
  <c r="L142" i="32"/>
  <c r="K142" i="32"/>
  <c r="J142" i="32"/>
  <c r="I142" i="32"/>
  <c r="N141" i="32"/>
  <c r="L141" i="32"/>
  <c r="K141" i="32"/>
  <c r="J141" i="32"/>
  <c r="I141" i="32"/>
  <c r="N140" i="32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N137" i="32"/>
  <c r="L137" i="32"/>
  <c r="K137" i="32"/>
  <c r="J137" i="32"/>
  <c r="I137" i="32"/>
  <c r="L136" i="32"/>
  <c r="K136" i="32"/>
  <c r="J136" i="32"/>
  <c r="I136" i="32"/>
  <c r="N136" i="32" s="1"/>
  <c r="L135" i="32"/>
  <c r="N135" i="32" s="1"/>
  <c r="K135" i="32"/>
  <c r="J135" i="32"/>
  <c r="I135" i="32"/>
  <c r="N134" i="32"/>
  <c r="L134" i="32"/>
  <c r="K134" i="32"/>
  <c r="J134" i="32"/>
  <c r="I134" i="32"/>
  <c r="L133" i="32"/>
  <c r="K133" i="32"/>
  <c r="J133" i="32"/>
  <c r="I133" i="32"/>
  <c r="L132" i="32"/>
  <c r="K132" i="32"/>
  <c r="J132" i="32"/>
  <c r="I132" i="32"/>
  <c r="N132" i="32" s="1"/>
  <c r="L131" i="32"/>
  <c r="K131" i="32"/>
  <c r="J131" i="32"/>
  <c r="I131" i="32"/>
  <c r="N131" i="32" s="1"/>
  <c r="N130" i="32"/>
  <c r="L130" i="32"/>
  <c r="K130" i="32"/>
  <c r="J130" i="32"/>
  <c r="I130" i="32"/>
  <c r="L128" i="32"/>
  <c r="N128" i="32" s="1"/>
  <c r="K128" i="32"/>
  <c r="J128" i="32"/>
  <c r="I128" i="32"/>
  <c r="L127" i="32"/>
  <c r="K127" i="32"/>
  <c r="N127" i="32" s="1"/>
  <c r="J127" i="32"/>
  <c r="I127" i="32"/>
  <c r="L126" i="32"/>
  <c r="K126" i="32"/>
  <c r="J126" i="32"/>
  <c r="N126" i="32" s="1"/>
  <c r="I126" i="32"/>
  <c r="L125" i="32"/>
  <c r="K125" i="32"/>
  <c r="J125" i="32"/>
  <c r="I125" i="32"/>
  <c r="N124" i="32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N121" i="32"/>
  <c r="L121" i="32"/>
  <c r="K121" i="32"/>
  <c r="J121" i="32"/>
  <c r="I121" i="32"/>
  <c r="L120" i="32"/>
  <c r="K120" i="32"/>
  <c r="J120" i="32"/>
  <c r="I120" i="32"/>
  <c r="L119" i="32"/>
  <c r="K119" i="32"/>
  <c r="J119" i="32"/>
  <c r="I119" i="32"/>
  <c r="N119" i="32" s="1"/>
  <c r="L118" i="32"/>
  <c r="K118" i="32"/>
  <c r="J118" i="32"/>
  <c r="I118" i="32"/>
  <c r="N117" i="32"/>
  <c r="L117" i="32"/>
  <c r="K117" i="32"/>
  <c r="J117" i="32"/>
  <c r="I117" i="32"/>
  <c r="L116" i="32"/>
  <c r="K116" i="32"/>
  <c r="J116" i="32"/>
  <c r="N116" i="32" s="1"/>
  <c r="I116" i="32"/>
  <c r="L115" i="32"/>
  <c r="K115" i="32"/>
  <c r="J115" i="32"/>
  <c r="I115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AJ71" i="32"/>
  <c r="AG71" i="32"/>
  <c r="AJ70" i="32"/>
  <c r="AG70" i="32"/>
  <c r="J70" i="32"/>
  <c r="AM69" i="32"/>
  <c r="AJ69" i="32"/>
  <c r="AG69" i="32"/>
  <c r="AJ68" i="32"/>
  <c r="AG68" i="32"/>
  <c r="J68" i="32"/>
  <c r="AJ67" i="32"/>
  <c r="AG67" i="32"/>
  <c r="R67" i="32"/>
  <c r="J67" i="32"/>
  <c r="J69" i="32" s="1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AJ63" i="32"/>
  <c r="AG63" i="32"/>
  <c r="K63" i="32"/>
  <c r="AJ62" i="32"/>
  <c r="AG62" i="32"/>
  <c r="P62" i="32"/>
  <c r="O62" i="32"/>
  <c r="AH62" i="32" s="1"/>
  <c r="M62" i="32"/>
  <c r="K62" i="32"/>
  <c r="AJ61" i="32"/>
  <c r="AH61" i="32"/>
  <c r="AG61" i="32"/>
  <c r="P61" i="32"/>
  <c r="N61" i="32"/>
  <c r="M61" i="32"/>
  <c r="P57" i="32"/>
  <c r="Q57" i="32" s="1"/>
  <c r="O57" i="32"/>
  <c r="AH56" i="32"/>
  <c r="AG56" i="32"/>
  <c r="AD56" i="32"/>
  <c r="AE56" i="32" s="1"/>
  <c r="Q56" i="32"/>
  <c r="P56" i="32"/>
  <c r="O56" i="32"/>
  <c r="AM55" i="32"/>
  <c r="AH55" i="32"/>
  <c r="AG55" i="32"/>
  <c r="Q55" i="32"/>
  <c r="P55" i="32"/>
  <c r="AD55" i="32" s="1"/>
  <c r="AE55" i="32" s="1"/>
  <c r="O55" i="32"/>
  <c r="P54" i="32"/>
  <c r="Q54" i="32" s="1"/>
  <c r="O54" i="32"/>
  <c r="AH53" i="32"/>
  <c r="AG53" i="32"/>
  <c r="AD53" i="32"/>
  <c r="AE53" i="32" s="1"/>
  <c r="Q53" i="32"/>
  <c r="P53" i="32"/>
  <c r="O53" i="32"/>
  <c r="AM52" i="32"/>
  <c r="AG52" i="32"/>
  <c r="Q52" i="32"/>
  <c r="P52" i="32"/>
  <c r="AD52" i="32" s="1"/>
  <c r="AE52" i="32" s="1"/>
  <c r="AH52" i="32" s="1"/>
  <c r="O52" i="32"/>
  <c r="P51" i="32"/>
  <c r="O51" i="32"/>
  <c r="AG50" i="32"/>
  <c r="AD50" i="32"/>
  <c r="AE50" i="32" s="1"/>
  <c r="AH50" i="32" s="1"/>
  <c r="Q50" i="32"/>
  <c r="P50" i="32"/>
  <c r="O50" i="32"/>
  <c r="AM49" i="32"/>
  <c r="AG49" i="32"/>
  <c r="Q49" i="32"/>
  <c r="P49" i="32"/>
  <c r="AD49" i="32" s="1"/>
  <c r="AE49" i="32" s="1"/>
  <c r="AH49" i="32" s="1"/>
  <c r="O49" i="32"/>
  <c r="AK48" i="32"/>
  <c r="P48" i="32"/>
  <c r="O48" i="32"/>
  <c r="AD47" i="32"/>
  <c r="AE47" i="32" s="1"/>
  <c r="P47" i="32"/>
  <c r="Q47" i="32" s="1"/>
  <c r="O47" i="32"/>
  <c r="AM46" i="32"/>
  <c r="AG46" i="32"/>
  <c r="P46" i="32"/>
  <c r="O46" i="32"/>
  <c r="M46" i="32"/>
  <c r="M47" i="32" s="1"/>
  <c r="S47" i="32" s="1"/>
  <c r="AD45" i="32"/>
  <c r="AE45" i="32" s="1"/>
  <c r="AA45" i="32"/>
  <c r="S45" i="32"/>
  <c r="Y45" i="32" s="1"/>
  <c r="Q45" i="32"/>
  <c r="P45" i="32"/>
  <c r="O45" i="32"/>
  <c r="M45" i="32"/>
  <c r="AG44" i="32"/>
  <c r="AD44" i="32"/>
  <c r="AE44" i="32" s="1"/>
  <c r="AH44" i="32" s="1"/>
  <c r="AA44" i="32"/>
  <c r="Q44" i="32"/>
  <c r="S44" i="32" s="1"/>
  <c r="P44" i="32"/>
  <c r="O44" i="32"/>
  <c r="Y40" i="32"/>
  <c r="AK39" i="32"/>
  <c r="AL39" i="32" s="1"/>
  <c r="AG39" i="32"/>
  <c r="AH39" i="32" s="1"/>
  <c r="AC39" i="32"/>
  <c r="AB39" i="32"/>
  <c r="AD39" i="32" s="1"/>
  <c r="AS39" i="32" s="1"/>
  <c r="AA39" i="32"/>
  <c r="Q39" i="32"/>
  <c r="F39" i="32" s="1"/>
  <c r="AB38" i="32"/>
  <c r="AA38" i="32"/>
  <c r="Q38" i="32"/>
  <c r="F38" i="32" s="1"/>
  <c r="D38" i="32" s="1"/>
  <c r="AK37" i="32"/>
  <c r="AL37" i="32" s="1"/>
  <c r="AH37" i="32"/>
  <c r="AD37" i="32"/>
  <c r="AS37" i="32" s="1"/>
  <c r="AC37" i="32"/>
  <c r="AB37" i="32"/>
  <c r="AA37" i="32"/>
  <c r="Q37" i="32"/>
  <c r="F37" i="32"/>
  <c r="E37" i="32" s="1"/>
  <c r="D37" i="32"/>
  <c r="AB36" i="32"/>
  <c r="AA36" i="32"/>
  <c r="Q36" i="32"/>
  <c r="F36" i="32" s="1"/>
  <c r="D36" i="32" s="1"/>
  <c r="AS35" i="32"/>
  <c r="AK35" i="32"/>
  <c r="AL35" i="32" s="1"/>
  <c r="AD35" i="32"/>
  <c r="AC35" i="32"/>
  <c r="AB35" i="32"/>
  <c r="AA35" i="32"/>
  <c r="Q35" i="32"/>
  <c r="F35" i="32"/>
  <c r="E35" i="32" s="1"/>
  <c r="D35" i="32"/>
  <c r="AB34" i="32"/>
  <c r="AA34" i="32"/>
  <c r="Q34" i="32"/>
  <c r="F34" i="32" s="1"/>
  <c r="D34" i="32" s="1"/>
  <c r="E34" i="32"/>
  <c r="AL33" i="32"/>
  <c r="AK33" i="32"/>
  <c r="AD33" i="32"/>
  <c r="AS33" i="32" s="1"/>
  <c r="AC33" i="32"/>
  <c r="AB33" i="32"/>
  <c r="AA33" i="32"/>
  <c r="Q33" i="32"/>
  <c r="F33" i="32"/>
  <c r="E33" i="32" s="1"/>
  <c r="D33" i="32"/>
  <c r="AB32" i="32"/>
  <c r="AA32" i="32"/>
  <c r="Q32" i="32"/>
  <c r="F32" i="32" s="1"/>
  <c r="D32" i="32" s="1"/>
  <c r="E32" i="32"/>
  <c r="AK31" i="32"/>
  <c r="AL31" i="32" s="1"/>
  <c r="AD31" i="32"/>
  <c r="AS31" i="32" s="1"/>
  <c r="AC31" i="32"/>
  <c r="AB31" i="32"/>
  <c r="AA31" i="32"/>
  <c r="Q31" i="32"/>
  <c r="F31" i="32"/>
  <c r="E31" i="32" s="1"/>
  <c r="D31" i="32"/>
  <c r="AB30" i="32"/>
  <c r="AA30" i="32"/>
  <c r="Q30" i="32"/>
  <c r="F30" i="32" s="1"/>
  <c r="D30" i="32" s="1"/>
  <c r="AS29" i="32"/>
  <c r="AK29" i="32"/>
  <c r="AL29" i="32" s="1"/>
  <c r="AD29" i="32"/>
  <c r="AC29" i="32"/>
  <c r="AB29" i="32"/>
  <c r="AA29" i="32"/>
  <c r="Q29" i="32"/>
  <c r="M29" i="32"/>
  <c r="F29" i="32"/>
  <c r="E29" i="32" s="1"/>
  <c r="D29" i="32"/>
  <c r="AB28" i="32"/>
  <c r="AA28" i="32"/>
  <c r="S28" i="32"/>
  <c r="X28" i="32" s="1"/>
  <c r="Q28" i="32"/>
  <c r="F28" i="32" s="1"/>
  <c r="D28" i="32" s="1"/>
  <c r="E28" i="32"/>
  <c r="AL27" i="32"/>
  <c r="AK27" i="32"/>
  <c r="AD27" i="32"/>
  <c r="AS27" i="32" s="1"/>
  <c r="AC27" i="32"/>
  <c r="AB27" i="32"/>
  <c r="AA27" i="32"/>
  <c r="Q27" i="32"/>
  <c r="F27" i="32" s="1"/>
  <c r="E27" i="32" s="1"/>
  <c r="M27" i="32"/>
  <c r="M28" i="32" s="1"/>
  <c r="AS26" i="32"/>
  <c r="AK26" i="32"/>
  <c r="AG26" i="32"/>
  <c r="AH26" i="32" s="1"/>
  <c r="AH23" i="32" s="1"/>
  <c r="AD26" i="32"/>
  <c r="AC26" i="32"/>
  <c r="AB26" i="32"/>
  <c r="AA26" i="32"/>
  <c r="Y26" i="32"/>
  <c r="Z26" i="32" s="1"/>
  <c r="T26" i="32"/>
  <c r="S26" i="32"/>
  <c r="Q26" i="32"/>
  <c r="F26" i="32"/>
  <c r="C26" i="32"/>
  <c r="AD16" i="32"/>
  <c r="AM57" i="32" s="1"/>
  <c r="AD15" i="32"/>
  <c r="AK51" i="32" s="1"/>
  <c r="AD14" i="32"/>
  <c r="AI45" i="32" s="1"/>
  <c r="AJ45" i="32" s="1"/>
  <c r="AD13" i="32"/>
  <c r="AG57" i="32" s="1"/>
  <c r="AD9" i="32"/>
  <c r="AK38" i="32" s="1"/>
  <c r="AD8" i="32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O52" i="29" s="1"/>
  <c r="L43" i="29"/>
  <c r="K43" i="29"/>
  <c r="Q42" i="29"/>
  <c r="P42" i="29"/>
  <c r="L42" i="29"/>
  <c r="K42" i="29"/>
  <c r="Q41" i="29"/>
  <c r="P41" i="29"/>
  <c r="L41" i="29"/>
  <c r="K41" i="29"/>
  <c r="J41" i="29"/>
  <c r="J43" i="29" s="1"/>
  <c r="J45" i="29" s="1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J27" i="29"/>
  <c r="J29" i="29" s="1"/>
  <c r="J31" i="29" s="1"/>
  <c r="J33" i="29" s="1"/>
  <c r="J35" i="29" s="1"/>
  <c r="J37" i="29" s="1"/>
  <c r="J39" i="29" s="1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J18" i="29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8" i="29"/>
  <c r="E18" i="29"/>
  <c r="Q17" i="29"/>
  <c r="P17" i="29"/>
  <c r="L17" i="29"/>
  <c r="K17" i="29"/>
  <c r="F17" i="29"/>
  <c r="E17" i="29"/>
  <c r="D17" i="29"/>
  <c r="D19" i="29" s="1"/>
  <c r="D21" i="29" s="1"/>
  <c r="D23" i="29" s="1"/>
  <c r="D25" i="29" s="1"/>
  <c r="Q16" i="29"/>
  <c r="P16" i="29"/>
  <c r="L16" i="29"/>
  <c r="K16" i="29"/>
  <c r="F16" i="29"/>
  <c r="E16" i="29"/>
  <c r="D16" i="29"/>
  <c r="D18" i="29" s="1"/>
  <c r="D20" i="29" s="1"/>
  <c r="D22" i="29" s="1"/>
  <c r="D24" i="29" s="1"/>
  <c r="Q15" i="29"/>
  <c r="P15" i="29"/>
  <c r="L15" i="29"/>
  <c r="K15" i="29"/>
  <c r="F15" i="29"/>
  <c r="E15" i="29"/>
  <c r="Q14" i="29"/>
  <c r="P14" i="29"/>
  <c r="L14" i="29"/>
  <c r="K14" i="29"/>
  <c r="J14" i="29"/>
  <c r="J16" i="29" s="1"/>
  <c r="F14" i="29"/>
  <c r="E14" i="29"/>
  <c r="D14" i="29"/>
  <c r="Q13" i="29"/>
  <c r="P13" i="29"/>
  <c r="L13" i="29"/>
  <c r="K13" i="29"/>
  <c r="F13" i="29"/>
  <c r="E13" i="29"/>
  <c r="D13" i="29"/>
  <c r="D15" i="29" s="1"/>
  <c r="Q12" i="29"/>
  <c r="P12" i="29"/>
  <c r="O12" i="29"/>
  <c r="O15" i="29" s="1"/>
  <c r="O18" i="29" s="1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2" i="29"/>
  <c r="K12" i="29"/>
  <c r="J12" i="29"/>
  <c r="F12" i="29"/>
  <c r="E12" i="29"/>
  <c r="D12" i="29"/>
  <c r="Q11" i="29"/>
  <c r="P11" i="29"/>
  <c r="O11" i="29"/>
  <c r="O14" i="29" s="1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1" i="29"/>
  <c r="K11" i="29"/>
  <c r="J11" i="29"/>
  <c r="J13" i="29" s="1"/>
  <c r="J15" i="29" s="1"/>
  <c r="J17" i="29" s="1"/>
  <c r="J19" i="29" s="1"/>
  <c r="J21" i="29" s="1"/>
  <c r="J23" i="29" s="1"/>
  <c r="J25" i="29" s="1"/>
  <c r="F11" i="29"/>
  <c r="E11" i="29"/>
  <c r="D11" i="29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10" i="24" s="1"/>
  <c r="T9" i="24"/>
  <c r="AB9" i="24" s="1"/>
  <c r="M9" i="24"/>
  <c r="L9" i="24"/>
  <c r="K4" i="24"/>
  <c r="K5" i="24" s="1"/>
  <c r="L3" i="24"/>
  <c r="T3" i="24" s="1"/>
  <c r="K3" i="24"/>
  <c r="L2" i="24"/>
  <c r="D2" i="24"/>
  <c r="AJ25" i="23"/>
  <c r="AG25" i="23"/>
  <c r="AD25" i="23"/>
  <c r="AA25" i="23"/>
  <c r="X25" i="23"/>
  <c r="AM25" i="23" s="1"/>
  <c r="U25" i="23"/>
  <c r="AG24" i="23"/>
  <c r="AD24" i="23"/>
  <c r="AA24" i="23"/>
  <c r="X24" i="23"/>
  <c r="U24" i="23"/>
  <c r="AM23" i="23"/>
  <c r="AD23" i="23"/>
  <c r="AA23" i="23"/>
  <c r="X23" i="23"/>
  <c r="U23" i="23"/>
  <c r="AJ20" i="23"/>
  <c r="AG20" i="23"/>
  <c r="AD20" i="23"/>
  <c r="AA20" i="23"/>
  <c r="X20" i="23"/>
  <c r="U20" i="23"/>
  <c r="AM19" i="23"/>
  <c r="AG19" i="23"/>
  <c r="AD19" i="23"/>
  <c r="AA19" i="23"/>
  <c r="X19" i="23"/>
  <c r="U19" i="23"/>
  <c r="AD18" i="23"/>
  <c r="AA18" i="23"/>
  <c r="X18" i="23"/>
  <c r="U18" i="23"/>
  <c r="AJ15" i="23"/>
  <c r="AG15" i="23"/>
  <c r="AD15" i="23"/>
  <c r="AA15" i="23"/>
  <c r="X15" i="23"/>
  <c r="AM15" i="23" s="1"/>
  <c r="U15" i="23"/>
  <c r="AG14" i="23"/>
  <c r="AD14" i="23"/>
  <c r="AA14" i="23"/>
  <c r="X14" i="23"/>
  <c r="U14" i="23"/>
  <c r="AM14" i="23" s="1"/>
  <c r="AM13" i="23"/>
  <c r="AD13" i="23"/>
  <c r="AA13" i="23"/>
  <c r="X13" i="23"/>
  <c r="U13" i="23"/>
  <c r="AJ10" i="23"/>
  <c r="AG10" i="23"/>
  <c r="AD10" i="23"/>
  <c r="AA10" i="23"/>
  <c r="X10" i="23"/>
  <c r="U10" i="23"/>
  <c r="AM9" i="23"/>
  <c r="AG9" i="23"/>
  <c r="AD9" i="23"/>
  <c r="AA9" i="23"/>
  <c r="X9" i="23"/>
  <c r="U9" i="23"/>
  <c r="AD8" i="23"/>
  <c r="AA8" i="23"/>
  <c r="X8" i="23"/>
  <c r="U8" i="23"/>
  <c r="AJ5" i="23"/>
  <c r="AG5" i="23"/>
  <c r="AD5" i="23"/>
  <c r="AA5" i="23"/>
  <c r="X5" i="23"/>
  <c r="AM5" i="23" s="1"/>
  <c r="U5" i="23"/>
  <c r="AG4" i="23"/>
  <c r="AD4" i="23"/>
  <c r="AA4" i="23"/>
  <c r="X4" i="23"/>
  <c r="U4" i="23"/>
  <c r="AM4" i="23" s="1"/>
  <c r="AM3" i="23"/>
  <c r="AD3" i="23"/>
  <c r="AA3" i="23"/>
  <c r="X3" i="23"/>
  <c r="U3" i="23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Q152" i="20"/>
  <c r="M152" i="20"/>
  <c r="J134" i="20"/>
  <c r="J133" i="20"/>
  <c r="J132" i="20"/>
  <c r="J131" i="20"/>
  <c r="J130" i="20"/>
  <c r="J129" i="20"/>
  <c r="J128" i="20"/>
  <c r="J126" i="20"/>
  <c r="J125" i="20"/>
  <c r="J124" i="20"/>
  <c r="J122" i="20"/>
  <c r="J121" i="20"/>
  <c r="J120" i="20"/>
  <c r="J119" i="20"/>
  <c r="J118" i="20"/>
  <c r="J117" i="20"/>
  <c r="J116" i="20"/>
  <c r="J114" i="20"/>
  <c r="J113" i="20"/>
  <c r="J112" i="20"/>
  <c r="J110" i="20"/>
  <c r="J109" i="20"/>
  <c r="J108" i="20"/>
  <c r="J107" i="20"/>
  <c r="J106" i="20"/>
  <c r="J105" i="20"/>
  <c r="J104" i="20"/>
  <c r="J102" i="20"/>
  <c r="J101" i="20"/>
  <c r="J100" i="20"/>
  <c r="J98" i="20"/>
  <c r="J97" i="20"/>
  <c r="J96" i="20"/>
  <c r="J95" i="20"/>
  <c r="J94" i="20"/>
  <c r="J93" i="20"/>
  <c r="J92" i="20"/>
  <c r="J90" i="20"/>
  <c r="J89" i="20"/>
  <c r="J88" i="20"/>
  <c r="J86" i="20"/>
  <c r="J85" i="20"/>
  <c r="J84" i="20"/>
  <c r="J83" i="20"/>
  <c r="J82" i="20"/>
  <c r="J81" i="20"/>
  <c r="J80" i="20"/>
  <c r="J78" i="20"/>
  <c r="J77" i="20"/>
  <c r="J76" i="20"/>
  <c r="J74" i="20"/>
  <c r="J73" i="20"/>
  <c r="J72" i="20"/>
  <c r="J71" i="20"/>
  <c r="J70" i="20"/>
  <c r="J69" i="20"/>
  <c r="J68" i="20"/>
  <c r="J66" i="20"/>
  <c r="J65" i="20"/>
  <c r="J64" i="20"/>
  <c r="J62" i="20"/>
  <c r="J61" i="20"/>
  <c r="J60" i="20"/>
  <c r="J59" i="20"/>
  <c r="J58" i="20"/>
  <c r="J57" i="20"/>
  <c r="J56" i="20"/>
  <c r="I55" i="20"/>
  <c r="J127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O114" i="18"/>
  <c r="P114" i="18" s="1"/>
  <c r="E114" i="18"/>
  <c r="O113" i="18"/>
  <c r="P113" i="18" s="1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O31" i="15" s="1"/>
  <c r="M30" i="15"/>
  <c r="L30" i="15"/>
  <c r="O30" i="15" s="1"/>
  <c r="M29" i="15"/>
  <c r="L29" i="15"/>
  <c r="O29" i="15" s="1"/>
  <c r="M28" i="15"/>
  <c r="L28" i="15"/>
  <c r="O28" i="15" s="1"/>
  <c r="M27" i="15"/>
  <c r="L27" i="15"/>
  <c r="O27" i="15" s="1"/>
  <c r="M26" i="15"/>
  <c r="L26" i="15"/>
  <c r="O26" i="15" s="1"/>
  <c r="M25" i="15"/>
  <c r="L25" i="15"/>
  <c r="O25" i="15" s="1"/>
  <c r="M24" i="15"/>
  <c r="L24" i="15"/>
  <c r="O24" i="15" s="1"/>
  <c r="M23" i="15"/>
  <c r="L23" i="15"/>
  <c r="O23" i="15" s="1"/>
  <c r="M22" i="15"/>
  <c r="L22" i="15"/>
  <c r="O22" i="15" s="1"/>
  <c r="M21" i="15"/>
  <c r="L21" i="15"/>
  <c r="O21" i="15" s="1"/>
  <c r="M20" i="15"/>
  <c r="L20" i="15"/>
  <c r="O20" i="15" s="1"/>
  <c r="M19" i="15"/>
  <c r="L19" i="15"/>
  <c r="O19" i="15" s="1"/>
  <c r="M18" i="15"/>
  <c r="L18" i="15"/>
  <c r="O18" i="15" s="1"/>
  <c r="M17" i="15"/>
  <c r="L17" i="15"/>
  <c r="O17" i="15" s="1"/>
  <c r="M16" i="15"/>
  <c r="L16" i="15"/>
  <c r="O16" i="15" s="1"/>
  <c r="M15" i="15"/>
  <c r="L15" i="15"/>
  <c r="O15" i="15" s="1"/>
  <c r="M14" i="15"/>
  <c r="L14" i="15"/>
  <c r="O14" i="15" s="1"/>
  <c r="M13" i="15"/>
  <c r="L13" i="15"/>
  <c r="O13" i="15" s="1"/>
  <c r="M12" i="15"/>
  <c r="L12" i="15"/>
  <c r="O12" i="15" s="1"/>
  <c r="M11" i="15"/>
  <c r="L11" i="15"/>
  <c r="O11" i="15" s="1"/>
  <c r="M10" i="15"/>
  <c r="L10" i="15"/>
  <c r="O10" i="15" s="1"/>
  <c r="M9" i="15"/>
  <c r="L9" i="15"/>
  <c r="O9" i="15" s="1"/>
  <c r="M8" i="15"/>
  <c r="L8" i="15"/>
  <c r="O8" i="15" s="1"/>
  <c r="M7" i="15"/>
  <c r="L7" i="15"/>
  <c r="O7" i="15" s="1"/>
  <c r="M6" i="15"/>
  <c r="L6" i="15"/>
  <c r="O6" i="15" s="1"/>
  <c r="M5" i="15"/>
  <c r="O5" i="15" s="1"/>
  <c r="L5" i="15"/>
  <c r="M4" i="15"/>
  <c r="L4" i="15"/>
  <c r="O4" i="15" s="1"/>
  <c r="M3" i="15"/>
  <c r="L3" i="15"/>
  <c r="O3" i="15" s="1"/>
  <c r="O2" i="15"/>
  <c r="M2" i="15"/>
  <c r="L2" i="15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BA458" i="14" s="1"/>
  <c r="AP458" i="14"/>
  <c r="AM458" i="14"/>
  <c r="AJ458" i="14"/>
  <c r="AV456" i="14"/>
  <c r="AS456" i="14"/>
  <c r="AM456" i="14"/>
  <c r="O456" i="14"/>
  <c r="AJ456" i="14" s="1"/>
  <c r="AS455" i="14"/>
  <c r="AM455" i="14"/>
  <c r="O455" i="14"/>
  <c r="AJ455" i="14" s="1"/>
  <c r="AS454" i="14"/>
  <c r="AM454" i="14"/>
  <c r="W454" i="14"/>
  <c r="AP454" i="14" s="1"/>
  <c r="AV453" i="14"/>
  <c r="AS453" i="14"/>
  <c r="AM453" i="14"/>
  <c r="AS452" i="14"/>
  <c r="AP452" i="14"/>
  <c r="AM452" i="14"/>
  <c r="W452" i="14"/>
  <c r="AS451" i="14"/>
  <c r="AM451" i="14"/>
  <c r="O451" i="14"/>
  <c r="AJ451" i="14" s="1"/>
  <c r="AS450" i="14"/>
  <c r="AM450" i="14"/>
  <c r="O450" i="14"/>
  <c r="AJ450" i="14" s="1"/>
  <c r="AV449" i="14"/>
  <c r="AS449" i="14"/>
  <c r="AM449" i="14"/>
  <c r="AJ449" i="14"/>
  <c r="O449" i="14"/>
  <c r="AS448" i="14"/>
  <c r="AM448" i="14"/>
  <c r="AS447" i="14"/>
  <c r="BA447" i="14" s="1"/>
  <c r="AP447" i="14"/>
  <c r="AM447" i="14"/>
  <c r="W447" i="14"/>
  <c r="AS446" i="14"/>
  <c r="AM446" i="14"/>
  <c r="W446" i="14"/>
  <c r="AP446" i="14" s="1"/>
  <c r="O446" i="14"/>
  <c r="AJ446" i="14" s="1"/>
  <c r="BA445" i="14"/>
  <c r="AV445" i="14"/>
  <c r="AS445" i="14"/>
  <c r="AP445" i="14"/>
  <c r="AM445" i="14"/>
  <c r="W445" i="14"/>
  <c r="O445" i="14"/>
  <c r="AJ445" i="14" s="1"/>
  <c r="AS444" i="14"/>
  <c r="AP444" i="14"/>
  <c r="AM444" i="14"/>
  <c r="AJ444" i="14"/>
  <c r="BA444" i="14" s="1"/>
  <c r="O444" i="14"/>
  <c r="AS443" i="14"/>
  <c r="AM443" i="14"/>
  <c r="BA442" i="14"/>
  <c r="AV442" i="14"/>
  <c r="AS442" i="14"/>
  <c r="AM442" i="14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P439" i="14"/>
  <c r="AM439" i="14"/>
  <c r="W439" i="14"/>
  <c r="O439" i="14"/>
  <c r="AJ439" i="14" s="1"/>
  <c r="AS438" i="14"/>
  <c r="AM438" i="14"/>
  <c r="O438" i="14"/>
  <c r="AJ438" i="14" s="1"/>
  <c r="AS437" i="14"/>
  <c r="AM437" i="14"/>
  <c r="AV436" i="14"/>
  <c r="AS436" i="14"/>
  <c r="AM436" i="14"/>
  <c r="AJ436" i="14"/>
  <c r="W436" i="14"/>
  <c r="AP436" i="14" s="1"/>
  <c r="O436" i="14"/>
  <c r="AS435" i="14"/>
  <c r="AM435" i="14"/>
  <c r="AJ435" i="14"/>
  <c r="W435" i="14"/>
  <c r="AP435" i="14" s="1"/>
  <c r="BA435" i="14" s="1"/>
  <c r="O435" i="14"/>
  <c r="AS434" i="14"/>
  <c r="AP434" i="14"/>
  <c r="AM434" i="14"/>
  <c r="W434" i="14"/>
  <c r="O434" i="14"/>
  <c r="O454" i="14" s="1"/>
  <c r="AJ454" i="14" s="1"/>
  <c r="BA454" i="14" s="1"/>
  <c r="AV433" i="14"/>
  <c r="AS433" i="14"/>
  <c r="AM433" i="14"/>
  <c r="W433" i="14"/>
  <c r="O433" i="14"/>
  <c r="AS432" i="14"/>
  <c r="AP432" i="14"/>
  <c r="AM432" i="14"/>
  <c r="W432" i="14"/>
  <c r="O432" i="14"/>
  <c r="O452" i="14" s="1"/>
  <c r="AJ452" i="14" s="1"/>
  <c r="BA452" i="14" s="1"/>
  <c r="AS431" i="14"/>
  <c r="AM431" i="14"/>
  <c r="AJ431" i="14"/>
  <c r="W431" i="14"/>
  <c r="O431" i="14"/>
  <c r="AS430" i="14"/>
  <c r="AM430" i="14"/>
  <c r="AJ430" i="14"/>
  <c r="W430" i="14"/>
  <c r="AP430" i="14" s="1"/>
  <c r="BA430" i="14" s="1"/>
  <c r="O430" i="14"/>
  <c r="AV429" i="14"/>
  <c r="AS429" i="14"/>
  <c r="AP429" i="14"/>
  <c r="AM429" i="14"/>
  <c r="AJ429" i="14"/>
  <c r="W429" i="14"/>
  <c r="W449" i="14" s="1"/>
  <c r="AP449" i="14" s="1"/>
  <c r="O429" i="14"/>
  <c r="AS428" i="14"/>
  <c r="AM428" i="14"/>
  <c r="W428" i="14"/>
  <c r="O428" i="14"/>
  <c r="AS427" i="14"/>
  <c r="AP427" i="14"/>
  <c r="AM427" i="14"/>
  <c r="W427" i="14"/>
  <c r="O427" i="14"/>
  <c r="O447" i="14" s="1"/>
  <c r="AJ447" i="14" s="1"/>
  <c r="AS426" i="14"/>
  <c r="AM426" i="14"/>
  <c r="AJ426" i="14"/>
  <c r="BA426" i="14" s="1"/>
  <c r="W426" i="14"/>
  <c r="AP426" i="14" s="1"/>
  <c r="O426" i="14"/>
  <c r="BA425" i="14"/>
  <c r="AV425" i="14"/>
  <c r="AS425" i="14"/>
  <c r="AP425" i="14"/>
  <c r="AM425" i="14"/>
  <c r="AJ425" i="14"/>
  <c r="W425" i="14"/>
  <c r="O425" i="14"/>
  <c r="AS424" i="14"/>
  <c r="AP424" i="14"/>
  <c r="AM424" i="14"/>
  <c r="AJ424" i="14"/>
  <c r="BA424" i="14" s="1"/>
  <c r="W424" i="14"/>
  <c r="W444" i="14" s="1"/>
  <c r="O424" i="14"/>
  <c r="AS423" i="14"/>
  <c r="AM423" i="14"/>
  <c r="W423" i="14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AS421" i="14"/>
  <c r="AP421" i="14"/>
  <c r="AM421" i="14"/>
  <c r="W421" i="14"/>
  <c r="O421" i="14"/>
  <c r="AJ421" i="14" s="1"/>
  <c r="BA421" i="14" s="1"/>
  <c r="AS420" i="14"/>
  <c r="AP420" i="14"/>
  <c r="AM420" i="14"/>
  <c r="AJ420" i="14"/>
  <c r="BA420" i="14" s="1"/>
  <c r="W420" i="14"/>
  <c r="O420" i="14"/>
  <c r="AV419" i="14"/>
  <c r="AS419" i="14"/>
  <c r="BA419" i="14" s="1"/>
  <c r="AP419" i="14"/>
  <c r="AM419" i="14"/>
  <c r="AJ419" i="14"/>
  <c r="W419" i="14"/>
  <c r="O419" i="14"/>
  <c r="AS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AP416" i="14"/>
  <c r="AM416" i="14"/>
  <c r="AJ416" i="14"/>
  <c r="BA415" i="14"/>
  <c r="AS415" i="14"/>
  <c r="AP415" i="14"/>
  <c r="AM415" i="14"/>
  <c r="AJ415" i="14"/>
  <c r="AS414" i="14"/>
  <c r="AP414" i="14"/>
  <c r="AM414" i="14"/>
  <c r="AJ414" i="14"/>
  <c r="BA414" i="14" s="1"/>
  <c r="AV413" i="14"/>
  <c r="AS413" i="14"/>
  <c r="BA413" i="14" s="1"/>
  <c r="AP413" i="14"/>
  <c r="AM413" i="14"/>
  <c r="AJ413" i="14"/>
  <c r="AS412" i="14"/>
  <c r="AP412" i="14"/>
  <c r="AM412" i="14"/>
  <c r="AJ412" i="14"/>
  <c r="BA412" i="14" s="1"/>
  <c r="AS411" i="14"/>
  <c r="AP411" i="14"/>
  <c r="AM411" i="14"/>
  <c r="BA411" i="14" s="1"/>
  <c r="AJ411" i="14"/>
  <c r="AS410" i="14"/>
  <c r="AP410" i="14"/>
  <c r="AM410" i="14"/>
  <c r="AJ410" i="14"/>
  <c r="BA410" i="14" s="1"/>
  <c r="AV409" i="14"/>
  <c r="AS409" i="14"/>
  <c r="AP409" i="14"/>
  <c r="AM409" i="14"/>
  <c r="AJ409" i="14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AJ406" i="14"/>
  <c r="BA406" i="14" s="1"/>
  <c r="AV405" i="14"/>
  <c r="AS405" i="14"/>
  <c r="AP405" i="14"/>
  <c r="AM405" i="14"/>
  <c r="AJ405" i="14"/>
  <c r="AS404" i="14"/>
  <c r="AP404" i="14"/>
  <c r="BA404" i="14" s="1"/>
  <c r="AM404" i="14"/>
  <c r="AJ404" i="14"/>
  <c r="AS403" i="14"/>
  <c r="AP403" i="14"/>
  <c r="BA403" i="14" s="1"/>
  <c r="AM403" i="14"/>
  <c r="AJ403" i="14"/>
  <c r="AV402" i="14"/>
  <c r="BA402" i="14" s="1"/>
  <c r="AS402" i="14"/>
  <c r="AP402" i="14"/>
  <c r="AM402" i="14"/>
  <c r="AJ402" i="14"/>
  <c r="AS401" i="14"/>
  <c r="AP401" i="14"/>
  <c r="AM401" i="14"/>
  <c r="AJ401" i="14"/>
  <c r="BA401" i="14" s="1"/>
  <c r="AS400" i="14"/>
  <c r="AP400" i="14"/>
  <c r="AM400" i="14"/>
  <c r="AJ400" i="14"/>
  <c r="BA399" i="14"/>
  <c r="AV399" i="14"/>
  <c r="AS399" i="14"/>
  <c r="AP399" i="14"/>
  <c r="AM399" i="14"/>
  <c r="AJ399" i="14"/>
  <c r="AS398" i="14"/>
  <c r="AP398" i="14"/>
  <c r="AM398" i="14"/>
  <c r="AJ398" i="14"/>
  <c r="BA398" i="14" s="1"/>
  <c r="AS397" i="14"/>
  <c r="AP397" i="14"/>
  <c r="AM397" i="14"/>
  <c r="AJ397" i="14"/>
  <c r="BA397" i="14" s="1"/>
  <c r="AV396" i="14"/>
  <c r="AS396" i="14"/>
  <c r="AP396" i="14"/>
  <c r="AM396" i="14"/>
  <c r="AJ396" i="14"/>
  <c r="AV395" i="14"/>
  <c r="AS395" i="14"/>
  <c r="BA395" i="14" s="1"/>
  <c r="AP395" i="14"/>
  <c r="AM395" i="14"/>
  <c r="AJ395" i="14"/>
  <c r="AV394" i="14"/>
  <c r="AS394" i="14"/>
  <c r="AP394" i="14"/>
  <c r="AM394" i="14"/>
  <c r="AJ394" i="14"/>
  <c r="BA394" i="14" s="1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1" i="14"/>
  <c r="AV391" i="14"/>
  <c r="AS391" i="14"/>
  <c r="AP391" i="14"/>
  <c r="AM391" i="14"/>
  <c r="AJ391" i="14"/>
  <c r="AS390" i="14"/>
  <c r="AP390" i="14"/>
  <c r="AM390" i="14"/>
  <c r="AJ390" i="14"/>
  <c r="BA390" i="14" s="1"/>
  <c r="BA389" i="14"/>
  <c r="AS389" i="14"/>
  <c r="AP389" i="14"/>
  <c r="AM389" i="14"/>
  <c r="AJ389" i="14"/>
  <c r="AS388" i="14"/>
  <c r="AP388" i="14"/>
  <c r="AM388" i="14"/>
  <c r="AJ388" i="14"/>
  <c r="BA388" i="14" s="1"/>
  <c r="AS387" i="14"/>
  <c r="AP387" i="14"/>
  <c r="AM387" i="14"/>
  <c r="AJ387" i="14"/>
  <c r="BA386" i="14"/>
  <c r="AS386" i="14"/>
  <c r="AP386" i="14"/>
  <c r="AM386" i="14"/>
  <c r="AJ386" i="14"/>
  <c r="AS385" i="14"/>
  <c r="AP385" i="14"/>
  <c r="AM385" i="14"/>
  <c r="AJ385" i="14"/>
  <c r="AS384" i="14"/>
  <c r="AP384" i="14"/>
  <c r="BA384" i="14" s="1"/>
  <c r="AM384" i="14"/>
  <c r="AJ384" i="14"/>
  <c r="AS383" i="14"/>
  <c r="AP383" i="14"/>
  <c r="BA383" i="14" s="1"/>
  <c r="AM383" i="14"/>
  <c r="AJ383" i="14"/>
  <c r="AS382" i="14"/>
  <c r="BA382" i="14" s="1"/>
  <c r="AP382" i="14"/>
  <c r="AM382" i="14"/>
  <c r="AJ382" i="14"/>
  <c r="AS381" i="14"/>
  <c r="AP381" i="14"/>
  <c r="AM381" i="14"/>
  <c r="AJ381" i="14"/>
  <c r="BA381" i="14" s="1"/>
  <c r="AS380" i="14"/>
  <c r="AP380" i="14"/>
  <c r="AM380" i="14"/>
  <c r="AJ380" i="14"/>
  <c r="AS379" i="14"/>
  <c r="AP379" i="14"/>
  <c r="AM379" i="14"/>
  <c r="AJ379" i="14"/>
  <c r="AS378" i="14"/>
  <c r="AP378" i="14"/>
  <c r="AM378" i="14"/>
  <c r="AJ378" i="14"/>
  <c r="BA378" i="14" s="1"/>
  <c r="BA377" i="14"/>
  <c r="AS377" i="14"/>
  <c r="AP377" i="14"/>
  <c r="AM377" i="14"/>
  <c r="AJ377" i="14"/>
  <c r="AS376" i="14"/>
  <c r="AP376" i="14"/>
  <c r="AM376" i="14"/>
  <c r="AJ376" i="14"/>
  <c r="BA376" i="14" s="1"/>
  <c r="AS375" i="14"/>
  <c r="AP375" i="14"/>
  <c r="AM375" i="14"/>
  <c r="AJ375" i="14"/>
  <c r="BA374" i="14"/>
  <c r="AS374" i="14"/>
  <c r="AP374" i="14"/>
  <c r="AM374" i="14"/>
  <c r="AJ374" i="14"/>
  <c r="AS373" i="14"/>
  <c r="AP373" i="14"/>
  <c r="AM373" i="14"/>
  <c r="AJ373" i="14"/>
  <c r="BA372" i="14"/>
  <c r="AS372" i="14"/>
  <c r="AP372" i="14"/>
  <c r="AM372" i="14"/>
  <c r="AJ372" i="14"/>
  <c r="AS371" i="14"/>
  <c r="AP371" i="14"/>
  <c r="BA371" i="14" s="1"/>
  <c r="AM371" i="14"/>
  <c r="AJ371" i="14"/>
  <c r="AS370" i="14"/>
  <c r="BA370" i="14" s="1"/>
  <c r="AP370" i="14"/>
  <c r="AM370" i="14"/>
  <c r="AJ370" i="14"/>
  <c r="AS369" i="14"/>
  <c r="AP369" i="14"/>
  <c r="AM369" i="14"/>
  <c r="AJ369" i="14"/>
  <c r="BA369" i="14" s="1"/>
  <c r="AS368" i="14"/>
  <c r="AP368" i="14"/>
  <c r="AM368" i="14"/>
  <c r="AJ368" i="14"/>
  <c r="AS367" i="14"/>
  <c r="AP367" i="14"/>
  <c r="AM367" i="14"/>
  <c r="AJ367" i="14"/>
  <c r="AY364" i="14"/>
  <c r="AV364" i="14"/>
  <c r="AS364" i="14"/>
  <c r="AP364" i="14"/>
  <c r="AM364" i="14"/>
  <c r="AJ364" i="14"/>
  <c r="AY363" i="14"/>
  <c r="AV363" i="14"/>
  <c r="AS363" i="14"/>
  <c r="AP363" i="14"/>
  <c r="AM363" i="14"/>
  <c r="AJ363" i="14"/>
  <c r="AY362" i="14"/>
  <c r="AV362" i="14"/>
  <c r="AS362" i="14"/>
  <c r="AP362" i="14"/>
  <c r="AM362" i="14"/>
  <c r="AJ362" i="14"/>
  <c r="AY361" i="14"/>
  <c r="AV361" i="14"/>
  <c r="AS361" i="14"/>
  <c r="AP361" i="14"/>
  <c r="BA361" i="14" s="1"/>
  <c r="AM361" i="14"/>
  <c r="AJ361" i="14"/>
  <c r="AY360" i="14"/>
  <c r="AV360" i="14"/>
  <c r="BA360" i="14" s="1"/>
  <c r="AS360" i="14"/>
  <c r="AP360" i="14"/>
  <c r="AM360" i="14"/>
  <c r="AJ360" i="14"/>
  <c r="AY359" i="14"/>
  <c r="AV359" i="14"/>
  <c r="AS359" i="14"/>
  <c r="AP359" i="14"/>
  <c r="AM359" i="14"/>
  <c r="AJ359" i="14"/>
  <c r="BA359" i="14" s="1"/>
  <c r="AY358" i="14"/>
  <c r="AV358" i="14"/>
  <c r="BA358" i="14" s="1"/>
  <c r="AS358" i="14"/>
  <c r="AP358" i="14"/>
  <c r="AM358" i="14"/>
  <c r="AJ358" i="14"/>
  <c r="AY357" i="14"/>
  <c r="AV357" i="14"/>
  <c r="AS357" i="14"/>
  <c r="AP357" i="14"/>
  <c r="AM357" i="14"/>
  <c r="AJ357" i="14"/>
  <c r="BA356" i="14"/>
  <c r="AY356" i="14"/>
  <c r="AV356" i="14"/>
  <c r="AS356" i="14"/>
  <c r="AP356" i="14"/>
  <c r="AM356" i="14"/>
  <c r="AJ356" i="14"/>
  <c r="AY355" i="14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AS353" i="14"/>
  <c r="AP353" i="14"/>
  <c r="AM353" i="14"/>
  <c r="AJ353" i="14"/>
  <c r="AY352" i="14"/>
  <c r="AV352" i="14"/>
  <c r="AS352" i="14"/>
  <c r="AP352" i="14"/>
  <c r="AM352" i="14"/>
  <c r="AJ352" i="14"/>
  <c r="AY351" i="14"/>
  <c r="AV351" i="14"/>
  <c r="AS351" i="14"/>
  <c r="AP351" i="14"/>
  <c r="AM351" i="14"/>
  <c r="AJ351" i="14"/>
  <c r="AY350" i="14"/>
  <c r="AV350" i="14"/>
  <c r="AS350" i="14"/>
  <c r="AP350" i="14"/>
  <c r="AM350" i="14"/>
  <c r="AJ350" i="14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BA348" i="14" s="1"/>
  <c r="AM348" i="14"/>
  <c r="AJ348" i="14"/>
  <c r="AY347" i="14"/>
  <c r="AV347" i="14"/>
  <c r="AS347" i="14"/>
  <c r="AP347" i="14"/>
  <c r="AM347" i="14"/>
  <c r="AJ347" i="14"/>
  <c r="BA347" i="14" s="1"/>
  <c r="AY346" i="14"/>
  <c r="AV346" i="14"/>
  <c r="BA346" i="14" s="1"/>
  <c r="AS346" i="14"/>
  <c r="AP346" i="14"/>
  <c r="AM346" i="14"/>
  <c r="AJ346" i="14"/>
  <c r="AY345" i="14"/>
  <c r="AV345" i="14"/>
  <c r="AS345" i="14"/>
  <c r="AP345" i="14"/>
  <c r="AM345" i="14"/>
  <c r="AJ345" i="14"/>
  <c r="BA344" i="14"/>
  <c r="AY344" i="14"/>
  <c r="AV344" i="14"/>
  <c r="AS344" i="14"/>
  <c r="AP344" i="14"/>
  <c r="AM344" i="14"/>
  <c r="AJ344" i="14"/>
  <c r="AY343" i="14"/>
  <c r="AV343" i="14"/>
  <c r="AS343" i="14"/>
  <c r="AP343" i="14"/>
  <c r="AM343" i="14"/>
  <c r="AJ343" i="14"/>
  <c r="AY342" i="14"/>
  <c r="AV342" i="14"/>
  <c r="AS342" i="14"/>
  <c r="AP342" i="14"/>
  <c r="AM342" i="14"/>
  <c r="AJ342" i="14"/>
  <c r="BA342" i="14" s="1"/>
  <c r="AY341" i="14"/>
  <c r="AV341" i="14"/>
  <c r="AS341" i="14"/>
  <c r="BA341" i="14" s="1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AY336" i="14"/>
  <c r="AV336" i="14"/>
  <c r="AS336" i="14"/>
  <c r="AP336" i="14"/>
  <c r="AM336" i="14"/>
  <c r="AJ336" i="14"/>
  <c r="AY335" i="14"/>
  <c r="AV335" i="14"/>
  <c r="AS335" i="14"/>
  <c r="AP335" i="14"/>
  <c r="BA335" i="14" s="1"/>
  <c r="AM335" i="14"/>
  <c r="AJ335" i="14"/>
  <c r="AY334" i="14"/>
  <c r="AV334" i="14"/>
  <c r="BA334" i="14" s="1"/>
  <c r="AS334" i="14"/>
  <c r="AP334" i="14"/>
  <c r="AM334" i="14"/>
  <c r="AJ334" i="14"/>
  <c r="AY333" i="14"/>
  <c r="AV333" i="14"/>
  <c r="AS333" i="14"/>
  <c r="AP333" i="14"/>
  <c r="AM333" i="14"/>
  <c r="AJ333" i="14"/>
  <c r="BA333" i="14" s="1"/>
  <c r="AY332" i="14"/>
  <c r="AV332" i="14"/>
  <c r="BA332" i="14" s="1"/>
  <c r="AS332" i="14"/>
  <c r="AP332" i="14"/>
  <c r="AM332" i="14"/>
  <c r="AJ332" i="14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BA322" i="14" s="1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BA319" i="14" s="1"/>
  <c r="AJ319" i="14"/>
  <c r="AY318" i="14"/>
  <c r="AV318" i="14"/>
  <c r="BA318" i="14" s="1"/>
  <c r="AS318" i="14"/>
  <c r="AP318" i="14"/>
  <c r="AM318" i="14"/>
  <c r="AJ318" i="14"/>
  <c r="AY317" i="14"/>
  <c r="AV317" i="14"/>
  <c r="AS317" i="14"/>
  <c r="AP317" i="14"/>
  <c r="AM317" i="14"/>
  <c r="AJ317" i="14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AP305" i="14"/>
  <c r="AM305" i="14"/>
  <c r="AJ305" i="14"/>
  <c r="BA305" i="14" s="1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BA301" i="14" s="1"/>
  <c r="AP301" i="14"/>
  <c r="AM301" i="14"/>
  <c r="AJ301" i="14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BA290" i="14" s="1"/>
  <c r="AJ290" i="14"/>
  <c r="AS289" i="14"/>
  <c r="AP289" i="14"/>
  <c r="BA289" i="14" s="1"/>
  <c r="AM289" i="14"/>
  <c r="AJ289" i="14"/>
  <c r="AS288" i="14"/>
  <c r="AP288" i="14"/>
  <c r="AM288" i="14"/>
  <c r="BA288" i="14" s="1"/>
  <c r="AJ288" i="14"/>
  <c r="BA286" i="14"/>
  <c r="AM286" i="14"/>
  <c r="AJ286" i="14"/>
  <c r="AS284" i="14"/>
  <c r="AP284" i="14"/>
  <c r="AM284" i="14"/>
  <c r="AJ284" i="14"/>
  <c r="BA284" i="14" s="1"/>
  <c r="AS283" i="14"/>
  <c r="AP283" i="14"/>
  <c r="AM283" i="14"/>
  <c r="AJ283" i="14"/>
  <c r="AS282" i="14"/>
  <c r="AP282" i="14"/>
  <c r="AM282" i="14"/>
  <c r="AJ282" i="14"/>
  <c r="AS281" i="14"/>
  <c r="AP281" i="14"/>
  <c r="AM281" i="14"/>
  <c r="BA281" i="14" s="1"/>
  <c r="AJ281" i="14"/>
  <c r="AS280" i="14"/>
  <c r="AP280" i="14"/>
  <c r="AM280" i="14"/>
  <c r="AJ280" i="14"/>
  <c r="BA280" i="14" s="1"/>
  <c r="AS279" i="14"/>
  <c r="AP279" i="14"/>
  <c r="AM279" i="14"/>
  <c r="AJ279" i="14"/>
  <c r="AS278" i="14"/>
  <c r="AP278" i="14"/>
  <c r="AM278" i="14"/>
  <c r="AJ278" i="14"/>
  <c r="AS277" i="14"/>
  <c r="AP277" i="14"/>
  <c r="AM277" i="14"/>
  <c r="BA277" i="14" s="1"/>
  <c r="AJ277" i="14"/>
  <c r="AS276" i="14"/>
  <c r="AP276" i="14"/>
  <c r="AM276" i="14"/>
  <c r="AJ276" i="14"/>
  <c r="BA276" i="14" s="1"/>
  <c r="AS275" i="14"/>
  <c r="AP275" i="14"/>
  <c r="AM275" i="14"/>
  <c r="AJ275" i="14"/>
  <c r="AS274" i="14"/>
  <c r="AP274" i="14"/>
  <c r="AM274" i="14"/>
  <c r="AJ274" i="14"/>
  <c r="AS273" i="14"/>
  <c r="AP273" i="14"/>
  <c r="AM273" i="14"/>
  <c r="BA273" i="14" s="1"/>
  <c r="AJ273" i="14"/>
  <c r="J273" i="14"/>
  <c r="J277" i="14" s="1"/>
  <c r="J281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BA271" i="14" s="1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AJ266" i="14"/>
  <c r="BA266" i="14" s="1"/>
  <c r="AS265" i="14"/>
  <c r="AP265" i="14"/>
  <c r="AM265" i="14"/>
  <c r="AJ265" i="14"/>
  <c r="BA265" i="14" s="1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AJ262" i="14"/>
  <c r="BA262" i="14" s="1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AP259" i="14"/>
  <c r="AM259" i="14"/>
  <c r="AJ259" i="14"/>
  <c r="BA259" i="14" s="1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BA256" i="14"/>
  <c r="AV256" i="14"/>
  <c r="AS256" i="14"/>
  <c r="AP256" i="14"/>
  <c r="AM256" i="14"/>
  <c r="AJ256" i="14"/>
  <c r="T256" i="14"/>
  <c r="P256" i="14"/>
  <c r="AV255" i="14"/>
  <c r="AS255" i="14"/>
  <c r="AP255" i="14"/>
  <c r="AM255" i="14"/>
  <c r="BA255" i="14" s="1"/>
  <c r="AJ255" i="14"/>
  <c r="T255" i="14"/>
  <c r="P255" i="14"/>
  <c r="BA254" i="14"/>
  <c r="AS254" i="14"/>
  <c r="AP254" i="14"/>
  <c r="AM254" i="14"/>
  <c r="AJ254" i="14"/>
  <c r="T254" i="14"/>
  <c r="P254" i="14"/>
  <c r="AS253" i="14"/>
  <c r="AP253" i="14"/>
  <c r="AM253" i="14"/>
  <c r="AJ253" i="14"/>
  <c r="BA253" i="14" s="1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BA243" i="14" s="1"/>
  <c r="AJ243" i="14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T238" i="14"/>
  <c r="P238" i="14"/>
  <c r="AV237" i="14"/>
  <c r="AS237" i="14"/>
  <c r="AP237" i="14"/>
  <c r="AM237" i="14"/>
  <c r="AJ237" i="14"/>
  <c r="BA237" i="14" s="1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AS158" i="14"/>
  <c r="AP158" i="14"/>
  <c r="AM158" i="14"/>
  <c r="BB158" i="14" s="1"/>
  <c r="AJ158" i="14"/>
  <c r="BB157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BB156" i="14" s="1"/>
  <c r="AP156" i="14"/>
  <c r="AM156" i="14"/>
  <c r="AJ156" i="14"/>
  <c r="AB156" i="14"/>
  <c r="X156" i="14"/>
  <c r="T156" i="14"/>
  <c r="P156" i="14"/>
  <c r="AV155" i="14"/>
  <c r="AS155" i="14"/>
  <c r="AP155" i="14"/>
  <c r="AM155" i="14"/>
  <c r="BB155" i="14" s="1"/>
  <c r="AJ155" i="14"/>
  <c r="AB155" i="14"/>
  <c r="X155" i="14"/>
  <c r="T155" i="14"/>
  <c r="P155" i="14"/>
  <c r="AV154" i="14"/>
  <c r="AS154" i="14"/>
  <c r="AP154" i="14"/>
  <c r="AM154" i="14"/>
  <c r="BB154" i="14" s="1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BB148" i="14" s="1"/>
  <c r="AM148" i="14"/>
  <c r="AJ148" i="14"/>
  <c r="AB148" i="14"/>
  <c r="X148" i="14"/>
  <c r="T148" i="14"/>
  <c r="P148" i="14"/>
  <c r="AV147" i="14"/>
  <c r="AS147" i="14"/>
  <c r="AP147" i="14"/>
  <c r="AM147" i="14"/>
  <c r="AJ147" i="14"/>
  <c r="BB147" i="14" s="1"/>
  <c r="AB147" i="14"/>
  <c r="X147" i="14"/>
  <c r="T147" i="14"/>
  <c r="P147" i="14"/>
  <c r="AV146" i="14"/>
  <c r="AS146" i="14"/>
  <c r="AP146" i="14"/>
  <c r="AM146" i="14"/>
  <c r="AJ146" i="14"/>
  <c r="AB146" i="14"/>
  <c r="X146" i="14"/>
  <c r="T146" i="14"/>
  <c r="P146" i="14"/>
  <c r="BB145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BB144" i="14" s="1"/>
  <c r="AP144" i="14"/>
  <c r="AM144" i="14"/>
  <c r="AJ144" i="14"/>
  <c r="AB144" i="14"/>
  <c r="X144" i="14"/>
  <c r="T144" i="14"/>
  <c r="P144" i="14"/>
  <c r="AV143" i="14"/>
  <c r="AS143" i="14"/>
  <c r="AP143" i="14"/>
  <c r="AM143" i="14"/>
  <c r="BB143" i="14" s="1"/>
  <c r="AJ143" i="14"/>
  <c r="AB143" i="14"/>
  <c r="X143" i="14"/>
  <c r="T143" i="14"/>
  <c r="P143" i="14"/>
  <c r="BB142" i="14"/>
  <c r="AV142" i="14"/>
  <c r="AS142" i="14"/>
  <c r="AP142" i="14"/>
  <c r="AM142" i="14"/>
  <c r="AJ142" i="14"/>
  <c r="AB142" i="14"/>
  <c r="X142" i="14"/>
  <c r="T142" i="14"/>
  <c r="P142" i="14"/>
  <c r="AV141" i="14"/>
  <c r="AS141" i="14"/>
  <c r="BB141" i="14" s="1"/>
  <c r="AP141" i="14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BB135" i="14" s="1"/>
  <c r="AB135" i="14"/>
  <c r="X135" i="14"/>
  <c r="T135" i="14"/>
  <c r="P135" i="14"/>
  <c r="AV134" i="14"/>
  <c r="AS134" i="14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AY131" i="14"/>
  <c r="AV131" i="14"/>
  <c r="AS131" i="14"/>
  <c r="AP131" i="14"/>
  <c r="AM131" i="14"/>
  <c r="AJ131" i="14"/>
  <c r="AY130" i="14"/>
  <c r="AV130" i="14"/>
  <c r="AS130" i="14"/>
  <c r="AP130" i="14"/>
  <c r="AM130" i="14"/>
  <c r="AJ130" i="14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BB128" i="14" s="1"/>
  <c r="AY127" i="14"/>
  <c r="AV127" i="14"/>
  <c r="AS127" i="14"/>
  <c r="AP127" i="14"/>
  <c r="AM127" i="14"/>
  <c r="BB127" i="14" s="1"/>
  <c r="AJ127" i="14"/>
  <c r="BB126" i="14"/>
  <c r="AY126" i="14"/>
  <c r="AV126" i="14"/>
  <c r="AS126" i="14"/>
  <c r="AP126" i="14"/>
  <c r="AM126" i="14"/>
  <c r="AJ126" i="14"/>
  <c r="AY125" i="14"/>
  <c r="AV125" i="14"/>
  <c r="AS125" i="14"/>
  <c r="AP125" i="14"/>
  <c r="AM125" i="14"/>
  <c r="BB125" i="14" s="1"/>
  <c r="AJ125" i="14"/>
  <c r="AV124" i="14"/>
  <c r="AS124" i="14"/>
  <c r="BB124" i="14" s="1"/>
  <c r="AP124" i="14"/>
  <c r="AM124" i="14"/>
  <c r="AJ124" i="14"/>
  <c r="AB124" i="14"/>
  <c r="X124" i="14"/>
  <c r="T124" i="14"/>
  <c r="P124" i="14"/>
  <c r="BB123" i="14"/>
  <c r="AV123" i="14"/>
  <c r="AS123" i="14"/>
  <c r="AP123" i="14"/>
  <c r="AM123" i="14"/>
  <c r="AJ123" i="14"/>
  <c r="AB123" i="14"/>
  <c r="X123" i="14"/>
  <c r="T123" i="14"/>
  <c r="P123" i="14"/>
  <c r="AV122" i="14"/>
  <c r="AS122" i="14"/>
  <c r="BB122" i="14" s="1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BB114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BB113" i="14" s="1"/>
  <c r="AP113" i="14"/>
  <c r="AM113" i="14"/>
  <c r="AJ113" i="14"/>
  <c r="AB113" i="14"/>
  <c r="X113" i="14"/>
  <c r="T113" i="14"/>
  <c r="P113" i="14"/>
  <c r="BB112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BB111" i="14" s="1"/>
  <c r="AP111" i="14"/>
  <c r="AM111" i="14"/>
  <c r="AJ111" i="14"/>
  <c r="AB111" i="14"/>
  <c r="X111" i="14"/>
  <c r="T111" i="14"/>
  <c r="P111" i="14"/>
  <c r="AV110" i="14"/>
  <c r="AS110" i="14"/>
  <c r="AP110" i="14"/>
  <c r="AM110" i="14"/>
  <c r="BB110" i="14" s="1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AB106" i="14"/>
  <c r="X106" i="14"/>
  <c r="T106" i="14"/>
  <c r="P106" i="14"/>
  <c r="AV105" i="14"/>
  <c r="AS105" i="14"/>
  <c r="AP105" i="14"/>
  <c r="AM105" i="14"/>
  <c r="AJ105" i="14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BB102" i="14"/>
  <c r="AV102" i="14"/>
  <c r="AS102" i="14"/>
  <c r="AP102" i="14"/>
  <c r="AM102" i="14"/>
  <c r="AJ102" i="14"/>
  <c r="AB102" i="14"/>
  <c r="X102" i="14"/>
  <c r="T102" i="14"/>
  <c r="P102" i="14"/>
  <c r="BB101" i="14"/>
  <c r="AV101" i="14"/>
  <c r="AS101" i="14"/>
  <c r="AP101" i="14"/>
  <c r="AM101" i="14"/>
  <c r="AJ101" i="14"/>
  <c r="AB101" i="14"/>
  <c r="X101" i="14"/>
  <c r="T101" i="14"/>
  <c r="P101" i="14"/>
  <c r="AY99" i="14"/>
  <c r="AV99" i="14"/>
  <c r="BB99" i="14" s="1"/>
  <c r="AS99" i="14"/>
  <c r="AP99" i="14"/>
  <c r="AM99" i="14"/>
  <c r="AJ99" i="14"/>
  <c r="AY98" i="14"/>
  <c r="AV98" i="14"/>
  <c r="AS98" i="14"/>
  <c r="AP98" i="14"/>
  <c r="AM98" i="14"/>
  <c r="BB98" i="14" s="1"/>
  <c r="AJ98" i="14"/>
  <c r="BB97" i="14"/>
  <c r="AY97" i="14"/>
  <c r="AV97" i="14"/>
  <c r="AS97" i="14"/>
  <c r="AP97" i="14"/>
  <c r="AM97" i="14"/>
  <c r="AJ97" i="14"/>
  <c r="AY96" i="14"/>
  <c r="AV96" i="14"/>
  <c r="AS96" i="14"/>
  <c r="AP96" i="14"/>
  <c r="AM96" i="14"/>
  <c r="AJ96" i="14"/>
  <c r="BB95" i="14"/>
  <c r="AY95" i="14"/>
  <c r="AV95" i="14"/>
  <c r="AS95" i="14"/>
  <c r="AP95" i="14"/>
  <c r="AM95" i="14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BB66" i="14" s="1"/>
  <c r="AJ66" i="14"/>
  <c r="AY65" i="14"/>
  <c r="AV65" i="14"/>
  <c r="AS65" i="14"/>
  <c r="AP65" i="14"/>
  <c r="BB65" i="14" s="1"/>
  <c r="AM65" i="14"/>
  <c r="AJ65" i="14"/>
  <c r="AY64" i="14"/>
  <c r="AV64" i="14"/>
  <c r="AS64" i="14"/>
  <c r="AP64" i="14"/>
  <c r="AM64" i="14"/>
  <c r="AJ64" i="14"/>
  <c r="BB64" i="14" s="1"/>
  <c r="AY63" i="14"/>
  <c r="AV63" i="14"/>
  <c r="BB63" i="14" s="1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BB54" i="14" s="1"/>
  <c r="AB54" i="14"/>
  <c r="X54" i="14"/>
  <c r="T54" i="14"/>
  <c r="P54" i="14"/>
  <c r="AV53" i="14"/>
  <c r="AS53" i="14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AS51" i="14"/>
  <c r="AP51" i="14"/>
  <c r="AM51" i="14"/>
  <c r="AJ51" i="14"/>
  <c r="BB51" i="14" s="1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BB48" i="14" s="1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BB42" i="14" s="1"/>
  <c r="AB42" i="14"/>
  <c r="X42" i="14"/>
  <c r="T42" i="14"/>
  <c r="P42" i="14"/>
  <c r="AV41" i="14"/>
  <c r="AS41" i="14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BB39" i="14" s="1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BB36" i="14" s="1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AM30" i="14"/>
  <c r="AJ30" i="14"/>
  <c r="BB30" i="14" s="1"/>
  <c r="AY29" i="14"/>
  <c r="AV29" i="14"/>
  <c r="AS29" i="14"/>
  <c r="AP29" i="14"/>
  <c r="AM29" i="14"/>
  <c r="BB29" i="14" s="1"/>
  <c r="AJ29" i="14"/>
  <c r="AY28" i="14"/>
  <c r="AV28" i="14"/>
  <c r="AS28" i="14"/>
  <c r="AP28" i="14"/>
  <c r="BB28" i="14" s="1"/>
  <c r="AM28" i="14"/>
  <c r="AJ28" i="14"/>
  <c r="AY27" i="14"/>
  <c r="AV27" i="14"/>
  <c r="AS27" i="14"/>
  <c r="AP27" i="14"/>
  <c r="AM27" i="14"/>
  <c r="AJ27" i="14"/>
  <c r="AY26" i="14"/>
  <c r="AV26" i="14"/>
  <c r="BB26" i="14" s="1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BB17" i="14" s="1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AS8" i="14"/>
  <c r="AP8" i="14"/>
  <c r="AM8" i="14"/>
  <c r="AJ8" i="14"/>
  <c r="BB8" i="14" s="1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BB5" i="14" s="1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AA7" i="8" s="1"/>
  <c r="S7" i="8"/>
  <c r="P7" i="8"/>
  <c r="Y6" i="8"/>
  <c r="V6" i="8"/>
  <c r="S6" i="8"/>
  <c r="AA6" i="8" s="1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AA3" i="8" s="1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H7" i="7"/>
  <c r="G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C6" i="7"/>
  <c r="AB6" i="7"/>
  <c r="AA6" i="7"/>
  <c r="X6" i="7"/>
  <c r="W6" i="7"/>
  <c r="U6" i="7"/>
  <c r="T6" i="7"/>
  <c r="S6" i="7"/>
  <c r="P6" i="7"/>
  <c r="O6" i="7"/>
  <c r="M6" i="7"/>
  <c r="H6" i="7"/>
  <c r="AD6" i="7" s="1"/>
  <c r="G6" i="7"/>
  <c r="H5" i="7"/>
  <c r="Z6" i="7" s="1"/>
  <c r="G5" i="7"/>
  <c r="Y6" i="7" s="1"/>
  <c r="H4" i="7"/>
  <c r="V6" i="7" s="1"/>
  <c r="G4" i="7"/>
  <c r="H3" i="7"/>
  <c r="R6" i="7" s="1"/>
  <c r="G3" i="7"/>
  <c r="Q6" i="7" s="1"/>
  <c r="H2" i="7"/>
  <c r="N6" i="7" s="1"/>
  <c r="G2" i="7"/>
  <c r="J80" i="6"/>
  <c r="I80" i="6"/>
  <c r="AU13" i="6" s="1"/>
  <c r="H80" i="6"/>
  <c r="G80" i="6"/>
  <c r="J79" i="6"/>
  <c r="I79" i="6"/>
  <c r="H79" i="6"/>
  <c r="G79" i="6"/>
  <c r="J78" i="6"/>
  <c r="I78" i="6"/>
  <c r="H78" i="6"/>
  <c r="G78" i="6"/>
  <c r="AK13" i="6" s="1"/>
  <c r="J77" i="6"/>
  <c r="I77" i="6"/>
  <c r="AI13" i="6" s="1"/>
  <c r="H77" i="6"/>
  <c r="G77" i="6"/>
  <c r="J76" i="6"/>
  <c r="I76" i="6"/>
  <c r="AE13" i="6" s="1"/>
  <c r="H76" i="6"/>
  <c r="G76" i="6"/>
  <c r="J75" i="6"/>
  <c r="I75" i="6"/>
  <c r="H75" i="6"/>
  <c r="G75" i="6"/>
  <c r="Y13" i="6" s="1"/>
  <c r="J74" i="6"/>
  <c r="I74" i="6"/>
  <c r="W13" i="6" s="1"/>
  <c r="H74" i="6"/>
  <c r="G74" i="6"/>
  <c r="J73" i="6"/>
  <c r="I73" i="6"/>
  <c r="H73" i="6"/>
  <c r="G73" i="6"/>
  <c r="J72" i="6"/>
  <c r="I72" i="6"/>
  <c r="H72" i="6"/>
  <c r="G72" i="6"/>
  <c r="M13" i="6" s="1"/>
  <c r="J71" i="6"/>
  <c r="I71" i="6"/>
  <c r="AY12" i="6" s="1"/>
  <c r="H71" i="6"/>
  <c r="G71" i="6"/>
  <c r="J70" i="6"/>
  <c r="I70" i="6"/>
  <c r="H70" i="6"/>
  <c r="G70" i="6"/>
  <c r="J69" i="6"/>
  <c r="I69" i="6"/>
  <c r="H69" i="6"/>
  <c r="G69" i="6"/>
  <c r="J68" i="6"/>
  <c r="I68" i="6"/>
  <c r="AM12" i="6" s="1"/>
  <c r="H68" i="6"/>
  <c r="G68" i="6"/>
  <c r="J67" i="6"/>
  <c r="I67" i="6"/>
  <c r="H67" i="6"/>
  <c r="G67" i="6"/>
  <c r="J66" i="6"/>
  <c r="I66" i="6"/>
  <c r="H66" i="6"/>
  <c r="G66" i="6"/>
  <c r="J65" i="6"/>
  <c r="I65" i="6"/>
  <c r="AA12" i="6" s="1"/>
  <c r="H65" i="6"/>
  <c r="G65" i="6"/>
  <c r="J64" i="6"/>
  <c r="I64" i="6"/>
  <c r="H64" i="6"/>
  <c r="G64" i="6"/>
  <c r="J63" i="6"/>
  <c r="I63" i="6"/>
  <c r="H63" i="6"/>
  <c r="G63" i="6"/>
  <c r="J62" i="6"/>
  <c r="I62" i="6"/>
  <c r="O12" i="6" s="1"/>
  <c r="H62" i="6"/>
  <c r="G62" i="6"/>
  <c r="J61" i="6"/>
  <c r="I61" i="6"/>
  <c r="AY11" i="6" s="1"/>
  <c r="H61" i="6"/>
  <c r="G61" i="6"/>
  <c r="J60" i="6"/>
  <c r="I60" i="6"/>
  <c r="H60" i="6"/>
  <c r="G60" i="6"/>
  <c r="AS11" i="6" s="1"/>
  <c r="J59" i="6"/>
  <c r="I59" i="6"/>
  <c r="H59" i="6"/>
  <c r="G59" i="6"/>
  <c r="AO11" i="6" s="1"/>
  <c r="J58" i="6"/>
  <c r="I58" i="6"/>
  <c r="AM11" i="6" s="1"/>
  <c r="H58" i="6"/>
  <c r="G58" i="6"/>
  <c r="J57" i="6"/>
  <c r="I57" i="6"/>
  <c r="H57" i="6"/>
  <c r="G57" i="6"/>
  <c r="AG11" i="6" s="1"/>
  <c r="J56" i="6"/>
  <c r="I56" i="6"/>
  <c r="H56" i="6"/>
  <c r="G56" i="6"/>
  <c r="AC11" i="6" s="1"/>
  <c r="J55" i="6"/>
  <c r="I55" i="6"/>
  <c r="AA11" i="6" s="1"/>
  <c r="H55" i="6"/>
  <c r="G55" i="6"/>
  <c r="J54" i="6"/>
  <c r="I54" i="6"/>
  <c r="H54" i="6"/>
  <c r="G54" i="6"/>
  <c r="U11" i="6" s="1"/>
  <c r="J53" i="6"/>
  <c r="I53" i="6"/>
  <c r="H53" i="6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I50" i="6"/>
  <c r="AU10" i="6" s="1"/>
  <c r="H50" i="6"/>
  <c r="G50" i="6"/>
  <c r="J49" i="6"/>
  <c r="I49" i="6"/>
  <c r="H49" i="6"/>
  <c r="G49" i="6"/>
  <c r="J48" i="6"/>
  <c r="I48" i="6"/>
  <c r="H48" i="6"/>
  <c r="G48" i="6"/>
  <c r="AK10" i="6" s="1"/>
  <c r="J47" i="6"/>
  <c r="I47" i="6"/>
  <c r="AI10" i="6" s="1"/>
  <c r="H47" i="6"/>
  <c r="G47" i="6"/>
  <c r="J46" i="6"/>
  <c r="I46" i="6"/>
  <c r="H46" i="6"/>
  <c r="G46" i="6"/>
  <c r="J45" i="6"/>
  <c r="I45" i="6"/>
  <c r="H45" i="6"/>
  <c r="G45" i="6"/>
  <c r="Y10" i="6" s="1"/>
  <c r="J44" i="6"/>
  <c r="I44" i="6"/>
  <c r="W10" i="6" s="1"/>
  <c r="H44" i="6"/>
  <c r="G44" i="6"/>
  <c r="J43" i="6"/>
  <c r="I43" i="6"/>
  <c r="H43" i="6"/>
  <c r="G43" i="6"/>
  <c r="J42" i="6"/>
  <c r="I42" i="6"/>
  <c r="H42" i="6"/>
  <c r="G42" i="6"/>
  <c r="M10" i="6" s="1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AY8" i="6" s="1"/>
  <c r="H31" i="6"/>
  <c r="G31" i="6"/>
  <c r="J30" i="6"/>
  <c r="I30" i="6"/>
  <c r="H30" i="6"/>
  <c r="G30" i="6"/>
  <c r="AS8" i="6" s="1"/>
  <c r="J29" i="6"/>
  <c r="I29" i="6"/>
  <c r="H29" i="6"/>
  <c r="G29" i="6"/>
  <c r="AO8" i="6" s="1"/>
  <c r="J28" i="6"/>
  <c r="I28" i="6"/>
  <c r="AM8" i="6" s="1"/>
  <c r="H28" i="6"/>
  <c r="G28" i="6"/>
  <c r="J27" i="6"/>
  <c r="I27" i="6"/>
  <c r="H27" i="6"/>
  <c r="G27" i="6"/>
  <c r="AG8" i="6" s="1"/>
  <c r="J26" i="6"/>
  <c r="I26" i="6"/>
  <c r="H26" i="6"/>
  <c r="G26" i="6"/>
  <c r="AC8" i="6" s="1"/>
  <c r="J25" i="6"/>
  <c r="I25" i="6"/>
  <c r="AA8" i="6" s="1"/>
  <c r="H25" i="6"/>
  <c r="G25" i="6"/>
  <c r="J24" i="6"/>
  <c r="I24" i="6"/>
  <c r="H24" i="6"/>
  <c r="G24" i="6"/>
  <c r="U8" i="6" s="1"/>
  <c r="J23" i="6"/>
  <c r="I23" i="6"/>
  <c r="S8" i="6" s="1"/>
  <c r="H23" i="6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I20" i="6"/>
  <c r="AU7" i="6" s="1"/>
  <c r="H20" i="6"/>
  <c r="G20" i="6"/>
  <c r="J19" i="6"/>
  <c r="I19" i="6"/>
  <c r="H19" i="6"/>
  <c r="G19" i="6"/>
  <c r="J18" i="6"/>
  <c r="I18" i="6"/>
  <c r="H18" i="6"/>
  <c r="G18" i="6"/>
  <c r="AK7" i="6" s="1"/>
  <c r="J17" i="6"/>
  <c r="I17" i="6"/>
  <c r="AI7" i="6" s="1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AZ13" i="6"/>
  <c r="AY13" i="6"/>
  <c r="AX13" i="6"/>
  <c r="AW13" i="6"/>
  <c r="AV13" i="6"/>
  <c r="AT13" i="6"/>
  <c r="AS13" i="6"/>
  <c r="AR13" i="6"/>
  <c r="AQ13" i="6"/>
  <c r="AP13" i="6"/>
  <c r="AO13" i="6"/>
  <c r="AN13" i="6"/>
  <c r="AM13" i="6"/>
  <c r="AL13" i="6"/>
  <c r="AJ13" i="6"/>
  <c r="AH13" i="6"/>
  <c r="AG13" i="6"/>
  <c r="AF13" i="6"/>
  <c r="AD13" i="6"/>
  <c r="AC13" i="6"/>
  <c r="AB13" i="6"/>
  <c r="AA13" i="6"/>
  <c r="Z13" i="6"/>
  <c r="X13" i="6"/>
  <c r="V13" i="6"/>
  <c r="U13" i="6"/>
  <c r="T13" i="6"/>
  <c r="S13" i="6"/>
  <c r="R13" i="6"/>
  <c r="Q13" i="6"/>
  <c r="P13" i="6"/>
  <c r="O13" i="6"/>
  <c r="N13" i="6"/>
  <c r="J13" i="6"/>
  <c r="I13" i="6"/>
  <c r="H13" i="6"/>
  <c r="G13" i="6"/>
  <c r="Q7" i="6" s="1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R11" i="6"/>
  <c r="AQ11" i="6"/>
  <c r="AP11" i="6"/>
  <c r="AN11" i="6"/>
  <c r="AL11" i="6"/>
  <c r="AK11" i="6"/>
  <c r="AJ11" i="6"/>
  <c r="AI11" i="6"/>
  <c r="AH11" i="6"/>
  <c r="AF11" i="6"/>
  <c r="AE11" i="6"/>
  <c r="AD11" i="6"/>
  <c r="AB11" i="6"/>
  <c r="Z11" i="6"/>
  <c r="Y11" i="6"/>
  <c r="X11" i="6"/>
  <c r="W11" i="6"/>
  <c r="V11" i="6"/>
  <c r="T11" i="6"/>
  <c r="S11" i="6"/>
  <c r="R11" i="6"/>
  <c r="P11" i="6"/>
  <c r="N11" i="6"/>
  <c r="M11" i="6"/>
  <c r="J11" i="6"/>
  <c r="I11" i="6"/>
  <c r="H11" i="6"/>
  <c r="G11" i="6"/>
  <c r="AZ10" i="6"/>
  <c r="AY10" i="6"/>
  <c r="AX10" i="6"/>
  <c r="AV10" i="6"/>
  <c r="AT10" i="6"/>
  <c r="AS10" i="6"/>
  <c r="AR10" i="6"/>
  <c r="AQ10" i="6"/>
  <c r="AP10" i="6"/>
  <c r="AO10" i="6"/>
  <c r="AN10" i="6"/>
  <c r="AM10" i="6"/>
  <c r="AL10" i="6"/>
  <c r="AJ10" i="6"/>
  <c r="AH10" i="6"/>
  <c r="AG10" i="6"/>
  <c r="AF10" i="6"/>
  <c r="AE10" i="6"/>
  <c r="AD10" i="6"/>
  <c r="AC10" i="6"/>
  <c r="AB10" i="6"/>
  <c r="AA10" i="6"/>
  <c r="Z10" i="6"/>
  <c r="X10" i="6"/>
  <c r="V10" i="6"/>
  <c r="U10" i="6"/>
  <c r="T10" i="6"/>
  <c r="S10" i="6"/>
  <c r="R10" i="6"/>
  <c r="Q10" i="6"/>
  <c r="P10" i="6"/>
  <c r="O10" i="6"/>
  <c r="N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X8" i="6"/>
  <c r="AW8" i="6"/>
  <c r="AV8" i="6"/>
  <c r="AU8" i="6"/>
  <c r="AT8" i="6"/>
  <c r="AR8" i="6"/>
  <c r="AQ8" i="6"/>
  <c r="AP8" i="6"/>
  <c r="AN8" i="6"/>
  <c r="AL8" i="6"/>
  <c r="AK8" i="6"/>
  <c r="AJ8" i="6"/>
  <c r="AI8" i="6"/>
  <c r="AH8" i="6"/>
  <c r="AF8" i="6"/>
  <c r="AE8" i="6"/>
  <c r="AD8" i="6"/>
  <c r="AB8" i="6"/>
  <c r="Z8" i="6"/>
  <c r="Y8" i="6"/>
  <c r="X8" i="6"/>
  <c r="W8" i="6"/>
  <c r="V8" i="6"/>
  <c r="T8" i="6"/>
  <c r="R8" i="6"/>
  <c r="P8" i="6"/>
  <c r="N8" i="6"/>
  <c r="M8" i="6"/>
  <c r="J8" i="6"/>
  <c r="I8" i="6"/>
  <c r="AM6" i="6" s="1"/>
  <c r="H8" i="6"/>
  <c r="G8" i="6"/>
  <c r="AZ7" i="6"/>
  <c r="AY7" i="6"/>
  <c r="AX7" i="6"/>
  <c r="AV7" i="6"/>
  <c r="AT7" i="6"/>
  <c r="AS7" i="6"/>
  <c r="AR7" i="6"/>
  <c r="AQ7" i="6"/>
  <c r="AP7" i="6"/>
  <c r="AO7" i="6"/>
  <c r="AN7" i="6"/>
  <c r="AM7" i="6"/>
  <c r="AL7" i="6"/>
  <c r="AJ7" i="6"/>
  <c r="AH7" i="6"/>
  <c r="AG7" i="6"/>
  <c r="AF7" i="6"/>
  <c r="AE7" i="6"/>
  <c r="AD7" i="6"/>
  <c r="AB7" i="6"/>
  <c r="AA7" i="6"/>
  <c r="Z7" i="6"/>
  <c r="Y7" i="6"/>
  <c r="X7" i="6"/>
  <c r="V7" i="6"/>
  <c r="U7" i="6"/>
  <c r="T7" i="6"/>
  <c r="S7" i="6"/>
  <c r="R7" i="6"/>
  <c r="P7" i="6"/>
  <c r="N7" i="6"/>
  <c r="M7" i="6"/>
  <c r="J7" i="6"/>
  <c r="AJ6" i="6" s="1"/>
  <c r="I7" i="6"/>
  <c r="H7" i="6"/>
  <c r="G7" i="6"/>
  <c r="AG6" i="6" s="1"/>
  <c r="AZ6" i="6"/>
  <c r="AY6" i="6"/>
  <c r="AX6" i="6"/>
  <c r="AW6" i="6"/>
  <c r="AV6" i="6"/>
  <c r="AU6" i="6"/>
  <c r="AT6" i="6"/>
  <c r="AR6" i="6"/>
  <c r="AP6" i="6"/>
  <c r="AO6" i="6"/>
  <c r="AN6" i="6"/>
  <c r="AL6" i="6"/>
  <c r="AK6" i="6"/>
  <c r="AI6" i="6"/>
  <c r="AH6" i="6"/>
  <c r="AF6" i="6"/>
  <c r="AC6" i="6"/>
  <c r="AB6" i="6"/>
  <c r="AA6" i="6"/>
  <c r="Z6" i="6"/>
  <c r="T6" i="6"/>
  <c r="Q6" i="6"/>
  <c r="P6" i="6"/>
  <c r="O6" i="6"/>
  <c r="N6" i="6"/>
  <c r="J6" i="6"/>
  <c r="I6" i="6"/>
  <c r="AE6" i="6" s="1"/>
  <c r="H6" i="6"/>
  <c r="AD6" i="6" s="1"/>
  <c r="G6" i="6"/>
  <c r="J5" i="6"/>
  <c r="I5" i="6"/>
  <c r="H5" i="6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BA290" i="4"/>
  <c r="AY290" i="4"/>
  <c r="AW290" i="4"/>
  <c r="AY289" i="4"/>
  <c r="AW289" i="4"/>
  <c r="BA289" i="4" s="1"/>
  <c r="BA288" i="4"/>
  <c r="AY288" i="4"/>
  <c r="AW288" i="4"/>
  <c r="BA287" i="4"/>
  <c r="AY287" i="4"/>
  <c r="AW287" i="4"/>
  <c r="AY286" i="4"/>
  <c r="AW286" i="4"/>
  <c r="BA286" i="4" s="1"/>
  <c r="BA285" i="4"/>
  <c r="AY285" i="4"/>
  <c r="AW285" i="4"/>
  <c r="BA284" i="4"/>
  <c r="AY284" i="4"/>
  <c r="AW284" i="4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BA278" i="4"/>
  <c r="AY278" i="4"/>
  <c r="AW278" i="4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S274" i="4"/>
  <c r="AY273" i="4"/>
  <c r="AW273" i="4"/>
  <c r="BA273" i="4" s="1"/>
  <c r="BA272" i="4"/>
  <c r="AY272" i="4"/>
  <c r="AW272" i="4"/>
  <c r="AY271" i="4"/>
  <c r="AW271" i="4"/>
  <c r="BA271" i="4" s="1"/>
  <c r="AY270" i="4"/>
  <c r="AW270" i="4"/>
  <c r="BA270" i="4" s="1"/>
  <c r="BA269" i="4"/>
  <c r="AY269" i="4"/>
  <c r="AW269" i="4"/>
  <c r="BA268" i="4"/>
  <c r="AY268" i="4"/>
  <c r="AW268" i="4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BA262" i="4"/>
  <c r="AY262" i="4"/>
  <c r="AW262" i="4"/>
  <c r="BA261" i="4"/>
  <c r="AY261" i="4"/>
  <c r="AW261" i="4"/>
  <c r="BA260" i="4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BA256" i="4"/>
  <c r="AY256" i="4"/>
  <c r="AW256" i="4"/>
  <c r="AY255" i="4"/>
  <c r="AW255" i="4"/>
  <c r="BA255" i="4" s="1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BA250" i="4"/>
  <c r="AY250" i="4"/>
  <c r="AW250" i="4"/>
  <c r="BA249" i="4"/>
  <c r="AY249" i="4"/>
  <c r="AW249" i="4"/>
  <c r="AY248" i="4"/>
  <c r="AW248" i="4"/>
  <c r="BA248" i="4" s="1"/>
  <c r="AS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AY231" i="4"/>
  <c r="AW231" i="4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BA226" i="4"/>
  <c r="AY226" i="4"/>
  <c r="AW226" i="4"/>
  <c r="BA225" i="4"/>
  <c r="AY225" i="4"/>
  <c r="AW225" i="4"/>
  <c r="AY224" i="4"/>
  <c r="AW224" i="4"/>
  <c r="BA224" i="4" s="1"/>
  <c r="AY223" i="4"/>
  <c r="AW223" i="4"/>
  <c r="AY222" i="4"/>
  <c r="AW222" i="4"/>
  <c r="BA222" i="4" s="1"/>
  <c r="AY221" i="4"/>
  <c r="AW221" i="4"/>
  <c r="BA221" i="4" s="1"/>
  <c r="BA220" i="4"/>
  <c r="AY220" i="4"/>
  <c r="AW220" i="4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BA193" i="4" s="1"/>
  <c r="AW193" i="4"/>
  <c r="AY192" i="4"/>
  <c r="AW192" i="4"/>
  <c r="AY191" i="4"/>
  <c r="AW191" i="4"/>
  <c r="BA191" i="4" s="1"/>
  <c r="BA190" i="4"/>
  <c r="AY190" i="4"/>
  <c r="AW190" i="4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T183" i="4"/>
  <c r="AY182" i="4"/>
  <c r="AW182" i="4"/>
  <c r="BA182" i="4" s="1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AS177" i="4"/>
  <c r="AY176" i="4"/>
  <c r="BA176" i="4" s="1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S171" i="4"/>
  <c r="AY170" i="4"/>
  <c r="BA170" i="4" s="1"/>
  <c r="AW170" i="4"/>
  <c r="AY169" i="4"/>
  <c r="BA169" i="4" s="1"/>
  <c r="AW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S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S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S153" i="4"/>
  <c r="AY152" i="4"/>
  <c r="BA152" i="4" s="1"/>
  <c r="AW152" i="4"/>
  <c r="AY151" i="4"/>
  <c r="BA151" i="4" s="1"/>
  <c r="AW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S147" i="4"/>
  <c r="AT146" i="4"/>
  <c r="AS146" i="4"/>
  <c r="AY145" i="4"/>
  <c r="AW145" i="4"/>
  <c r="BA145" i="4" s="1"/>
  <c r="AY144" i="4"/>
  <c r="AW144" i="4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AY131" i="4"/>
  <c r="AW131" i="4"/>
  <c r="BA131" i="4" s="1"/>
  <c r="AY130" i="4"/>
  <c r="AW130" i="4"/>
  <c r="BA130" i="4" s="1"/>
  <c r="AY129" i="4"/>
  <c r="AW129" i="4"/>
  <c r="BA129" i="4" s="1"/>
  <c r="AY128" i="4"/>
  <c r="AW128" i="4"/>
  <c r="AY127" i="4"/>
  <c r="AW127" i="4"/>
  <c r="BA127" i="4" s="1"/>
  <c r="AY126" i="4"/>
  <c r="AW126" i="4"/>
  <c r="BA126" i="4" s="1"/>
  <c r="AY125" i="4"/>
  <c r="AW125" i="4"/>
  <c r="BA125" i="4" s="1"/>
  <c r="AY124" i="4"/>
  <c r="AW124" i="4"/>
  <c r="AY123" i="4"/>
  <c r="AW123" i="4"/>
  <c r="BA123" i="4" s="1"/>
  <c r="AY122" i="4"/>
  <c r="AW122" i="4"/>
  <c r="AY121" i="4"/>
  <c r="AW121" i="4"/>
  <c r="BA121" i="4" s="1"/>
  <c r="AY120" i="4"/>
  <c r="AW120" i="4"/>
  <c r="BA120" i="4" s="1"/>
  <c r="AY119" i="4"/>
  <c r="AW119" i="4"/>
  <c r="BA119" i="4" s="1"/>
  <c r="AY118" i="4"/>
  <c r="AW118" i="4"/>
  <c r="AY117" i="4"/>
  <c r="AW117" i="4"/>
  <c r="BA117" i="4" s="1"/>
  <c r="AY116" i="4"/>
  <c r="AW116" i="4"/>
  <c r="BA116" i="4" s="1"/>
  <c r="AS116" i="4"/>
  <c r="AY115" i="4"/>
  <c r="AW115" i="4"/>
  <c r="BA115" i="4" s="1"/>
  <c r="AY114" i="4"/>
  <c r="AW114" i="4"/>
  <c r="AY113" i="4"/>
  <c r="AW113" i="4"/>
  <c r="BA113" i="4" s="1"/>
  <c r="AY112" i="4"/>
  <c r="BA112" i="4" s="1"/>
  <c r="AW112" i="4"/>
  <c r="AY111" i="4"/>
  <c r="BA111" i="4" s="1"/>
  <c r="AW111" i="4"/>
  <c r="AY110" i="4"/>
  <c r="AW110" i="4"/>
  <c r="BA110" i="4" s="1"/>
  <c r="AY109" i="4"/>
  <c r="BA109" i="4" s="1"/>
  <c r="AW109" i="4"/>
  <c r="AY108" i="4"/>
  <c r="AW108" i="4"/>
  <c r="BA108" i="4" s="1"/>
  <c r="AY107" i="4"/>
  <c r="BA107" i="4" s="1"/>
  <c r="AW107" i="4"/>
  <c r="AY106" i="4"/>
  <c r="AW106" i="4"/>
  <c r="BA106" i="4" s="1"/>
  <c r="AY105" i="4"/>
  <c r="BA105" i="4" s="1"/>
  <c r="AW105" i="4"/>
  <c r="BA104" i="4"/>
  <c r="AY104" i="4"/>
  <c r="AW104" i="4"/>
  <c r="AY103" i="4"/>
  <c r="BA103" i="4" s="1"/>
  <c r="AW103" i="4"/>
  <c r="BA102" i="4"/>
  <c r="AY102" i="4"/>
  <c r="AW102" i="4"/>
  <c r="AY101" i="4"/>
  <c r="BA101" i="4" s="1"/>
  <c r="AW101" i="4"/>
  <c r="BA100" i="4"/>
  <c r="AY100" i="4"/>
  <c r="AW100" i="4"/>
  <c r="AY99" i="4"/>
  <c r="AW99" i="4"/>
  <c r="BA99" i="4" s="1"/>
  <c r="BA98" i="4"/>
  <c r="AY98" i="4"/>
  <c r="AW98" i="4"/>
  <c r="AT97" i="4"/>
  <c r="AS97" i="4"/>
  <c r="AY96" i="4"/>
  <c r="AW96" i="4"/>
  <c r="AY95" i="4"/>
  <c r="AW95" i="4"/>
  <c r="BA95" i="4" s="1"/>
  <c r="AY94" i="4"/>
  <c r="AW94" i="4"/>
  <c r="AY93" i="4"/>
  <c r="AW93" i="4"/>
  <c r="AT93" i="4"/>
  <c r="AQ93" i="4"/>
  <c r="AY92" i="4"/>
  <c r="AW92" i="4"/>
  <c r="AY91" i="4"/>
  <c r="AW91" i="4"/>
  <c r="BA91" i="4" s="1"/>
  <c r="AY90" i="4"/>
  <c r="AW90" i="4"/>
  <c r="BA90" i="4" s="1"/>
  <c r="AT90" i="4"/>
  <c r="AY89" i="4"/>
  <c r="AW89" i="4"/>
  <c r="AQ89" i="4"/>
  <c r="AY88" i="4"/>
  <c r="AW88" i="4"/>
  <c r="BA88" i="4" s="1"/>
  <c r="BA87" i="4"/>
  <c r="AY87" i="4"/>
  <c r="AW87" i="4"/>
  <c r="AY86" i="4"/>
  <c r="BA86" i="4" s="1"/>
  <c r="AW86" i="4"/>
  <c r="AT86" i="4"/>
  <c r="BA85" i="4"/>
  <c r="AY85" i="4"/>
  <c r="AW85" i="4"/>
  <c r="AQ85" i="4"/>
  <c r="BA84" i="4"/>
  <c r="AY84" i="4"/>
  <c r="AW84" i="4"/>
  <c r="BA83" i="4"/>
  <c r="AY83" i="4"/>
  <c r="AW83" i="4"/>
  <c r="AY82" i="4"/>
  <c r="BA82" i="4" s="1"/>
  <c r="AW82" i="4"/>
  <c r="BA81" i="4"/>
  <c r="AY81" i="4"/>
  <c r="AW81" i="4"/>
  <c r="AQ81" i="4"/>
  <c r="AY80" i="4"/>
  <c r="BA80" i="4" s="1"/>
  <c r="AW80" i="4"/>
  <c r="AY79" i="4"/>
  <c r="BA79" i="4" s="1"/>
  <c r="AW79" i="4"/>
  <c r="AY78" i="4"/>
  <c r="AW78" i="4"/>
  <c r="BA78" i="4" s="1"/>
  <c r="AT78" i="4"/>
  <c r="BA77" i="4"/>
  <c r="AY77" i="4"/>
  <c r="AW77" i="4"/>
  <c r="AQ77" i="4"/>
  <c r="AY76" i="4"/>
  <c r="AW76" i="4"/>
  <c r="BA75" i="4"/>
  <c r="AY75" i="4"/>
  <c r="AW75" i="4"/>
  <c r="AY74" i="4"/>
  <c r="AW74" i="4"/>
  <c r="BA74" i="4" s="1"/>
  <c r="AY73" i="4"/>
  <c r="BA73" i="4" s="1"/>
  <c r="AW73" i="4"/>
  <c r="AY72" i="4"/>
  <c r="BA72" i="4" s="1"/>
  <c r="AW72" i="4"/>
  <c r="AT72" i="4"/>
  <c r="AY71" i="4"/>
  <c r="BA71" i="4" s="1"/>
  <c r="AW71" i="4"/>
  <c r="AS71" i="4"/>
  <c r="BA70" i="4"/>
  <c r="AY70" i="4"/>
  <c r="AW70" i="4"/>
  <c r="AY69" i="4"/>
  <c r="BA69" i="4" s="1"/>
  <c r="AW69" i="4"/>
  <c r="AT69" i="4"/>
  <c r="BA68" i="4"/>
  <c r="AY68" i="4"/>
  <c r="AW68" i="4"/>
  <c r="AY67" i="4"/>
  <c r="AW67" i="4"/>
  <c r="BA67" i="4" s="1"/>
  <c r="AT67" i="4"/>
  <c r="AY66" i="4"/>
  <c r="AW66" i="4"/>
  <c r="BA66" i="4" s="1"/>
  <c r="AY65" i="4"/>
  <c r="BA65" i="4" s="1"/>
  <c r="AW65" i="4"/>
  <c r="AT65" i="4"/>
  <c r="BA64" i="4"/>
  <c r="AY64" i="4"/>
  <c r="AW64" i="4"/>
  <c r="BA63" i="4"/>
  <c r="AY63" i="4"/>
  <c r="AW63" i="4"/>
  <c r="AT63" i="4"/>
  <c r="AQ63" i="4"/>
  <c r="AY62" i="4"/>
  <c r="AW62" i="4"/>
  <c r="BA62" i="4" s="1"/>
  <c r="AY61" i="4"/>
  <c r="AW61" i="4"/>
  <c r="BA61" i="4" s="1"/>
  <c r="AS61" i="4"/>
  <c r="AY60" i="4"/>
  <c r="AW60" i="4"/>
  <c r="BA60" i="4" s="1"/>
  <c r="AS60" i="4"/>
  <c r="BA59" i="4"/>
  <c r="AY59" i="4"/>
  <c r="AW59" i="4"/>
  <c r="AQ59" i="4"/>
  <c r="AY58" i="4"/>
  <c r="BA58" i="4" s="1"/>
  <c r="AW58" i="4"/>
  <c r="M58" i="4"/>
  <c r="BA57" i="4"/>
  <c r="AY57" i="4"/>
  <c r="AW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BA53" i="4"/>
  <c r="AY53" i="4"/>
  <c r="AW53" i="4"/>
  <c r="AS53" i="4"/>
  <c r="AY52" i="4"/>
  <c r="AW52" i="4"/>
  <c r="BA52" i="4" s="1"/>
  <c r="AY51" i="4"/>
  <c r="AW51" i="4"/>
  <c r="BA51" i="4" s="1"/>
  <c r="AQ51" i="4"/>
  <c r="BA50" i="4"/>
  <c r="AY50" i="4"/>
  <c r="AW50" i="4"/>
  <c r="AY49" i="4"/>
  <c r="BA49" i="4" s="1"/>
  <c r="AW49" i="4"/>
  <c r="AY48" i="4"/>
  <c r="BA48" i="4" s="1"/>
  <c r="AW48" i="4"/>
  <c r="AT48" i="4"/>
  <c r="M48" i="4"/>
  <c r="AY47" i="4"/>
  <c r="BA47" i="4" s="1"/>
  <c r="AW47" i="4"/>
  <c r="AT47" i="4"/>
  <c r="AQ47" i="4"/>
  <c r="M47" i="4"/>
  <c r="AY46" i="4"/>
  <c r="BA46" i="4" s="1"/>
  <c r="AW46" i="4"/>
  <c r="AE46" i="4"/>
  <c r="AD46" i="4"/>
  <c r="AC46" i="4"/>
  <c r="AT101" i="4" s="1"/>
  <c r="AB46" i="4"/>
  <c r="M46" i="4"/>
  <c r="M50" i="4" s="1"/>
  <c r="AY45" i="4"/>
  <c r="AW45" i="4"/>
  <c r="BA45" i="4" s="1"/>
  <c r="AS45" i="4"/>
  <c r="AE45" i="4"/>
  <c r="AD45" i="4"/>
  <c r="AC45" i="4"/>
  <c r="AT112" i="4" s="1"/>
  <c r="AB45" i="4"/>
  <c r="AB44" i="4" s="1"/>
  <c r="AY44" i="4"/>
  <c r="AW44" i="4"/>
  <c r="BA44" i="4" s="1"/>
  <c r="AT44" i="4"/>
  <c r="AE44" i="4"/>
  <c r="AD44" i="4"/>
  <c r="AY43" i="4"/>
  <c r="AW43" i="4"/>
  <c r="BA43" i="4" s="1"/>
  <c r="AT43" i="4"/>
  <c r="AQ43" i="4"/>
  <c r="AY42" i="4"/>
  <c r="AW42" i="4"/>
  <c r="BA42" i="4" s="1"/>
  <c r="AY41" i="4"/>
  <c r="BA41" i="4" s="1"/>
  <c r="AW41" i="4"/>
  <c r="AE41" i="4"/>
  <c r="AD41" i="4"/>
  <c r="AC41" i="4"/>
  <c r="AB41" i="4"/>
  <c r="AS231" i="4" s="1"/>
  <c r="AY40" i="4"/>
  <c r="BA40" i="4" s="1"/>
  <c r="AW40" i="4"/>
  <c r="AT40" i="4"/>
  <c r="AE40" i="4"/>
  <c r="AD40" i="4"/>
  <c r="AC40" i="4"/>
  <c r="AT74" i="4" s="1"/>
  <c r="AB40" i="4"/>
  <c r="AS283" i="4" s="1"/>
  <c r="M40" i="4"/>
  <c r="BA39" i="4"/>
  <c r="AY39" i="4"/>
  <c r="AW39" i="4"/>
  <c r="AT39" i="4"/>
  <c r="AQ39" i="4"/>
  <c r="AE39" i="4"/>
  <c r="AD39" i="4"/>
  <c r="AC39" i="4"/>
  <c r="AT81" i="4" s="1"/>
  <c r="AB39" i="4"/>
  <c r="M39" i="4"/>
  <c r="BA38" i="4"/>
  <c r="AY38" i="4"/>
  <c r="AW38" i="4"/>
  <c r="M38" i="4"/>
  <c r="M42" i="4" s="1"/>
  <c r="AY37" i="4"/>
  <c r="AW37" i="4"/>
  <c r="BA37" i="4" s="1"/>
  <c r="AS37" i="4"/>
  <c r="AY36" i="4"/>
  <c r="AW36" i="4"/>
  <c r="BA36" i="4" s="1"/>
  <c r="AT36" i="4"/>
  <c r="AS36" i="4"/>
  <c r="BA35" i="4"/>
  <c r="AY35" i="4"/>
  <c r="AW35" i="4"/>
  <c r="AT35" i="4"/>
  <c r="AQ35" i="4"/>
  <c r="BA34" i="4"/>
  <c r="AY34" i="4"/>
  <c r="AW34" i="4"/>
  <c r="M34" i="4"/>
  <c r="AY33" i="4"/>
  <c r="AW33" i="4"/>
  <c r="BA33" i="4" s="1"/>
  <c r="AS33" i="4"/>
  <c r="AY32" i="4"/>
  <c r="AW32" i="4"/>
  <c r="BA32" i="4" s="1"/>
  <c r="AT32" i="4"/>
  <c r="AS32" i="4"/>
  <c r="M32" i="4"/>
  <c r="AY31" i="4"/>
  <c r="BA31" i="4" s="1"/>
  <c r="AW31" i="4"/>
  <c r="AT31" i="4"/>
  <c r="AQ31" i="4"/>
  <c r="M31" i="4"/>
  <c r="AY30" i="4"/>
  <c r="AW30" i="4"/>
  <c r="BA30" i="4" s="1"/>
  <c r="AS30" i="4"/>
  <c r="M30" i="4"/>
  <c r="AY29" i="4"/>
  <c r="AW29" i="4"/>
  <c r="AT29" i="4"/>
  <c r="AS29" i="4"/>
  <c r="AY28" i="4"/>
  <c r="AW28" i="4"/>
  <c r="AT28" i="4"/>
  <c r="AY27" i="4"/>
  <c r="AW27" i="4"/>
  <c r="BA27" i="4" s="1"/>
  <c r="AT27" i="4"/>
  <c r="AQ27" i="4"/>
  <c r="AY26" i="4"/>
  <c r="AW26" i="4"/>
  <c r="AT26" i="4"/>
  <c r="AS26" i="4"/>
  <c r="M26" i="4"/>
  <c r="AY25" i="4"/>
  <c r="AW25" i="4"/>
  <c r="BA25" i="4" s="1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Q23" i="4"/>
  <c r="M23" i="4"/>
  <c r="AY22" i="4"/>
  <c r="BA22" i="4" s="1"/>
  <c r="AW22" i="4"/>
  <c r="AS22" i="4"/>
  <c r="M22" i="4"/>
  <c r="BA21" i="4"/>
  <c r="AY21" i="4"/>
  <c r="AW21" i="4"/>
  <c r="AS21" i="4"/>
  <c r="AY20" i="4"/>
  <c r="BA20" i="4" s="1"/>
  <c r="AW20" i="4"/>
  <c r="AT20" i="4"/>
  <c r="R20" i="4"/>
  <c r="R21" i="4" s="1"/>
  <c r="BA19" i="4"/>
  <c r="AY19" i="4"/>
  <c r="AW19" i="4"/>
  <c r="AT19" i="4"/>
  <c r="AQ19" i="4"/>
  <c r="BA18" i="4"/>
  <c r="AY18" i="4"/>
  <c r="AW18" i="4"/>
  <c r="AS18" i="4"/>
  <c r="BA17" i="4"/>
  <c r="AY17" i="4"/>
  <c r="AW17" i="4"/>
  <c r="AS17" i="4"/>
  <c r="R17" i="4"/>
  <c r="BA16" i="4"/>
  <c r="AY16" i="4"/>
  <c r="AW16" i="4"/>
  <c r="AT16" i="4"/>
  <c r="BA15" i="4"/>
  <c r="AY15" i="4"/>
  <c r="AW15" i="4"/>
  <c r="AT15" i="4"/>
  <c r="AQ15" i="4"/>
  <c r="BA14" i="4"/>
  <c r="AY14" i="4"/>
  <c r="AW14" i="4"/>
  <c r="BA13" i="4"/>
  <c r="AY13" i="4"/>
  <c r="AW13" i="4"/>
  <c r="AS13" i="4"/>
  <c r="BA12" i="4"/>
  <c r="AY12" i="4"/>
  <c r="AW12" i="4"/>
  <c r="AT12" i="4"/>
  <c r="AY11" i="4"/>
  <c r="AW11" i="4"/>
  <c r="BA11" i="4" s="1"/>
  <c r="AT11" i="4"/>
  <c r="AQ11" i="4"/>
  <c r="P11" i="4"/>
  <c r="BA10" i="4"/>
  <c r="AY10" i="4"/>
  <c r="AW10" i="4"/>
  <c r="AS10" i="4"/>
  <c r="U10" i="4"/>
  <c r="N10" i="4"/>
  <c r="AY9" i="4"/>
  <c r="AW9" i="4"/>
  <c r="BA9" i="4" s="1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X4" i="4"/>
  <c r="U4" i="4"/>
  <c r="C4" i="4"/>
  <c r="BA3" i="4"/>
  <c r="AY3" i="4"/>
  <c r="AW3" i="4"/>
  <c r="AT3" i="4"/>
  <c r="AQ3" i="4"/>
  <c r="AB3" i="4"/>
  <c r="U3" i="4"/>
  <c r="F3" i="4"/>
  <c r="C3" i="4"/>
  <c r="B3" i="4"/>
  <c r="B4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T21" i="3"/>
  <c r="U20" i="3"/>
  <c r="V20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K7" i="3"/>
  <c r="L7" i="3" s="1"/>
  <c r="M7" i="3" s="1"/>
  <c r="G7" i="3"/>
  <c r="F7" i="3"/>
  <c r="N6" i="3"/>
  <c r="G6" i="3"/>
  <c r="F6" i="3"/>
  <c r="P5" i="3"/>
  <c r="N5" i="3"/>
  <c r="K5" i="3"/>
  <c r="K6" i="3" s="1"/>
  <c r="L6" i="3" s="1"/>
  <c r="M6" i="3" s="1"/>
  <c r="F5" i="3"/>
  <c r="G5" i="3" s="1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C3" i="2" s="1"/>
  <c r="J3" i="1" s="1"/>
  <c r="B3" i="1"/>
  <c r="N2" i="1"/>
  <c r="O2" i="1" s="1"/>
  <c r="L2" i="1"/>
  <c r="J2" i="1"/>
  <c r="G2" i="1"/>
  <c r="H2" i="1" s="1"/>
  <c r="B2" i="1"/>
  <c r="AG180" i="32" l="1"/>
  <c r="AG165" i="32"/>
  <c r="AL165" i="32" s="1"/>
  <c r="AG174" i="32"/>
  <c r="AL174" i="32" s="1"/>
  <c r="AG176" i="32"/>
  <c r="AG151" i="32"/>
  <c r="AL151" i="32" s="1"/>
  <c r="AG150" i="32"/>
  <c r="AK150" i="32" s="1"/>
  <c r="AG149" i="32"/>
  <c r="AL149" i="32" s="1"/>
  <c r="AG153" i="32"/>
  <c r="AK153" i="32" s="1"/>
  <c r="AG152" i="32"/>
  <c r="AL152" i="32" s="1"/>
  <c r="AG181" i="32"/>
  <c r="AL181" i="32" s="1"/>
  <c r="AG169" i="32"/>
  <c r="AL169" i="32" s="1"/>
  <c r="AG159" i="32"/>
  <c r="AG148" i="32"/>
  <c r="AK148" i="32" s="1"/>
  <c r="AG158" i="32"/>
  <c r="AL158" i="32" s="1"/>
  <c r="AG160" i="32"/>
  <c r="AL160" i="32" s="1"/>
  <c r="AG167" i="32"/>
  <c r="AG156" i="32"/>
  <c r="AL156" i="32" s="1"/>
  <c r="AG163" i="32"/>
  <c r="AG171" i="32"/>
  <c r="AG175" i="32"/>
  <c r="AK175" i="32" s="1"/>
  <c r="AG155" i="32"/>
  <c r="AG166" i="32"/>
  <c r="AL166" i="32" s="1"/>
  <c r="AG170" i="32"/>
  <c r="AG162" i="32"/>
  <c r="AL162" i="32" s="1"/>
  <c r="AG173" i="32"/>
  <c r="AG179" i="32"/>
  <c r="AK179" i="32" s="1"/>
  <c r="AG154" i="32"/>
  <c r="AL154" i="32" s="1"/>
  <c r="AG161" i="32"/>
  <c r="AG182" i="32"/>
  <c r="AL182" i="32" s="1"/>
  <c r="AG157" i="32"/>
  <c r="AK158" i="32"/>
  <c r="AN158" i="32" s="1"/>
  <c r="AG168" i="32"/>
  <c r="AG164" i="32"/>
  <c r="AK165" i="32"/>
  <c r="AN165" i="32" s="1"/>
  <c r="AG172" i="32"/>
  <c r="AL172" i="32" s="1"/>
  <c r="E2" i="1"/>
  <c r="C2" i="1" s="1"/>
  <c r="U21" i="3"/>
  <c r="V21" i="3" s="1"/>
  <c r="T22" i="3"/>
  <c r="U22" i="3" s="1"/>
  <c r="V22" i="3" s="1"/>
  <c r="AQ74" i="4"/>
  <c r="B5" i="4"/>
  <c r="AQ67" i="4"/>
  <c r="AQ71" i="4"/>
  <c r="F4" i="4"/>
  <c r="L5" i="3"/>
  <c r="M5" i="3" s="1"/>
  <c r="E3" i="4"/>
  <c r="H3" i="4" s="1"/>
  <c r="AT270" i="4"/>
  <c r="AT256" i="4"/>
  <c r="AT235" i="4"/>
  <c r="AT221" i="4"/>
  <c r="AT258" i="4"/>
  <c r="AT223" i="4"/>
  <c r="AT290" i="4"/>
  <c r="AT284" i="4"/>
  <c r="AT278" i="4"/>
  <c r="AT260" i="4"/>
  <c r="AT237" i="4"/>
  <c r="AT225" i="4"/>
  <c r="AT272" i="4"/>
  <c r="AT262" i="4"/>
  <c r="AT264" i="4"/>
  <c r="AT239" i="4"/>
  <c r="AT227" i="4"/>
  <c r="AT180" i="4"/>
  <c r="AT178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48" i="4"/>
  <c r="AT243" i="4"/>
  <c r="AT231" i="4"/>
  <c r="AT186" i="4"/>
  <c r="AT288" i="4"/>
  <c r="AT282" i="4"/>
  <c r="AT276" i="4"/>
  <c r="AT252" i="4"/>
  <c r="AT233" i="4"/>
  <c r="AT217" i="4"/>
  <c r="AT215" i="4"/>
  <c r="AT213" i="4"/>
  <c r="AT211" i="4"/>
  <c r="AT209" i="4"/>
  <c r="AT207" i="4"/>
  <c r="AT205" i="4"/>
  <c r="AT203" i="4"/>
  <c r="AT201" i="4"/>
  <c r="AT199" i="4"/>
  <c r="AT197" i="4"/>
  <c r="AT190" i="4"/>
  <c r="AT99" i="4"/>
  <c r="AT103" i="4"/>
  <c r="AT254" i="4"/>
  <c r="AT182" i="4"/>
  <c r="AT127" i="4"/>
  <c r="AT115" i="4"/>
  <c r="AT105" i="4"/>
  <c r="AT292" i="4"/>
  <c r="AT280" i="4"/>
  <c r="AT250" i="4"/>
  <c r="AT145" i="4"/>
  <c r="AT141" i="4"/>
  <c r="AT137" i="4"/>
  <c r="AT123" i="4"/>
  <c r="AT268" i="4"/>
  <c r="AT246" i="4"/>
  <c r="AT192" i="4"/>
  <c r="AT133" i="4"/>
  <c r="AT107" i="4"/>
  <c r="AT241" i="4"/>
  <c r="AT219" i="4"/>
  <c r="AT117" i="4"/>
  <c r="AT184" i="4"/>
  <c r="AT129" i="4"/>
  <c r="AT109" i="4"/>
  <c r="AT229" i="4"/>
  <c r="AT188" i="4"/>
  <c r="AT125" i="4"/>
  <c r="AT119" i="4"/>
  <c r="AT286" i="4"/>
  <c r="AT274" i="4"/>
  <c r="AT194" i="4"/>
  <c r="AT143" i="4"/>
  <c r="AT139" i="4"/>
  <c r="AT135" i="4"/>
  <c r="AT111" i="4"/>
  <c r="AT131" i="4"/>
  <c r="AT121" i="4"/>
  <c r="AT113" i="4"/>
  <c r="BA76" i="4"/>
  <c r="AT266" i="4"/>
  <c r="M3" i="3"/>
  <c r="M14" i="3" s="1"/>
  <c r="F4" i="1"/>
  <c r="BA28" i="4"/>
  <c r="AT70" i="4"/>
  <c r="AT76" i="4"/>
  <c r="AT66" i="4"/>
  <c r="AT62" i="4"/>
  <c r="AT54" i="4"/>
  <c r="AT92" i="4"/>
  <c r="AT80" i="4"/>
  <c r="AT73" i="4"/>
  <c r="AT46" i="4"/>
  <c r="AT22" i="4"/>
  <c r="AT42" i="4"/>
  <c r="AT58" i="4"/>
  <c r="AT50" i="4"/>
  <c r="AT18" i="4"/>
  <c r="AT10" i="4"/>
  <c r="AT84" i="4"/>
  <c r="AT38" i="4"/>
  <c r="AT34" i="4"/>
  <c r="AT14" i="4"/>
  <c r="AT88" i="4"/>
  <c r="AT30" i="4"/>
  <c r="E4" i="4"/>
  <c r="H4" i="4"/>
  <c r="P6" i="3"/>
  <c r="P14" i="3" s="1"/>
  <c r="N7" i="3"/>
  <c r="P7" i="3" s="1"/>
  <c r="G3" i="1"/>
  <c r="H3" i="1" s="1"/>
  <c r="E3" i="1" s="1"/>
  <c r="C3" i="1" s="1"/>
  <c r="H2" i="4"/>
  <c r="E2" i="4"/>
  <c r="BA6" i="4"/>
  <c r="BA29" i="4"/>
  <c r="AS134" i="4"/>
  <c r="AS86" i="4"/>
  <c r="AS82" i="4"/>
  <c r="AS78" i="4"/>
  <c r="AS63" i="4"/>
  <c r="AS93" i="4"/>
  <c r="AS89" i="4"/>
  <c r="AS67" i="4"/>
  <c r="AS85" i="4"/>
  <c r="AS81" i="4"/>
  <c r="AS77" i="4"/>
  <c r="AS51" i="4"/>
  <c r="AS28" i="4"/>
  <c r="AS27" i="4"/>
  <c r="AS90" i="4"/>
  <c r="AS44" i="4"/>
  <c r="AS55" i="4"/>
  <c r="AS39" i="4"/>
  <c r="AS23" i="4"/>
  <c r="AS56" i="4"/>
  <c r="AS48" i="4"/>
  <c r="AS47" i="4"/>
  <c r="AS43" i="4"/>
  <c r="AS4" i="4"/>
  <c r="AS68" i="4"/>
  <c r="AS20" i="4"/>
  <c r="AS11" i="4"/>
  <c r="AS94" i="4"/>
  <c r="AS64" i="4"/>
  <c r="AS59" i="4"/>
  <c r="AS19" i="4"/>
  <c r="AS12" i="4"/>
  <c r="AS3" i="4"/>
  <c r="AS35" i="4"/>
  <c r="AS16" i="4"/>
  <c r="AS15" i="4"/>
  <c r="AS52" i="4"/>
  <c r="AS40" i="4"/>
  <c r="AS31" i="4"/>
  <c r="L3" i="1"/>
  <c r="BA26" i="4"/>
  <c r="AT96" i="4"/>
  <c r="AT61" i="4"/>
  <c r="AS65" i="4"/>
  <c r="AS72" i="4"/>
  <c r="AS74" i="4"/>
  <c r="BA93" i="4"/>
  <c r="AS96" i="4"/>
  <c r="AT108" i="4"/>
  <c r="BA118" i="4"/>
  <c r="BA124" i="4"/>
  <c r="AS197" i="4"/>
  <c r="AS207" i="4"/>
  <c r="AT224" i="4"/>
  <c r="AT228" i="4"/>
  <c r="BA243" i="4"/>
  <c r="AS266" i="4"/>
  <c r="AT9" i="4"/>
  <c r="AS14" i="4"/>
  <c r="AT33" i="4"/>
  <c r="AS34" i="4"/>
  <c r="AT37" i="4"/>
  <c r="AS38" i="4"/>
  <c r="AT64" i="4"/>
  <c r="AT68" i="4"/>
  <c r="AT52" i="4"/>
  <c r="AT45" i="4"/>
  <c r="AT51" i="4"/>
  <c r="AT60" i="4"/>
  <c r="AT79" i="4"/>
  <c r="AT91" i="4"/>
  <c r="BA96" i="4"/>
  <c r="AS99" i="4"/>
  <c r="AT106" i="4"/>
  <c r="AT116" i="4"/>
  <c r="BA128" i="4"/>
  <c r="AT147" i="4"/>
  <c r="AS150" i="4"/>
  <c r="AT153" i="4"/>
  <c r="AS156" i="4"/>
  <c r="AT159" i="4"/>
  <c r="AS162" i="4"/>
  <c r="AT165" i="4"/>
  <c r="AS168" i="4"/>
  <c r="AT171" i="4"/>
  <c r="AS174" i="4"/>
  <c r="AT177" i="4"/>
  <c r="AS180" i="4"/>
  <c r="AS211" i="4"/>
  <c r="AT236" i="4"/>
  <c r="AT240" i="4"/>
  <c r="AS252" i="4"/>
  <c r="AS255" i="4"/>
  <c r="AT13" i="4"/>
  <c r="AS50" i="4"/>
  <c r="AS201" i="4"/>
  <c r="AS229" i="4"/>
  <c r="AS233" i="4"/>
  <c r="AT17" i="4"/>
  <c r="AS41" i="4"/>
  <c r="AC44" i="4"/>
  <c r="AT134" i="4" s="1"/>
  <c r="AS49" i="4"/>
  <c r="AS57" i="4"/>
  <c r="AS58" i="4"/>
  <c r="AT59" i="4"/>
  <c r="AT77" i="4"/>
  <c r="AT94" i="4"/>
  <c r="AT104" i="4"/>
  <c r="AS114" i="4"/>
  <c r="AS122" i="4"/>
  <c r="BA132" i="4"/>
  <c r="AS215" i="4"/>
  <c r="AT41" i="4"/>
  <c r="AS42" i="4"/>
  <c r="AT49" i="4"/>
  <c r="AT57" i="4"/>
  <c r="AT82" i="4"/>
  <c r="AT89" i="4"/>
  <c r="BA94" i="4"/>
  <c r="AT114" i="4"/>
  <c r="BA122" i="4"/>
  <c r="BA136" i="4"/>
  <c r="BA140" i="4"/>
  <c r="BA144" i="4"/>
  <c r="AS151" i="4"/>
  <c r="AS157" i="4"/>
  <c r="AS163" i="4"/>
  <c r="AS169" i="4"/>
  <c r="AS175" i="4"/>
  <c r="AS181" i="4"/>
  <c r="AS205" i="4"/>
  <c r="AS222" i="4"/>
  <c r="AS241" i="4"/>
  <c r="AT21" i="4"/>
  <c r="AS240" i="4"/>
  <c r="AS228" i="4"/>
  <c r="AS245" i="4"/>
  <c r="AS183" i="4"/>
  <c r="AS287" i="4"/>
  <c r="AS281" i="4"/>
  <c r="AS275" i="4"/>
  <c r="AS267" i="4"/>
  <c r="AS247" i="4"/>
  <c r="AS242" i="4"/>
  <c r="AS230" i="4"/>
  <c r="AS185" i="4"/>
  <c r="AS144" i="4"/>
  <c r="AS142" i="4"/>
  <c r="AS140" i="4"/>
  <c r="AS138" i="4"/>
  <c r="AS136" i="4"/>
  <c r="AS132" i="4"/>
  <c r="AS130" i="4"/>
  <c r="AS128" i="4"/>
  <c r="AS126" i="4"/>
  <c r="AS124" i="4"/>
  <c r="AS249" i="4"/>
  <c r="AS187" i="4"/>
  <c r="AS251" i="4"/>
  <c r="AS232" i="4"/>
  <c r="AS189" i="4"/>
  <c r="AS110" i="4"/>
  <c r="AS108" i="4"/>
  <c r="AS106" i="4"/>
  <c r="AS104" i="4"/>
  <c r="AS102" i="4"/>
  <c r="AS100" i="4"/>
  <c r="AS269" i="4"/>
  <c r="AS253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1" i="4"/>
  <c r="AS271" i="4"/>
  <c r="AS259" i="4"/>
  <c r="AS236" i="4"/>
  <c r="AS224" i="4"/>
  <c r="AS95" i="4"/>
  <c r="AS91" i="4"/>
  <c r="AS291" i="4"/>
  <c r="AS285" i="4"/>
  <c r="AS279" i="4"/>
  <c r="AS263" i="4"/>
  <c r="AS238" i="4"/>
  <c r="AS226" i="4"/>
  <c r="AS87" i="4"/>
  <c r="AS83" i="4"/>
  <c r="AS79" i="4"/>
  <c r="AS75" i="4"/>
  <c r="AS69" i="4"/>
  <c r="AS46" i="4"/>
  <c r="AS73" i="4"/>
  <c r="AT75" i="4"/>
  <c r="AT87" i="4"/>
  <c r="BA89" i="4"/>
  <c r="AS92" i="4"/>
  <c r="AT102" i="4"/>
  <c r="AS112" i="4"/>
  <c r="BA114" i="4"/>
  <c r="AS148" i="4"/>
  <c r="AT151" i="4"/>
  <c r="AS154" i="4"/>
  <c r="AT157" i="4"/>
  <c r="AS160" i="4"/>
  <c r="AT163" i="4"/>
  <c r="AS166" i="4"/>
  <c r="AT169" i="4"/>
  <c r="AS172" i="4"/>
  <c r="AT175" i="4"/>
  <c r="AS178" i="4"/>
  <c r="AT181" i="4"/>
  <c r="AS192" i="4"/>
  <c r="AT222" i="4"/>
  <c r="AT226" i="4"/>
  <c r="AP431" i="14"/>
  <c r="W451" i="14"/>
  <c r="AP451" i="14" s="1"/>
  <c r="AS98" i="4"/>
  <c r="AS120" i="4"/>
  <c r="AS209" i="4"/>
  <c r="AS234" i="4"/>
  <c r="AS261" i="4"/>
  <c r="BB71" i="14"/>
  <c r="BB75" i="14"/>
  <c r="BB83" i="14"/>
  <c r="BB87" i="14"/>
  <c r="BB118" i="1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42" i="4"/>
  <c r="AT230" i="4"/>
  <c r="AT185" i="4"/>
  <c r="AT144" i="4"/>
  <c r="AT142" i="4"/>
  <c r="AT140" i="4"/>
  <c r="AT138" i="4"/>
  <c r="AT136" i="4"/>
  <c r="AT132" i="4"/>
  <c r="AT130" i="4"/>
  <c r="AT128" i="4"/>
  <c r="AT126" i="4"/>
  <c r="AT124" i="4"/>
  <c r="AT122" i="4"/>
  <c r="AT187" i="4"/>
  <c r="AT232" i="4"/>
  <c r="AT189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191" i="4"/>
  <c r="AT234" i="4"/>
  <c r="AT220" i="4"/>
  <c r="AT193" i="4"/>
  <c r="AS54" i="4"/>
  <c r="AS62" i="4"/>
  <c r="AT71" i="4"/>
  <c r="AT85" i="4"/>
  <c r="BA92" i="4"/>
  <c r="AT95" i="4"/>
  <c r="AT98" i="4"/>
  <c r="AT100" i="4"/>
  <c r="AT120" i="4"/>
  <c r="BA185" i="4"/>
  <c r="BA192" i="4"/>
  <c r="AS199" i="4"/>
  <c r="AT238" i="4"/>
  <c r="AS257" i="4"/>
  <c r="AT110" i="4"/>
  <c r="AS149" i="4"/>
  <c r="AS155" i="4"/>
  <c r="AS161" i="4"/>
  <c r="AS167" i="4"/>
  <c r="AS173" i="4"/>
  <c r="AS179" i="4"/>
  <c r="AS182" i="4"/>
  <c r="AS213" i="4"/>
  <c r="BA223" i="4"/>
  <c r="AS265" i="4"/>
  <c r="AT25" i="4"/>
  <c r="AS292" i="4"/>
  <c r="AS290" i="4"/>
  <c r="AS288" i="4"/>
  <c r="AS286" i="4"/>
  <c r="AS284" i="4"/>
  <c r="AS282" i="4"/>
  <c r="AS280" i="4"/>
  <c r="AS278" i="4"/>
  <c r="AS276" i="4"/>
  <c r="AS254" i="4"/>
  <c r="AS219" i="4"/>
  <c r="AS270" i="4"/>
  <c r="AS256" i="4"/>
  <c r="AS235" i="4"/>
  <c r="AS221" i="4"/>
  <c r="AS194" i="4"/>
  <c r="AS258" i="4"/>
  <c r="AS223" i="4"/>
  <c r="AS260" i="4"/>
  <c r="AS237" i="4"/>
  <c r="AS225" i="4"/>
  <c r="AS272" i="4"/>
  <c r="AS262" i="4"/>
  <c r="AS84" i="4"/>
  <c r="AS80" i="4"/>
  <c r="AS76" i="4"/>
  <c r="AS264" i="4"/>
  <c r="AS239" i="4"/>
  <c r="AS227" i="4"/>
  <c r="AS246" i="4"/>
  <c r="AS184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8" i="4"/>
  <c r="AS250" i="4"/>
  <c r="AS188" i="4"/>
  <c r="AS111" i="4"/>
  <c r="AS109" i="4"/>
  <c r="AS107" i="4"/>
  <c r="AS105" i="4"/>
  <c r="AS103" i="4"/>
  <c r="AS101" i="4"/>
  <c r="AT53" i="4"/>
  <c r="AS66" i="4"/>
  <c r="AS70" i="4"/>
  <c r="AT83" i="4"/>
  <c r="AS118" i="4"/>
  <c r="AT149" i="4"/>
  <c r="AS152" i="4"/>
  <c r="AT155" i="4"/>
  <c r="AS158" i="4"/>
  <c r="AT161" i="4"/>
  <c r="AS164" i="4"/>
  <c r="AT167" i="4"/>
  <c r="AS170" i="4"/>
  <c r="AT173" i="4"/>
  <c r="AS176" i="4"/>
  <c r="AT179" i="4"/>
  <c r="AS186" i="4"/>
  <c r="AS203" i="4"/>
  <c r="AS220" i="4"/>
  <c r="BA231" i="4"/>
  <c r="AS273" i="4"/>
  <c r="AA2" i="8"/>
  <c r="AS88" i="4"/>
  <c r="AT118" i="4"/>
  <c r="AS190" i="4"/>
  <c r="AS193" i="4"/>
  <c r="AS217" i="4"/>
  <c r="AS243" i="4"/>
  <c r="AS277" i="4"/>
  <c r="AS289" i="4"/>
  <c r="F4" i="13"/>
  <c r="B4" i="13"/>
  <c r="A4" i="13" s="1"/>
  <c r="F8" i="13"/>
  <c r="B8" i="13"/>
  <c r="A8" i="13" s="1"/>
  <c r="F12" i="13"/>
  <c r="B12" i="13"/>
  <c r="A12" i="13" s="1"/>
  <c r="BB159" i="14"/>
  <c r="BA460" i="14"/>
  <c r="BB41" i="14"/>
  <c r="BB45" i="14"/>
  <c r="BB53" i="14"/>
  <c r="BB57" i="14"/>
  <c r="BB105" i="14"/>
  <c r="BA353" i="14"/>
  <c r="F6" i="13"/>
  <c r="B6" i="13"/>
  <c r="A6" i="13" s="1"/>
  <c r="F10" i="13"/>
  <c r="B10" i="13"/>
  <c r="A10" i="13" s="1"/>
  <c r="BB92" i="14"/>
  <c r="BB22" i="14"/>
  <c r="BB96" i="14"/>
  <c r="BB107" i="14"/>
  <c r="BB132" i="14"/>
  <c r="BA238" i="14"/>
  <c r="F7" i="13"/>
  <c r="F11" i="13"/>
  <c r="BB27" i="14"/>
  <c r="BB31" i="14"/>
  <c r="BB60" i="14"/>
  <c r="BB33" i="14"/>
  <c r="BB38" i="14"/>
  <c r="BB46" i="14"/>
  <c r="BB50" i="14"/>
  <c r="BB58" i="14"/>
  <c r="BB106" i="14"/>
  <c r="O441" i="14"/>
  <c r="AJ441" i="14" s="1"/>
  <c r="BA441" i="14" s="1"/>
  <c r="AB10" i="24"/>
  <c r="U10" i="24"/>
  <c r="BB134" i="14"/>
  <c r="BA234" i="14"/>
  <c r="BA247" i="14"/>
  <c r="BA249" i="14"/>
  <c r="BA321" i="14"/>
  <c r="BA336" i="14"/>
  <c r="BA340" i="14"/>
  <c r="AM10" i="23"/>
  <c r="AC9" i="24"/>
  <c r="AJ9" i="24"/>
  <c r="BB130" i="14"/>
  <c r="BA245" i="14"/>
  <c r="BA312" i="14"/>
  <c r="BA314" i="14"/>
  <c r="BA357" i="14"/>
  <c r="BA409" i="14"/>
  <c r="O453" i="14"/>
  <c r="AJ453" i="14" s="1"/>
  <c r="BA453" i="14" s="1"/>
  <c r="AJ433" i="14"/>
  <c r="J72" i="32"/>
  <c r="BA275" i="14"/>
  <c r="BA278" i="14"/>
  <c r="BA283" i="14"/>
  <c r="BA329" i="14"/>
  <c r="BA363" i="14"/>
  <c r="BA367" i="14"/>
  <c r="BA375" i="14"/>
  <c r="BA396" i="14"/>
  <c r="AP433" i="14"/>
  <c r="W453" i="14"/>
  <c r="AP453" i="14" s="1"/>
  <c r="BA446" i="14"/>
  <c r="BA449" i="14"/>
  <c r="AM8" i="23"/>
  <c r="Y44" i="32"/>
  <c r="U44" i="32"/>
  <c r="V44" i="32" s="1"/>
  <c r="T44" i="32"/>
  <c r="X44" i="32"/>
  <c r="AB44" i="32" s="1"/>
  <c r="Q51" i="32"/>
  <c r="AD51" i="32"/>
  <c r="AE51" i="32" s="1"/>
  <c r="AL51" i="32" s="1"/>
  <c r="BB115" i="14"/>
  <c r="BA350" i="14"/>
  <c r="BA352" i="14"/>
  <c r="BA373" i="14"/>
  <c r="BA392" i="14"/>
  <c r="O443" i="14"/>
  <c r="AJ443" i="14" s="1"/>
  <c r="AJ423" i="14"/>
  <c r="BA429" i="14"/>
  <c r="BA431" i="14"/>
  <c r="BA439" i="14"/>
  <c r="AP423" i="14"/>
  <c r="W443" i="14"/>
  <c r="AP443" i="14" s="1"/>
  <c r="T11" i="24"/>
  <c r="M11" i="24"/>
  <c r="E26" i="32"/>
  <c r="D26" i="32"/>
  <c r="BB93" i="14"/>
  <c r="BB103" i="14"/>
  <c r="BB160" i="14"/>
  <c r="BA248" i="14"/>
  <c r="BA257" i="14"/>
  <c r="BA339" i="14"/>
  <c r="BA368" i="14"/>
  <c r="BA379" i="14"/>
  <c r="BA387" i="14"/>
  <c r="BA436" i="14"/>
  <c r="AN46" i="32"/>
  <c r="BB131" i="14"/>
  <c r="BA250" i="14"/>
  <c r="BA324" i="14"/>
  <c r="BA343" i="14"/>
  <c r="AM24" i="23"/>
  <c r="T2" i="24"/>
  <c r="M2" i="24"/>
  <c r="B5" i="13"/>
  <c r="A5" i="13" s="1"/>
  <c r="B7" i="13"/>
  <c r="A7" i="13" s="1"/>
  <c r="B9" i="13"/>
  <c r="A9" i="13" s="1"/>
  <c r="B11" i="13"/>
  <c r="A11" i="13" s="1"/>
  <c r="BA274" i="14"/>
  <c r="BA279" i="14"/>
  <c r="BA282" i="14"/>
  <c r="BA328" i="14"/>
  <c r="BA362" i="14"/>
  <c r="BA364" i="14"/>
  <c r="BA385" i="14"/>
  <c r="BA405" i="14"/>
  <c r="W456" i="14"/>
  <c r="AP456" i="14" s="1"/>
  <c r="BA456" i="14" s="1"/>
  <c r="AM20" i="23"/>
  <c r="AE37" i="32"/>
  <c r="AF37" i="32" s="1"/>
  <c r="AE35" i="32"/>
  <c r="AF35" i="32" s="1"/>
  <c r="AN35" i="32" s="1"/>
  <c r="AE33" i="32"/>
  <c r="AF33" i="32" s="1"/>
  <c r="AE31" i="32"/>
  <c r="AF31" i="32" s="1"/>
  <c r="AE29" i="32"/>
  <c r="AF29" i="32" s="1"/>
  <c r="AE27" i="32"/>
  <c r="AF27" i="32" s="1"/>
  <c r="AE26" i="32"/>
  <c r="AF26" i="32" s="1"/>
  <c r="AE39" i="32"/>
  <c r="AF39" i="32" s="1"/>
  <c r="AE38" i="32"/>
  <c r="AE32" i="32"/>
  <c r="AE34" i="32"/>
  <c r="AE28" i="32"/>
  <c r="AE36" i="32"/>
  <c r="AE30" i="32"/>
  <c r="AF30" i="32" s="1"/>
  <c r="BB152" i="14"/>
  <c r="BB164" i="14"/>
  <c r="BA269" i="14"/>
  <c r="BA317" i="14"/>
  <c r="BA345" i="14"/>
  <c r="AP418" i="14"/>
  <c r="W438" i="14"/>
  <c r="AP438" i="14" s="1"/>
  <c r="BA438" i="14" s="1"/>
  <c r="AB3" i="24"/>
  <c r="U3" i="24"/>
  <c r="BB146" i="14"/>
  <c r="BA239" i="14"/>
  <c r="BA296" i="14"/>
  <c r="BA351" i="14"/>
  <c r="BA380" i="14"/>
  <c r="BA400" i="14"/>
  <c r="BA416" i="14"/>
  <c r="BA418" i="14"/>
  <c r="O448" i="14"/>
  <c r="AJ448" i="14" s="1"/>
  <c r="BA448" i="14" s="1"/>
  <c r="AJ428" i="14"/>
  <c r="AM18" i="23"/>
  <c r="M3" i="24"/>
  <c r="E38" i="32"/>
  <c r="BA355" i="14"/>
  <c r="AP428" i="14"/>
  <c r="W448" i="14"/>
  <c r="AP448" i="14" s="1"/>
  <c r="BA451" i="14"/>
  <c r="L5" i="24"/>
  <c r="K6" i="24"/>
  <c r="M30" i="32"/>
  <c r="S29" i="32"/>
  <c r="Z45" i="32"/>
  <c r="Y62" i="32"/>
  <c r="Z62" i="32" s="1"/>
  <c r="AJ434" i="14"/>
  <c r="BA434" i="14" s="1"/>
  <c r="L4" i="24"/>
  <c r="AL26" i="32"/>
  <c r="AI46" i="32"/>
  <c r="T61" i="32"/>
  <c r="U61" i="32" s="1"/>
  <c r="X26" i="32"/>
  <c r="U26" i="32"/>
  <c r="V26" i="32" s="1"/>
  <c r="AC28" i="32"/>
  <c r="AD28" i="32"/>
  <c r="AS28" i="32" s="1"/>
  <c r="AC34" i="32"/>
  <c r="AD34" i="32"/>
  <c r="AS34" i="32" s="1"/>
  <c r="AI37" i="32"/>
  <c r="AJ37" i="32" s="1"/>
  <c r="AO37" i="32" s="1"/>
  <c r="AI35" i="32"/>
  <c r="AJ35" i="32" s="1"/>
  <c r="AO35" i="32" s="1"/>
  <c r="AI33" i="32"/>
  <c r="AJ33" i="32" s="1"/>
  <c r="AO33" i="32" s="1"/>
  <c r="AI31" i="32"/>
  <c r="AJ31" i="32" s="1"/>
  <c r="AO31" i="32" s="1"/>
  <c r="AI29" i="32"/>
  <c r="AJ29" i="32" s="1"/>
  <c r="AO29" i="32" s="1"/>
  <c r="AI27" i="32"/>
  <c r="AJ27" i="32" s="1"/>
  <c r="AI38" i="32"/>
  <c r="AI36" i="32"/>
  <c r="AI34" i="32"/>
  <c r="AI32" i="32"/>
  <c r="AI30" i="32"/>
  <c r="AI28" i="32"/>
  <c r="AI26" i="32"/>
  <c r="AJ26" i="32" s="1"/>
  <c r="AJ23" i="32" s="1"/>
  <c r="AI39" i="32"/>
  <c r="AJ39" i="32" s="1"/>
  <c r="AO39" i="32" s="1"/>
  <c r="D27" i="32"/>
  <c r="E39" i="32"/>
  <c r="D39" i="32"/>
  <c r="J63" i="20"/>
  <c r="J75" i="20"/>
  <c r="J87" i="20"/>
  <c r="J99" i="20"/>
  <c r="J111" i="20"/>
  <c r="J123" i="20"/>
  <c r="M10" i="24"/>
  <c r="E30" i="32"/>
  <c r="E36" i="32"/>
  <c r="U47" i="32"/>
  <c r="V47" i="32" s="1"/>
  <c r="X47" i="32"/>
  <c r="AB47" i="32" s="1"/>
  <c r="Y47" i="32"/>
  <c r="Z47" i="32" s="1"/>
  <c r="T47" i="32"/>
  <c r="AA47" i="32"/>
  <c r="AO27" i="32"/>
  <c r="AK180" i="32"/>
  <c r="AL180" i="32"/>
  <c r="AI55" i="32"/>
  <c r="AJ55" i="32" s="1"/>
  <c r="AI52" i="32"/>
  <c r="AJ52" i="32" s="1"/>
  <c r="AP52" i="32" s="1"/>
  <c r="AI49" i="32"/>
  <c r="AJ49" i="32" s="1"/>
  <c r="AP49" i="32" s="1"/>
  <c r="AI57" i="32"/>
  <c r="AI54" i="32"/>
  <c r="AI51" i="32"/>
  <c r="AJ51" i="32" s="1"/>
  <c r="AI48" i="32"/>
  <c r="AI56" i="32"/>
  <c r="AJ56" i="32" s="1"/>
  <c r="AP56" i="32" s="1"/>
  <c r="AI53" i="32"/>
  <c r="AJ53" i="32" s="1"/>
  <c r="AP53" i="32" s="1"/>
  <c r="AI50" i="32"/>
  <c r="AJ50" i="32" s="1"/>
  <c r="AP50" i="32" s="1"/>
  <c r="AI44" i="32"/>
  <c r="AJ44" i="32" s="1"/>
  <c r="AP44" i="32" s="1"/>
  <c r="S27" i="32"/>
  <c r="AC32" i="32"/>
  <c r="AD32" i="32"/>
  <c r="AS32" i="32" s="1"/>
  <c r="AC38" i="32"/>
  <c r="AL38" i="32" s="1"/>
  <c r="AD38" i="32"/>
  <c r="AS38" i="32" s="1"/>
  <c r="Q46" i="32"/>
  <c r="AD46" i="32"/>
  <c r="AE46" i="32" s="1"/>
  <c r="AI47" i="32"/>
  <c r="AJ47" i="32" s="1"/>
  <c r="AJ417" i="14"/>
  <c r="BA417" i="14" s="1"/>
  <c r="AJ422" i="14"/>
  <c r="BA422" i="14" s="1"/>
  <c r="W450" i="14"/>
  <c r="AP450" i="14" s="1"/>
  <c r="BA450" i="14" s="1"/>
  <c r="W455" i="14"/>
  <c r="AP455" i="14" s="1"/>
  <c r="BA455" i="14" s="1"/>
  <c r="AK46" i="32"/>
  <c r="AL46" i="32" s="1"/>
  <c r="AK57" i="32"/>
  <c r="AK54" i="32"/>
  <c r="AK44" i="32"/>
  <c r="AL44" i="32" s="1"/>
  <c r="AK56" i="32"/>
  <c r="AL56" i="32" s="1"/>
  <c r="AK53" i="32"/>
  <c r="AL53" i="32" s="1"/>
  <c r="AK50" i="32"/>
  <c r="AL50" i="32" s="1"/>
  <c r="AK47" i="32"/>
  <c r="AL47" i="32" s="1"/>
  <c r="AK45" i="32"/>
  <c r="AL45" i="32" s="1"/>
  <c r="AK55" i="32"/>
  <c r="AL55" i="32" s="1"/>
  <c r="AK52" i="32"/>
  <c r="AL52" i="32" s="1"/>
  <c r="AK49" i="32"/>
  <c r="AL49" i="32" s="1"/>
  <c r="S46" i="32"/>
  <c r="M48" i="32"/>
  <c r="AJ427" i="14"/>
  <c r="BA427" i="14" s="1"/>
  <c r="AJ432" i="14"/>
  <c r="BA432" i="14" s="1"/>
  <c r="J67" i="20"/>
  <c r="J79" i="20"/>
  <c r="J91" i="20"/>
  <c r="J103" i="20"/>
  <c r="J115" i="20"/>
  <c r="U9" i="24"/>
  <c r="AN57" i="32"/>
  <c r="J71" i="32"/>
  <c r="AK176" i="32"/>
  <c r="AL176" i="32"/>
  <c r="AA46" i="32"/>
  <c r="Q48" i="32"/>
  <c r="AD48" i="32"/>
  <c r="AE48" i="32" s="1"/>
  <c r="AL48" i="32" s="1"/>
  <c r="M63" i="32"/>
  <c r="K64" i="32"/>
  <c r="R69" i="32"/>
  <c r="N115" i="32"/>
  <c r="Y28" i="32"/>
  <c r="U28" i="32"/>
  <c r="V28" i="32" s="1"/>
  <c r="T28" i="32"/>
  <c r="AC30" i="32"/>
  <c r="AD30" i="32"/>
  <c r="AS30" i="32" s="1"/>
  <c r="AC36" i="32"/>
  <c r="AD36" i="32"/>
  <c r="AS36" i="32" s="1"/>
  <c r="X45" i="32"/>
  <c r="AB45" i="32" s="1"/>
  <c r="U45" i="32"/>
  <c r="V45" i="32" s="1"/>
  <c r="T45" i="32"/>
  <c r="AH46" i="32"/>
  <c r="X69" i="32"/>
  <c r="AG45" i="32"/>
  <c r="AH45" i="32" s="1"/>
  <c r="AP45" i="32" s="1"/>
  <c r="AG47" i="32"/>
  <c r="AH47" i="32" s="1"/>
  <c r="N62" i="32"/>
  <c r="R66" i="32"/>
  <c r="AK156" i="32"/>
  <c r="AN156" i="32" s="1"/>
  <c r="AN49" i="32"/>
  <c r="AN52" i="32"/>
  <c r="AN55" i="32"/>
  <c r="O63" i="32"/>
  <c r="AG28" i="32"/>
  <c r="AH28" i="32" s="1"/>
  <c r="AG30" i="32"/>
  <c r="AH30" i="32" s="1"/>
  <c r="AG32" i="32"/>
  <c r="AH32" i="32" s="1"/>
  <c r="AG34" i="32"/>
  <c r="AH34" i="32" s="1"/>
  <c r="AG36" i="32"/>
  <c r="AH36" i="32" s="1"/>
  <c r="AG38" i="32"/>
  <c r="AH38" i="32" s="1"/>
  <c r="AD54" i="32"/>
  <c r="AE54" i="32" s="1"/>
  <c r="AD57" i="32"/>
  <c r="AE57" i="32" s="1"/>
  <c r="AH57" i="32" s="1"/>
  <c r="AM45" i="32"/>
  <c r="AN45" i="32" s="1"/>
  <c r="AM47" i="32"/>
  <c r="AN47" i="32" s="1"/>
  <c r="Y65" i="32"/>
  <c r="Z65" i="32" s="1"/>
  <c r="N125" i="32"/>
  <c r="E188" i="32"/>
  <c r="F188" i="32" s="1"/>
  <c r="AK154" i="32"/>
  <c r="AN154" i="32" s="1"/>
  <c r="AK160" i="32"/>
  <c r="AN160" i="32" s="1"/>
  <c r="AG48" i="32"/>
  <c r="AH48" i="32" s="1"/>
  <c r="AM50" i="32"/>
  <c r="AN50" i="32" s="1"/>
  <c r="AG51" i="32"/>
  <c r="AH51" i="32" s="1"/>
  <c r="AM53" i="32"/>
  <c r="AN53" i="32" s="1"/>
  <c r="AG54" i="32"/>
  <c r="AM56" i="32"/>
  <c r="AN56" i="32" s="1"/>
  <c r="Y66" i="32"/>
  <c r="Z66" i="32" s="1"/>
  <c r="N120" i="32"/>
  <c r="AK28" i="32"/>
  <c r="AL28" i="32" s="1"/>
  <c r="AK30" i="32"/>
  <c r="AL30" i="32" s="1"/>
  <c r="AK32" i="32"/>
  <c r="AL32" i="32" s="1"/>
  <c r="AK34" i="32"/>
  <c r="AL34" i="32" s="1"/>
  <c r="AK36" i="32"/>
  <c r="AL36" i="32" s="1"/>
  <c r="AM44" i="32"/>
  <c r="AN44" i="32" s="1"/>
  <c r="X68" i="32"/>
  <c r="AG178" i="32"/>
  <c r="AG27" i="32"/>
  <c r="AH27" i="32" s="1"/>
  <c r="AG29" i="32"/>
  <c r="AH29" i="32" s="1"/>
  <c r="AG31" i="32"/>
  <c r="AH31" i="32" s="1"/>
  <c r="AG33" i="32"/>
  <c r="AH33" i="32" s="1"/>
  <c r="AG35" i="32"/>
  <c r="AH35" i="32" s="1"/>
  <c r="AM48" i="32"/>
  <c r="AN48" i="32" s="1"/>
  <c r="AM51" i="32"/>
  <c r="AN51" i="32" s="1"/>
  <c r="AM54" i="32"/>
  <c r="N118" i="32"/>
  <c r="AK182" i="32"/>
  <c r="AN182" i="32" s="1"/>
  <c r="N133" i="32"/>
  <c r="AG177" i="32"/>
  <c r="AK174" i="32" l="1"/>
  <c r="AN174" i="32" s="1"/>
  <c r="AK151" i="32"/>
  <c r="AN151" i="32" s="1"/>
  <c r="AK162" i="32"/>
  <c r="AN162" i="32" s="1"/>
  <c r="AK149" i="32"/>
  <c r="AN149" i="32" s="1"/>
  <c r="AL150" i="32"/>
  <c r="AN150" i="32"/>
  <c r="AL179" i="32"/>
  <c r="AN179" i="32" s="1"/>
  <c r="AK181" i="32"/>
  <c r="AL153" i="32"/>
  <c r="AN153" i="32" s="1"/>
  <c r="AK152" i="32"/>
  <c r="AN152" i="32" s="1"/>
  <c r="AK169" i="32"/>
  <c r="AN169" i="32" s="1"/>
  <c r="AK172" i="32"/>
  <c r="AN172" i="32" s="1"/>
  <c r="AL148" i="32"/>
  <c r="AN148" i="32" s="1"/>
  <c r="AK166" i="32"/>
  <c r="AN166" i="32" s="1"/>
  <c r="AL159" i="32"/>
  <c r="AK159" i="32"/>
  <c r="AL175" i="32"/>
  <c r="AN175" i="32" s="1"/>
  <c r="AL167" i="32"/>
  <c r="AK167" i="32"/>
  <c r="AL173" i="32"/>
  <c r="AK173" i="32"/>
  <c r="AN173" i="32" s="1"/>
  <c r="AL164" i="32"/>
  <c r="AK164" i="32"/>
  <c r="AL170" i="32"/>
  <c r="AK170" i="32"/>
  <c r="AL168" i="32"/>
  <c r="AK168" i="32"/>
  <c r="AL155" i="32"/>
  <c r="AK155" i="32"/>
  <c r="AL157" i="32"/>
  <c r="AK157" i="32"/>
  <c r="AN157" i="32" s="1"/>
  <c r="AL171" i="32"/>
  <c r="AK171" i="32"/>
  <c r="AN171" i="32" s="1"/>
  <c r="AL161" i="32"/>
  <c r="AK161" i="32"/>
  <c r="AL163" i="32"/>
  <c r="AK163" i="32"/>
  <c r="AP31" i="32"/>
  <c r="AQ31" i="32"/>
  <c r="AR31" i="32" s="1"/>
  <c r="AP33" i="32"/>
  <c r="AQ33" i="32"/>
  <c r="AR33" i="32" s="1"/>
  <c r="AP37" i="32"/>
  <c r="AQ37" i="32"/>
  <c r="AR37" i="32" s="1"/>
  <c r="AR35" i="32"/>
  <c r="AP35" i="32"/>
  <c r="AQ35" i="32"/>
  <c r="AQ39" i="32"/>
  <c r="AR39" i="32"/>
  <c r="AP39" i="32"/>
  <c r="AP29" i="32"/>
  <c r="AQ29" i="32"/>
  <c r="AR29" i="32" s="1"/>
  <c r="AB66" i="32"/>
  <c r="AJ32" i="32"/>
  <c r="T29" i="32"/>
  <c r="X29" i="32"/>
  <c r="Y29" i="32"/>
  <c r="U29" i="32"/>
  <c r="V29" i="32" s="1"/>
  <c r="AF34" i="32"/>
  <c r="AB11" i="24"/>
  <c r="U11" i="24"/>
  <c r="AN54" i="32"/>
  <c r="AN181" i="32"/>
  <c r="AP47" i="32"/>
  <c r="AJ34" i="32"/>
  <c r="AO34" i="32" s="1"/>
  <c r="M31" i="32"/>
  <c r="S30" i="32"/>
  <c r="BA428" i="14"/>
  <c r="AJ3" i="24"/>
  <c r="AC3" i="24"/>
  <c r="AF32" i="32"/>
  <c r="BA433" i="14"/>
  <c r="AK178" i="32"/>
  <c r="AL178" i="32"/>
  <c r="U46" i="32"/>
  <c r="V46" i="32" s="1"/>
  <c r="X46" i="32"/>
  <c r="AB46" i="32" s="1"/>
  <c r="T46" i="32"/>
  <c r="Y46" i="32"/>
  <c r="X70" i="32"/>
  <c r="AJ48" i="32"/>
  <c r="AP27" i="32"/>
  <c r="AQ27" i="32"/>
  <c r="AR27" i="32" s="1"/>
  <c r="AJ36" i="32"/>
  <c r="L6" i="24"/>
  <c r="K7" i="24"/>
  <c r="AF38" i="32"/>
  <c r="AN38" i="32" s="1"/>
  <c r="AB2" i="24"/>
  <c r="U2" i="24"/>
  <c r="R68" i="32"/>
  <c r="T66" i="32"/>
  <c r="U66" i="32" s="1"/>
  <c r="AH54" i="32"/>
  <c r="AJ38" i="32"/>
  <c r="M5" i="24"/>
  <c r="T5" i="24"/>
  <c r="AN39" i="32"/>
  <c r="T63" i="32"/>
  <c r="U63" i="32" s="1"/>
  <c r="Z28" i="32"/>
  <c r="AO36" i="32"/>
  <c r="AP51" i="32"/>
  <c r="P63" i="32"/>
  <c r="O64" i="32"/>
  <c r="N63" i="32"/>
  <c r="AH63" i="32"/>
  <c r="X71" i="32"/>
  <c r="K65" i="32"/>
  <c r="M65" i="32"/>
  <c r="M64" i="32"/>
  <c r="AJ54" i="32"/>
  <c r="AF23" i="32"/>
  <c r="AN26" i="32"/>
  <c r="R71" i="32"/>
  <c r="AJ57" i="32"/>
  <c r="AP57" i="32" s="1"/>
  <c r="AJ46" i="32"/>
  <c r="AP46" i="32" s="1"/>
  <c r="AN27" i="32"/>
  <c r="T27" i="32"/>
  <c r="X27" i="32"/>
  <c r="Y27" i="32"/>
  <c r="U27" i="32"/>
  <c r="V27" i="32" s="1"/>
  <c r="AO32" i="32"/>
  <c r="AO38" i="32"/>
  <c r="AO26" i="32"/>
  <c r="AN29" i="32"/>
  <c r="BA423" i="14"/>
  <c r="Y61" i="32"/>
  <c r="Z61" i="32" s="1"/>
  <c r="AB61" i="32" s="1"/>
  <c r="Z44" i="32"/>
  <c r="AN176" i="32"/>
  <c r="AL54" i="32"/>
  <c r="T4" i="24"/>
  <c r="M4" i="24"/>
  <c r="AN31" i="32"/>
  <c r="BA443" i="14"/>
  <c r="B6" i="4"/>
  <c r="F5" i="4"/>
  <c r="C5" i="4"/>
  <c r="AP48" i="32"/>
  <c r="AO30" i="32"/>
  <c r="AK177" i="32"/>
  <c r="AL177" i="32"/>
  <c r="M49" i="32"/>
  <c r="S48" i="32"/>
  <c r="AA48" i="32"/>
  <c r="AL57" i="32"/>
  <c r="AP55" i="32"/>
  <c r="AN33" i="32"/>
  <c r="J74" i="32"/>
  <c r="N4" i="1"/>
  <c r="O4" i="1" s="1"/>
  <c r="L4" i="1"/>
  <c r="G4" i="1"/>
  <c r="H4" i="1" s="1"/>
  <c r="E4" i="1" s="1"/>
  <c r="C4" i="1" s="1"/>
  <c r="F5" i="1"/>
  <c r="C4" i="2"/>
  <c r="J4" i="1" s="1"/>
  <c r="T64" i="32"/>
  <c r="U64" i="32" s="1"/>
  <c r="J73" i="32"/>
  <c r="AN180" i="32"/>
  <c r="AJ28" i="32"/>
  <c r="AO28" i="32" s="1"/>
  <c r="AF36" i="32"/>
  <c r="AN36" i="32" s="1"/>
  <c r="AN37" i="32"/>
  <c r="AR9" i="24"/>
  <c r="AS9" i="24" s="1"/>
  <c r="AK9" i="24"/>
  <c r="AJ10" i="24"/>
  <c r="AC10" i="24"/>
  <c r="AJ30" i="32"/>
  <c r="AN30" i="32" s="1"/>
  <c r="AF28" i="32"/>
  <c r="L14" i="3"/>
  <c r="D2" i="1"/>
  <c r="D3" i="1"/>
  <c r="D4" i="1"/>
  <c r="AN167" i="32" l="1"/>
  <c r="AN159" i="32"/>
  <c r="AN161" i="32"/>
  <c r="AN164" i="32"/>
  <c r="AN155" i="32"/>
  <c r="AN168" i="32"/>
  <c r="AN163" i="32"/>
  <c r="AN170" i="32"/>
  <c r="AN178" i="32"/>
  <c r="AP28" i="32"/>
  <c r="AQ28" i="32"/>
  <c r="AR28" i="32"/>
  <c r="AP34" i="32"/>
  <c r="AQ34" i="32"/>
  <c r="AR34" i="32"/>
  <c r="AK10" i="24"/>
  <c r="AR10" i="24"/>
  <c r="AS10" i="24" s="1"/>
  <c r="X72" i="32"/>
  <c r="Y30" i="32"/>
  <c r="U30" i="32"/>
  <c r="V30" i="32" s="1"/>
  <c r="T30" i="32"/>
  <c r="X30" i="32"/>
  <c r="T68" i="32"/>
  <c r="U68" i="32" s="1"/>
  <c r="R70" i="32"/>
  <c r="U48" i="32"/>
  <c r="V48" i="32" s="1"/>
  <c r="X48" i="32"/>
  <c r="AB48" i="32" s="1"/>
  <c r="T48" i="32"/>
  <c r="Y48" i="32"/>
  <c r="T62" i="32"/>
  <c r="U62" i="32" s="1"/>
  <c r="AB62" i="32" s="1"/>
  <c r="Z27" i="32"/>
  <c r="AP36" i="32"/>
  <c r="AQ36" i="32"/>
  <c r="AR36" i="32"/>
  <c r="Z46" i="32"/>
  <c r="Y64" i="32"/>
  <c r="Z64" i="32" s="1"/>
  <c r="AB64" i="32" s="1"/>
  <c r="Y63" i="32"/>
  <c r="Z63" i="32" s="1"/>
  <c r="AB63" i="32" s="1"/>
  <c r="M32" i="32"/>
  <c r="S31" i="32"/>
  <c r="M50" i="32"/>
  <c r="AA49" i="32"/>
  <c r="S49" i="32"/>
  <c r="AB4" i="24"/>
  <c r="U4" i="24"/>
  <c r="AJ2" i="24"/>
  <c r="AC2" i="24"/>
  <c r="K101" i="32"/>
  <c r="P101" i="32" s="1"/>
  <c r="AK66" i="32"/>
  <c r="N5" i="1"/>
  <c r="O5" i="1" s="1"/>
  <c r="L5" i="1"/>
  <c r="G5" i="1"/>
  <c r="H5" i="1" s="1"/>
  <c r="E5" i="1" s="1"/>
  <c r="C5" i="2"/>
  <c r="J5" i="1" s="1"/>
  <c r="F6" i="1"/>
  <c r="L7" i="24"/>
  <c r="K8" i="24"/>
  <c r="L8" i="24" s="1"/>
  <c r="AN177" i="32"/>
  <c r="K66" i="32"/>
  <c r="M66" i="32"/>
  <c r="M6" i="24"/>
  <c r="T6" i="24"/>
  <c r="AP30" i="32"/>
  <c r="AQ30" i="32"/>
  <c r="AR30" i="32"/>
  <c r="K91" i="32"/>
  <c r="P91" i="32" s="1"/>
  <c r="K95" i="32"/>
  <c r="P95" i="32" s="1"/>
  <c r="K94" i="32"/>
  <c r="P94" i="32" s="1"/>
  <c r="K93" i="32"/>
  <c r="P93" i="32" s="1"/>
  <c r="K92" i="32"/>
  <c r="P92" i="32" s="1"/>
  <c r="AK61" i="32"/>
  <c r="K96" i="32"/>
  <c r="P96" i="32" s="1"/>
  <c r="AB5" i="24"/>
  <c r="U5" i="24"/>
  <c r="J76" i="32"/>
  <c r="R73" i="32"/>
  <c r="X73" i="32"/>
  <c r="AJ11" i="24"/>
  <c r="AC11" i="24"/>
  <c r="AP32" i="32"/>
  <c r="AQ32" i="32"/>
  <c r="AR32" i="32"/>
  <c r="E5" i="4"/>
  <c r="H5" i="4" s="1"/>
  <c r="AN32" i="32"/>
  <c r="AN34" i="32"/>
  <c r="AN28" i="32"/>
  <c r="J75" i="32"/>
  <c r="AQ26" i="32"/>
  <c r="AR26" i="32"/>
  <c r="AP26" i="32"/>
  <c r="AP54" i="32"/>
  <c r="AQ52" i="4"/>
  <c r="AQ8" i="4"/>
  <c r="AQ28" i="4"/>
  <c r="AQ90" i="4"/>
  <c r="AQ78" i="4"/>
  <c r="AQ44" i="4"/>
  <c r="AQ24" i="4"/>
  <c r="AQ56" i="4"/>
  <c r="AQ48" i="4"/>
  <c r="AQ82" i="4"/>
  <c r="AQ4" i="4"/>
  <c r="AQ20" i="4"/>
  <c r="F6" i="4"/>
  <c r="AQ94" i="4"/>
  <c r="AQ64" i="4"/>
  <c r="AQ12" i="4"/>
  <c r="AQ86" i="4"/>
  <c r="AQ60" i="4"/>
  <c r="AQ36" i="4"/>
  <c r="AQ32" i="4"/>
  <c r="AQ16" i="4"/>
  <c r="B7" i="4"/>
  <c r="C6" i="4"/>
  <c r="AI7" i="4"/>
  <c r="AQ40" i="4"/>
  <c r="AP38" i="32"/>
  <c r="AQ38" i="32"/>
  <c r="AR38" i="32"/>
  <c r="N64" i="32"/>
  <c r="P64" i="32"/>
  <c r="O65" i="32"/>
  <c r="AH64" i="32"/>
  <c r="AR3" i="24"/>
  <c r="AS3" i="24" s="1"/>
  <c r="AK3" i="24"/>
  <c r="T65" i="32"/>
  <c r="U65" i="32" s="1"/>
  <c r="AB65" i="32" s="1"/>
  <c r="Z29" i="32"/>
  <c r="F7" i="4" l="1"/>
  <c r="B8" i="4"/>
  <c r="C7" i="4"/>
  <c r="AK65" i="32"/>
  <c r="K100" i="32"/>
  <c r="P100" i="32" s="1"/>
  <c r="E6" i="4"/>
  <c r="H6" i="4" s="1"/>
  <c r="AB6" i="24"/>
  <c r="U6" i="24"/>
  <c r="T8" i="24"/>
  <c r="M8" i="24"/>
  <c r="AJ4" i="24"/>
  <c r="AC4" i="24"/>
  <c r="X74" i="32"/>
  <c r="AJ5" i="24"/>
  <c r="AC5" i="24"/>
  <c r="T7" i="24"/>
  <c r="M7" i="24"/>
  <c r="U49" i="32"/>
  <c r="V49" i="32" s="1"/>
  <c r="X49" i="32"/>
  <c r="AB49" i="32" s="1"/>
  <c r="Y49" i="32"/>
  <c r="T49" i="32"/>
  <c r="AK62" i="32"/>
  <c r="K97" i="32"/>
  <c r="P97" i="32" s="1"/>
  <c r="G26" i="32"/>
  <c r="G27" i="32"/>
  <c r="R75" i="32"/>
  <c r="L6" i="1"/>
  <c r="N6" i="1"/>
  <c r="O6" i="1" s="1"/>
  <c r="G6" i="1"/>
  <c r="H6" i="1" s="1"/>
  <c r="E6" i="1" s="1"/>
  <c r="C6" i="2"/>
  <c r="J6" i="1" s="1"/>
  <c r="F7" i="1"/>
  <c r="Z48" i="32"/>
  <c r="Y67" i="32"/>
  <c r="Z67" i="32" s="1"/>
  <c r="Y68" i="32"/>
  <c r="Z68" i="32" s="1"/>
  <c r="AB68" i="32" s="1"/>
  <c r="J78" i="32"/>
  <c r="M51" i="32"/>
  <c r="AA50" i="32"/>
  <c r="S50" i="32"/>
  <c r="C5" i="1"/>
  <c r="T31" i="32"/>
  <c r="X31" i="32"/>
  <c r="U31" i="32"/>
  <c r="V31" i="32" s="1"/>
  <c r="Y31" i="32"/>
  <c r="T70" i="32" s="1"/>
  <c r="U70" i="32" s="1"/>
  <c r="K67" i="32"/>
  <c r="M33" i="32"/>
  <c r="S32" i="32"/>
  <c r="K98" i="32"/>
  <c r="P98" i="32" s="1"/>
  <c r="AK63" i="32"/>
  <c r="R72" i="32"/>
  <c r="K99" i="32"/>
  <c r="P99" i="32" s="1"/>
  <c r="AK64" i="32"/>
  <c r="P65" i="32"/>
  <c r="N65" i="32"/>
  <c r="AH65" i="32"/>
  <c r="O66" i="32"/>
  <c r="J77" i="32"/>
  <c r="AR11" i="24"/>
  <c r="AS11" i="24" s="1"/>
  <c r="AK11" i="24"/>
  <c r="AR2" i="24"/>
  <c r="AS2" i="24" s="1"/>
  <c r="AK2" i="24"/>
  <c r="X75" i="32"/>
  <c r="Z30" i="32"/>
  <c r="T67" i="32"/>
  <c r="U67" i="32" s="1"/>
  <c r="AR4" i="24" l="1"/>
  <c r="AS4" i="24" s="1"/>
  <c r="AK4" i="24"/>
  <c r="N7" i="1"/>
  <c r="O7" i="1" s="1"/>
  <c r="L7" i="1"/>
  <c r="C7" i="2"/>
  <c r="J7" i="1" s="1"/>
  <c r="G7" i="1"/>
  <c r="H7" i="1" s="1"/>
  <c r="E7" i="1" s="1"/>
  <c r="C7" i="1" s="1"/>
  <c r="F8" i="1"/>
  <c r="Z49" i="32"/>
  <c r="Y69" i="32"/>
  <c r="Z69" i="32" s="1"/>
  <c r="Y70" i="32"/>
  <c r="Z70" i="32" s="1"/>
  <c r="AB70" i="32" s="1"/>
  <c r="U8" i="24"/>
  <c r="AB8" i="24"/>
  <c r="C6" i="1"/>
  <c r="D7" i="1"/>
  <c r="D5" i="1"/>
  <c r="D6" i="1"/>
  <c r="AJ6" i="24"/>
  <c r="AC6" i="24"/>
  <c r="U50" i="32"/>
  <c r="V50" i="32" s="1"/>
  <c r="X50" i="32"/>
  <c r="AB50" i="32" s="1"/>
  <c r="Y50" i="32"/>
  <c r="T50" i="32"/>
  <c r="Y32" i="32"/>
  <c r="U32" i="32"/>
  <c r="V32" i="32" s="1"/>
  <c r="T32" i="32"/>
  <c r="X32" i="32"/>
  <c r="U7" i="24"/>
  <c r="AB7" i="24"/>
  <c r="Z31" i="32"/>
  <c r="T69" i="32"/>
  <c r="U69" i="32" s="1"/>
  <c r="R74" i="32"/>
  <c r="J79" i="32"/>
  <c r="M34" i="32"/>
  <c r="S33" i="32"/>
  <c r="M52" i="32"/>
  <c r="AA51" i="32"/>
  <c r="S51" i="32"/>
  <c r="J80" i="32"/>
  <c r="R77" i="32"/>
  <c r="AR5" i="24"/>
  <c r="AS5" i="24" s="1"/>
  <c r="AK5" i="24"/>
  <c r="H7" i="4"/>
  <c r="E7" i="4"/>
  <c r="X77" i="32"/>
  <c r="K103" i="32"/>
  <c r="P103" i="32" s="1"/>
  <c r="AK68" i="32"/>
  <c r="X76" i="32"/>
  <c r="AQ68" i="4"/>
  <c r="AQ72" i="4"/>
  <c r="AQ75" i="4"/>
  <c r="F8" i="4"/>
  <c r="B9" i="4"/>
  <c r="C8" i="4"/>
  <c r="AH66" i="32"/>
  <c r="P66" i="32"/>
  <c r="O67" i="32"/>
  <c r="N66" i="32"/>
  <c r="K68" i="32"/>
  <c r="M67" i="32"/>
  <c r="AB67" i="32"/>
  <c r="E8" i="4" l="1"/>
  <c r="H8" i="4" s="1"/>
  <c r="T33" i="32"/>
  <c r="X33" i="32"/>
  <c r="Y33" i="32"/>
  <c r="U33" i="32"/>
  <c r="V33" i="32" s="1"/>
  <c r="S34" i="32"/>
  <c r="M35" i="32"/>
  <c r="K105" i="32"/>
  <c r="P105" i="32" s="1"/>
  <c r="AK70" i="32"/>
  <c r="Z32" i="32"/>
  <c r="T71" i="32"/>
  <c r="U71" i="32" s="1"/>
  <c r="AB69" i="32"/>
  <c r="J81" i="32"/>
  <c r="Z50" i="32"/>
  <c r="Y71" i="32"/>
  <c r="Z71" i="32" s="1"/>
  <c r="AB71" i="32" s="1"/>
  <c r="Y72" i="32"/>
  <c r="Z72" i="32" s="1"/>
  <c r="AB72" i="32" s="1"/>
  <c r="T74" i="32"/>
  <c r="U74" i="32" s="1"/>
  <c r="R76" i="32"/>
  <c r="N8" i="1"/>
  <c r="O8" i="1" s="1"/>
  <c r="C8" i="2"/>
  <c r="J8" i="1" s="1"/>
  <c r="L8" i="1"/>
  <c r="G8" i="1"/>
  <c r="H8" i="1" s="1"/>
  <c r="F9" i="1"/>
  <c r="T72" i="32"/>
  <c r="U72" i="32" s="1"/>
  <c r="R79" i="32"/>
  <c r="K102" i="32"/>
  <c r="P102" i="32" s="1"/>
  <c r="AK67" i="32"/>
  <c r="K69" i="32"/>
  <c r="X78" i="32"/>
  <c r="AR6" i="24"/>
  <c r="AS6" i="24" s="1"/>
  <c r="AK6" i="24"/>
  <c r="AJ7" i="24"/>
  <c r="AC7" i="24"/>
  <c r="U51" i="32"/>
  <c r="V51" i="32" s="1"/>
  <c r="X51" i="32"/>
  <c r="AB51" i="32" s="1"/>
  <c r="T51" i="32"/>
  <c r="Y51" i="32"/>
  <c r="B10" i="4"/>
  <c r="C9" i="4"/>
  <c r="AI8" i="4"/>
  <c r="F9" i="4"/>
  <c r="X79" i="32"/>
  <c r="P67" i="32"/>
  <c r="N67" i="32"/>
  <c r="AH67" i="32"/>
  <c r="O68" i="32"/>
  <c r="M53" i="32"/>
  <c r="AA52" i="32"/>
  <c r="S52" i="32"/>
  <c r="AJ8" i="24"/>
  <c r="AC8" i="24"/>
  <c r="M68" i="32"/>
  <c r="Z51" i="32" l="1"/>
  <c r="Y73" i="32"/>
  <c r="Z73" i="32" s="1"/>
  <c r="AB73" i="32" s="1"/>
  <c r="Y74" i="32"/>
  <c r="Z74" i="32" s="1"/>
  <c r="AB74" i="32" s="1"/>
  <c r="R78" i="32"/>
  <c r="M36" i="32"/>
  <c r="S35" i="32"/>
  <c r="Y34" i="32"/>
  <c r="U34" i="32"/>
  <c r="V34" i="32" s="1"/>
  <c r="T34" i="32"/>
  <c r="X34" i="32"/>
  <c r="AH68" i="32"/>
  <c r="P68" i="32"/>
  <c r="O69" i="32"/>
  <c r="N68" i="32"/>
  <c r="K107" i="32"/>
  <c r="P107" i="32" s="1"/>
  <c r="AK72" i="32"/>
  <c r="R81" i="32"/>
  <c r="K106" i="32"/>
  <c r="P106" i="32" s="1"/>
  <c r="AK71" i="32"/>
  <c r="Z33" i="32"/>
  <c r="T73" i="32"/>
  <c r="U73" i="32" s="1"/>
  <c r="U52" i="32"/>
  <c r="V52" i="32" s="1"/>
  <c r="X52" i="32"/>
  <c r="AB52" i="32" s="1"/>
  <c r="Y52" i="32"/>
  <c r="T52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72" i="32"/>
  <c r="M71" i="32"/>
  <c r="M75" i="32"/>
  <c r="M69" i="32"/>
  <c r="M79" i="32"/>
  <c r="M74" i="32"/>
  <c r="M54" i="32"/>
  <c r="AA53" i="32"/>
  <c r="S53" i="32"/>
  <c r="X80" i="32"/>
  <c r="K81" i="32"/>
  <c r="K82" i="32" s="1"/>
  <c r="K83" i="32" s="1"/>
  <c r="K84" i="32" s="1"/>
  <c r="AR8" i="24"/>
  <c r="AS8" i="24" s="1"/>
  <c r="AK8" i="24"/>
  <c r="C9" i="2"/>
  <c r="J9" i="1" s="1"/>
  <c r="N9" i="1"/>
  <c r="O9" i="1" s="1"/>
  <c r="L9" i="1"/>
  <c r="F10" i="1"/>
  <c r="G9" i="1"/>
  <c r="H9" i="1" s="1"/>
  <c r="E9" i="1" s="1"/>
  <c r="C9" i="1" s="1"/>
  <c r="K104" i="32"/>
  <c r="P104" i="32" s="1"/>
  <c r="AK69" i="32"/>
  <c r="X81" i="32"/>
  <c r="M73" i="32"/>
  <c r="AQ49" i="4"/>
  <c r="AQ65" i="4"/>
  <c r="AQ61" i="4"/>
  <c r="AQ83" i="4"/>
  <c r="AQ29" i="4"/>
  <c r="AQ53" i="4"/>
  <c r="AQ25" i="4"/>
  <c r="B11" i="4"/>
  <c r="AQ95" i="4"/>
  <c r="AQ5" i="4"/>
  <c r="AQ87" i="4"/>
  <c r="AQ21" i="4"/>
  <c r="AQ57" i="4"/>
  <c r="AQ41" i="4"/>
  <c r="AQ17" i="4"/>
  <c r="AQ45" i="4"/>
  <c r="AQ37" i="4"/>
  <c r="AQ33" i="4"/>
  <c r="AQ9" i="4"/>
  <c r="AQ79" i="4"/>
  <c r="C10" i="4"/>
  <c r="AQ91" i="4"/>
  <c r="F10" i="4"/>
  <c r="AQ13" i="4"/>
  <c r="AR7" i="24"/>
  <c r="AS7" i="24" s="1"/>
  <c r="AK7" i="24"/>
  <c r="M84" i="32"/>
  <c r="E8" i="1"/>
  <c r="C8" i="1" s="1"/>
  <c r="E9" i="4"/>
  <c r="H9" i="4" s="1"/>
  <c r="M76" i="32"/>
  <c r="X83" i="32" l="1"/>
  <c r="X82" i="32"/>
  <c r="Z34" i="32"/>
  <c r="T75" i="32"/>
  <c r="U75" i="32" s="1"/>
  <c r="E10" i="4"/>
  <c r="H10" i="4" s="1"/>
  <c r="M83" i="32"/>
  <c r="T35" i="32"/>
  <c r="X35" i="32"/>
  <c r="Y35" i="32"/>
  <c r="U35" i="32"/>
  <c r="V35" i="32" s="1"/>
  <c r="AQ76" i="4"/>
  <c r="AI6" i="4"/>
  <c r="AQ73" i="4"/>
  <c r="AI5" i="4"/>
  <c r="AI4" i="4"/>
  <c r="AQ69" i="4"/>
  <c r="F11" i="4"/>
  <c r="C11" i="4"/>
  <c r="AI9" i="4"/>
  <c r="AI3" i="4"/>
  <c r="B12" i="4"/>
  <c r="U53" i="32"/>
  <c r="V53" i="32" s="1"/>
  <c r="X53" i="32"/>
  <c r="AB53" i="32" s="1"/>
  <c r="Y53" i="32"/>
  <c r="T53" i="32"/>
  <c r="R83" i="32"/>
  <c r="M37" i="32"/>
  <c r="S36" i="32"/>
  <c r="R80" i="32"/>
  <c r="T78" i="32"/>
  <c r="U78" i="32" s="1"/>
  <c r="C10" i="2"/>
  <c r="J10" i="1" s="1"/>
  <c r="F11" i="1"/>
  <c r="N10" i="1"/>
  <c r="O10" i="1" s="1"/>
  <c r="L10" i="1"/>
  <c r="G10" i="1"/>
  <c r="H10" i="1" s="1"/>
  <c r="E10" i="1" s="1"/>
  <c r="M55" i="32"/>
  <c r="AA54" i="32"/>
  <c r="S54" i="32"/>
  <c r="T76" i="32"/>
  <c r="U76" i="32" s="1"/>
  <c r="M81" i="32"/>
  <c r="Z52" i="32"/>
  <c r="Y75" i="32"/>
  <c r="Z75" i="32" s="1"/>
  <c r="AB75" i="32" s="1"/>
  <c r="Y76" i="32"/>
  <c r="Z76" i="32" s="1"/>
  <c r="AB76" i="32" s="1"/>
  <c r="AK76" i="32" s="1"/>
  <c r="AK74" i="32"/>
  <c r="K109" i="32"/>
  <c r="P109" i="32" s="1"/>
  <c r="N69" i="32"/>
  <c r="P69" i="32"/>
  <c r="O70" i="32"/>
  <c r="AH69" i="32"/>
  <c r="K108" i="32"/>
  <c r="P108" i="32" s="1"/>
  <c r="AK73" i="32"/>
  <c r="D8" i="1"/>
  <c r="D9" i="1"/>
  <c r="M82" i="32"/>
  <c r="M77" i="32"/>
  <c r="M78" i="32"/>
  <c r="M70" i="32"/>
  <c r="F12" i="1" l="1"/>
  <c r="C11" i="2"/>
  <c r="J11" i="1" s="1"/>
  <c r="N11" i="1"/>
  <c r="O11" i="1" s="1"/>
  <c r="L11" i="1"/>
  <c r="G11" i="1"/>
  <c r="H11" i="1" s="1"/>
  <c r="E11" i="1" s="1"/>
  <c r="C11" i="1" s="1"/>
  <c r="C12" i="4"/>
  <c r="B13" i="4"/>
  <c r="F12" i="4"/>
  <c r="Z35" i="32"/>
  <c r="T77" i="32"/>
  <c r="U77" i="32" s="1"/>
  <c r="AK75" i="32"/>
  <c r="K110" i="32"/>
  <c r="P110" i="32" s="1"/>
  <c r="R82" i="32"/>
  <c r="E11" i="4"/>
  <c r="H11" i="4"/>
  <c r="Y36" i="32"/>
  <c r="U36" i="32"/>
  <c r="V36" i="32" s="1"/>
  <c r="T36" i="32"/>
  <c r="X36" i="32"/>
  <c r="M38" i="32"/>
  <c r="S37" i="32"/>
  <c r="U54" i="32"/>
  <c r="V54" i="32" s="1"/>
  <c r="X54" i="32"/>
  <c r="AB54" i="32" s="1"/>
  <c r="T54" i="32"/>
  <c r="Y54" i="32"/>
  <c r="R85" i="32"/>
  <c r="X84" i="32"/>
  <c r="O71" i="32"/>
  <c r="N70" i="32"/>
  <c r="P70" i="32"/>
  <c r="AH70" i="32"/>
  <c r="C10" i="1"/>
  <c r="Z53" i="32"/>
  <c r="Y77" i="32"/>
  <c r="Z77" i="32" s="1"/>
  <c r="Y78" i="32"/>
  <c r="Z78" i="32" s="1"/>
  <c r="AB78" i="32" s="1"/>
  <c r="AK78" i="32" s="1"/>
  <c r="M56" i="32"/>
  <c r="S55" i="32"/>
  <c r="AA55" i="32"/>
  <c r="X85" i="32"/>
  <c r="D10" i="1" l="1"/>
  <c r="D11" i="1"/>
  <c r="AQ88" i="4"/>
  <c r="AQ62" i="4"/>
  <c r="AQ50" i="4"/>
  <c r="AQ96" i="4"/>
  <c r="AQ30" i="4"/>
  <c r="AQ66" i="4"/>
  <c r="AQ26" i="4"/>
  <c r="AQ54" i="4"/>
  <c r="AQ80" i="4"/>
  <c r="AQ92" i="4"/>
  <c r="AQ46" i="4"/>
  <c r="AQ22" i="4"/>
  <c r="AQ42" i="4"/>
  <c r="AQ58" i="4"/>
  <c r="AQ84" i="4"/>
  <c r="AQ18" i="4"/>
  <c r="AQ10" i="4"/>
  <c r="F13" i="4"/>
  <c r="C13" i="4"/>
  <c r="AQ34" i="4"/>
  <c r="AQ14" i="4"/>
  <c r="AQ6" i="4"/>
  <c r="B14" i="4"/>
  <c r="AQ38" i="4"/>
  <c r="AI10" i="4"/>
  <c r="E12" i="4"/>
  <c r="H12" i="4" s="1"/>
  <c r="Z36" i="32"/>
  <c r="T79" i="32"/>
  <c r="U79" i="32" s="1"/>
  <c r="U55" i="32"/>
  <c r="V55" i="32" s="1"/>
  <c r="X55" i="32"/>
  <c r="AB55" i="32" s="1"/>
  <c r="Y55" i="32"/>
  <c r="T55" i="32"/>
  <c r="T37" i="32"/>
  <c r="X37" i="32"/>
  <c r="U37" i="32"/>
  <c r="V37" i="32" s="1"/>
  <c r="Y37" i="32"/>
  <c r="T82" i="32" s="1"/>
  <c r="U82" i="32" s="1"/>
  <c r="M39" i="32"/>
  <c r="S39" i="32" s="1"/>
  <c r="S38" i="32"/>
  <c r="P71" i="32"/>
  <c r="O72" i="32"/>
  <c r="N71" i="32"/>
  <c r="AH71" i="32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R84" i="32"/>
  <c r="G39" i="32"/>
  <c r="M57" i="32"/>
  <c r="AA56" i="32"/>
  <c r="S56" i="32"/>
  <c r="AB77" i="32"/>
  <c r="AK77" i="32" s="1"/>
  <c r="T80" i="32"/>
  <c r="U80" i="32" s="1"/>
  <c r="C12" i="2"/>
  <c r="J12" i="1" s="1"/>
  <c r="G12" i="1"/>
  <c r="H12" i="1" s="1"/>
  <c r="F13" i="1"/>
  <c r="N12" i="1"/>
  <c r="O12" i="1" s="1"/>
  <c r="L12" i="1"/>
  <c r="F14" i="4" l="1"/>
  <c r="AQ70" i="4"/>
  <c r="C14" i="4"/>
  <c r="B15" i="4"/>
  <c r="U39" i="32"/>
  <c r="V39" i="32" s="1"/>
  <c r="Y39" i="32"/>
  <c r="X39" i="32"/>
  <c r="T39" i="32"/>
  <c r="Z37" i="32"/>
  <c r="T81" i="32"/>
  <c r="U81" i="32" s="1"/>
  <c r="U56" i="32"/>
  <c r="V56" i="32" s="1"/>
  <c r="X56" i="32"/>
  <c r="AB56" i="32" s="1"/>
  <c r="Y56" i="32"/>
  <c r="T56" i="32"/>
  <c r="E13" i="4"/>
  <c r="H13" i="4"/>
  <c r="E12" i="1"/>
  <c r="C12" i="1" s="1"/>
  <c r="Z55" i="32"/>
  <c r="Y81" i="32"/>
  <c r="Z81" i="32" s="1"/>
  <c r="Y82" i="32"/>
  <c r="Z82" i="32" s="1"/>
  <c r="AB82" i="32" s="1"/>
  <c r="AE82" i="32" s="1"/>
  <c r="AJ82" i="32" s="1"/>
  <c r="AK82" i="32" s="1"/>
  <c r="P72" i="32"/>
  <c r="N72" i="32"/>
  <c r="AH72" i="32"/>
  <c r="O73" i="32"/>
  <c r="AA57" i="32"/>
  <c r="S57" i="32"/>
  <c r="C13" i="2"/>
  <c r="J13" i="1" s="1"/>
  <c r="G13" i="1"/>
  <c r="H13" i="1" s="1"/>
  <c r="F14" i="1"/>
  <c r="N13" i="1"/>
  <c r="O13" i="1" s="1"/>
  <c r="L13" i="1"/>
  <c r="Y38" i="32"/>
  <c r="U38" i="32"/>
  <c r="V38" i="32" s="1"/>
  <c r="T38" i="32"/>
  <c r="X38" i="32"/>
  <c r="Z39" i="32" l="1"/>
  <c r="T85" i="32"/>
  <c r="U85" i="32" s="1"/>
  <c r="E13" i="1"/>
  <c r="C13" i="1" s="1"/>
  <c r="D13" i="1" s="1"/>
  <c r="Z38" i="32"/>
  <c r="T83" i="32"/>
  <c r="U83" i="32" s="1"/>
  <c r="C14" i="2"/>
  <c r="J14" i="1" s="1"/>
  <c r="G14" i="1"/>
  <c r="H14" i="1" s="1"/>
  <c r="F15" i="1"/>
  <c r="L14" i="1"/>
  <c r="N14" i="1"/>
  <c r="O14" i="1" s="1"/>
  <c r="D12" i="1"/>
  <c r="F15" i="4"/>
  <c r="C15" i="4"/>
  <c r="B16" i="4"/>
  <c r="AB81" i="32"/>
  <c r="AE81" i="32" s="1"/>
  <c r="AJ81" i="32" s="1"/>
  <c r="AK81" i="32" s="1"/>
  <c r="U57" i="32"/>
  <c r="V57" i="32" s="1"/>
  <c r="X57" i="32"/>
  <c r="AB57" i="32" s="1"/>
  <c r="T57" i="32"/>
  <c r="Y57" i="32"/>
  <c r="E14" i="4"/>
  <c r="H14" i="4" s="1"/>
  <c r="T84" i="32"/>
  <c r="U84" i="32" s="1"/>
  <c r="AH73" i="32"/>
  <c r="P73" i="32"/>
  <c r="N73" i="32"/>
  <c r="O74" i="32"/>
  <c r="Z56" i="32"/>
  <c r="Y83" i="32"/>
  <c r="Z83" i="32" s="1"/>
  <c r="AB83" i="32" s="1"/>
  <c r="AE83" i="32" s="1"/>
  <c r="AJ83" i="32" s="1"/>
  <c r="AK83" i="32" s="1"/>
  <c r="Y84" i="32"/>
  <c r="Z84" i="32" s="1"/>
  <c r="F16" i="4" l="1"/>
  <c r="C16" i="4"/>
  <c r="AI11" i="4"/>
  <c r="B17" i="4"/>
  <c r="C15" i="2"/>
  <c r="J15" i="1" s="1"/>
  <c r="L15" i="1"/>
  <c r="N15" i="1"/>
  <c r="O15" i="1" s="1"/>
  <c r="G15" i="1"/>
  <c r="H15" i="1" s="1"/>
  <c r="E15" i="1" s="1"/>
  <c r="C15" i="1" s="1"/>
  <c r="D15" i="1" s="1"/>
  <c r="F16" i="1"/>
  <c r="E14" i="1"/>
  <c r="C14" i="1" s="1"/>
  <c r="D14" i="1" s="1"/>
  <c r="Z57" i="32"/>
  <c r="Y85" i="32"/>
  <c r="Z85" i="32" s="1"/>
  <c r="AB85" i="32" s="1"/>
  <c r="AE85" i="32" s="1"/>
  <c r="AJ85" i="32" s="1"/>
  <c r="AK85" i="32" s="1"/>
  <c r="H15" i="4"/>
  <c r="E15" i="4"/>
  <c r="O75" i="32"/>
  <c r="P74" i="32"/>
  <c r="N74" i="32"/>
  <c r="AH74" i="32"/>
  <c r="AB84" i="32"/>
  <c r="AE84" i="32" s="1"/>
  <c r="AJ84" i="32" s="1"/>
  <c r="AK84" i="32" s="1"/>
  <c r="N16" i="1" l="1"/>
  <c r="O16" i="1" s="1"/>
  <c r="C16" i="2"/>
  <c r="J16" i="1" s="1"/>
  <c r="L16" i="1"/>
  <c r="G16" i="1"/>
  <c r="H16" i="1" s="1"/>
  <c r="E16" i="1" s="1"/>
  <c r="C16" i="1" s="1"/>
  <c r="D16" i="1" s="1"/>
  <c r="F17" i="1"/>
  <c r="AH75" i="32"/>
  <c r="N75" i="32"/>
  <c r="O76" i="32"/>
  <c r="P75" i="32"/>
  <c r="H16" i="4"/>
  <c r="E16" i="4"/>
  <c r="F17" i="4"/>
  <c r="B18" i="4"/>
  <c r="C17" i="4"/>
  <c r="N76" i="32" l="1"/>
  <c r="O77" i="32"/>
  <c r="P76" i="32"/>
  <c r="AH76" i="32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7" i="4"/>
  <c r="H17" i="4" s="1"/>
  <c r="B19" i="4"/>
  <c r="F18" i="4"/>
  <c r="C18" i="4"/>
  <c r="C18" i="2" l="1"/>
  <c r="J18" i="1" s="1"/>
  <c r="N18" i="1"/>
  <c r="O18" i="1" s="1"/>
  <c r="L18" i="1"/>
  <c r="F19" i="1"/>
  <c r="G18" i="1"/>
  <c r="H18" i="1" s="1"/>
  <c r="E18" i="1" s="1"/>
  <c r="C18" i="1" s="1"/>
  <c r="D18" i="1" s="1"/>
  <c r="E18" i="4"/>
  <c r="H18" i="4"/>
  <c r="P77" i="32"/>
  <c r="O78" i="32"/>
  <c r="N77" i="32"/>
  <c r="AH77" i="32"/>
  <c r="AQ144" i="4"/>
  <c r="AQ142" i="4"/>
  <c r="AQ140" i="4"/>
  <c r="AQ138" i="4"/>
  <c r="AQ136" i="4"/>
  <c r="AQ112" i="4"/>
  <c r="AQ110" i="4"/>
  <c r="AQ124" i="4"/>
  <c r="AQ108" i="4"/>
  <c r="AQ118" i="4"/>
  <c r="AQ130" i="4"/>
  <c r="B20" i="4"/>
  <c r="AQ100" i="4"/>
  <c r="AQ126" i="4"/>
  <c r="AQ120" i="4"/>
  <c r="AQ98" i="4"/>
  <c r="AQ102" i="4"/>
  <c r="AQ132" i="4"/>
  <c r="AQ122" i="4"/>
  <c r="AQ114" i="4"/>
  <c r="AQ104" i="4"/>
  <c r="AQ116" i="4"/>
  <c r="F19" i="4"/>
  <c r="C19" i="4"/>
  <c r="AQ106" i="4"/>
  <c r="AQ128" i="4"/>
  <c r="E19" i="4" l="1"/>
  <c r="H19" i="4"/>
  <c r="B21" i="4"/>
  <c r="F20" i="4"/>
  <c r="C20" i="4"/>
  <c r="P78" i="32"/>
  <c r="O79" i="32"/>
  <c r="N78" i="32"/>
  <c r="AH78" i="32"/>
  <c r="F20" i="1"/>
  <c r="N19" i="1"/>
  <c r="O19" i="1" s="1"/>
  <c r="L19" i="1"/>
  <c r="G19" i="1"/>
  <c r="H19" i="1" s="1"/>
  <c r="C19" i="2"/>
  <c r="J19" i="1" s="1"/>
  <c r="G20" i="1" l="1"/>
  <c r="H20" i="1" s="1"/>
  <c r="F21" i="1"/>
  <c r="N20" i="1"/>
  <c r="O20" i="1" s="1"/>
  <c r="L20" i="1"/>
  <c r="C20" i="2"/>
  <c r="J20" i="1" s="1"/>
  <c r="E20" i="4"/>
  <c r="H20" i="4"/>
  <c r="AQ131" i="4"/>
  <c r="AQ121" i="4"/>
  <c r="AQ113" i="4"/>
  <c r="AQ103" i="4"/>
  <c r="B22" i="4"/>
  <c r="C21" i="4"/>
  <c r="AQ127" i="4"/>
  <c r="AQ115" i="4"/>
  <c r="AQ105" i="4"/>
  <c r="AQ145" i="4"/>
  <c r="AQ141" i="4"/>
  <c r="AQ137" i="4"/>
  <c r="AQ123" i="4"/>
  <c r="AI24" i="4"/>
  <c r="AQ133" i="4"/>
  <c r="AQ107" i="4"/>
  <c r="AQ117" i="4"/>
  <c r="AI23" i="4"/>
  <c r="AQ129" i="4"/>
  <c r="AQ109" i="4"/>
  <c r="AI22" i="4"/>
  <c r="AI21" i="4"/>
  <c r="AQ125" i="4"/>
  <c r="AQ119" i="4"/>
  <c r="AI20" i="4"/>
  <c r="AQ101" i="4"/>
  <c r="F21" i="4"/>
  <c r="AI16" i="4"/>
  <c r="AI15" i="4"/>
  <c r="AI14" i="4"/>
  <c r="AQ143" i="4"/>
  <c r="AI19" i="4"/>
  <c r="AI17" i="4"/>
  <c r="AQ99" i="4"/>
  <c r="AQ135" i="4"/>
  <c r="AI18" i="4"/>
  <c r="AQ139" i="4"/>
  <c r="AQ111" i="4"/>
  <c r="P79" i="32"/>
  <c r="O80" i="32"/>
  <c r="N79" i="32"/>
  <c r="AH79" i="32"/>
  <c r="E19" i="1"/>
  <c r="C19" i="1" s="1"/>
  <c r="D19" i="1" s="1"/>
  <c r="B23" i="4" l="1"/>
  <c r="F22" i="4"/>
  <c r="C22" i="4"/>
  <c r="O81" i="32"/>
  <c r="P80" i="32"/>
  <c r="AH80" i="32"/>
  <c r="N80" i="32"/>
  <c r="G21" i="1"/>
  <c r="H21" i="1" s="1"/>
  <c r="F22" i="1"/>
  <c r="C21" i="2"/>
  <c r="J21" i="1" s="1"/>
  <c r="L21" i="1"/>
  <c r="N21" i="1"/>
  <c r="O21" i="1" s="1"/>
  <c r="E21" i="4"/>
  <c r="H21" i="4"/>
  <c r="E20" i="1"/>
  <c r="C20" i="1" s="1"/>
  <c r="D20" i="1" s="1"/>
  <c r="E21" i="1" l="1"/>
  <c r="C21" i="1" s="1"/>
  <c r="D21" i="1" s="1"/>
  <c r="E22" i="4"/>
  <c r="H22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P81" i="32"/>
  <c r="O82" i="32"/>
  <c r="N81" i="32"/>
  <c r="AH81" i="32"/>
  <c r="F23" i="4"/>
  <c r="B24" i="4"/>
  <c r="C23" i="4"/>
  <c r="AH82" i="32" l="1"/>
  <c r="N82" i="32"/>
  <c r="O83" i="32"/>
  <c r="P82" i="32"/>
  <c r="L23" i="1"/>
  <c r="N23" i="1"/>
  <c r="O23" i="1" s="1"/>
  <c r="G23" i="1"/>
  <c r="H23" i="1" s="1"/>
  <c r="E23" i="1" s="1"/>
  <c r="C23" i="1" s="1"/>
  <c r="D23" i="1" s="1"/>
  <c r="F24" i="1"/>
  <c r="C23" i="2"/>
  <c r="J23" i="1" s="1"/>
  <c r="E23" i="4"/>
  <c r="H23" i="4" s="1"/>
  <c r="F24" i="4"/>
  <c r="B25" i="4"/>
  <c r="C24" i="4"/>
  <c r="AH83" i="32" l="1"/>
  <c r="P83" i="32"/>
  <c r="N83" i="32"/>
  <c r="O84" i="32"/>
  <c r="G24" i="1"/>
  <c r="H24" i="1" s="1"/>
  <c r="C24" i="2"/>
  <c r="J24" i="1" s="1"/>
  <c r="N24" i="1"/>
  <c r="O24" i="1" s="1"/>
  <c r="L24" i="1"/>
  <c r="F25" i="1"/>
  <c r="E24" i="4"/>
  <c r="H24" i="4" s="1"/>
  <c r="F25" i="4"/>
  <c r="C25" i="4"/>
  <c r="B26" i="4"/>
  <c r="C25" i="2" l="1"/>
  <c r="J25" i="1" s="1"/>
  <c r="F26" i="1"/>
  <c r="N25" i="1"/>
  <c r="O25" i="1" s="1"/>
  <c r="L25" i="1"/>
  <c r="G25" i="1"/>
  <c r="H25" i="1" s="1"/>
  <c r="E25" i="1" s="1"/>
  <c r="C25" i="1" s="1"/>
  <c r="D25" i="1" s="1"/>
  <c r="E24" i="1"/>
  <c r="C24" i="1" s="1"/>
  <c r="D24" i="1" s="1"/>
  <c r="P84" i="32"/>
  <c r="AH84" i="32"/>
  <c r="N84" i="32"/>
  <c r="O85" i="32"/>
  <c r="F26" i="4"/>
  <c r="B27" i="4"/>
  <c r="C26" i="4"/>
  <c r="E25" i="4"/>
  <c r="H25" i="4" s="1"/>
  <c r="F27" i="4" l="1"/>
  <c r="C27" i="4"/>
  <c r="B28" i="4"/>
  <c r="AH85" i="32"/>
  <c r="P85" i="32"/>
  <c r="N85" i="32"/>
  <c r="L26" i="1"/>
  <c r="C26" i="2"/>
  <c r="J26" i="1" s="1"/>
  <c r="G26" i="1"/>
  <c r="H26" i="1" s="1"/>
  <c r="F27" i="1"/>
  <c r="N26" i="1"/>
  <c r="O26" i="1" s="1"/>
  <c r="H26" i="4"/>
  <c r="E26" i="4"/>
  <c r="C27" i="2" l="1"/>
  <c r="J27" i="1" s="1"/>
  <c r="N27" i="1"/>
  <c r="O27" i="1" s="1"/>
  <c r="L27" i="1"/>
  <c r="G27" i="1"/>
  <c r="H27" i="1" s="1"/>
  <c r="E27" i="1" s="1"/>
  <c r="C27" i="1" s="1"/>
  <c r="F28" i="1"/>
  <c r="E27" i="4"/>
  <c r="H27" i="4" s="1"/>
  <c r="E26" i="1"/>
  <c r="C26" i="1" s="1"/>
  <c r="D26" i="1" s="1"/>
  <c r="F28" i="4"/>
  <c r="C28" i="4"/>
  <c r="B29" i="4"/>
  <c r="F29" i="4" l="1"/>
  <c r="C29" i="4"/>
  <c r="B30" i="4"/>
  <c r="D27" i="1"/>
  <c r="E28" i="4"/>
  <c r="H28" i="4" s="1"/>
  <c r="N28" i="1"/>
  <c r="O28" i="1" s="1"/>
  <c r="F29" i="1"/>
  <c r="L28" i="1"/>
  <c r="C28" i="2"/>
  <c r="J28" i="1" s="1"/>
  <c r="G28" i="1"/>
  <c r="H28" i="1" s="1"/>
  <c r="E28" i="1" s="1"/>
  <c r="C28" i="1" s="1"/>
  <c r="D28" i="1" s="1"/>
  <c r="L29" i="1" l="1"/>
  <c r="F30" i="1"/>
  <c r="G29" i="1"/>
  <c r="H29" i="1" s="1"/>
  <c r="N29" i="1"/>
  <c r="O29" i="1" s="1"/>
  <c r="C29" i="2"/>
  <c r="J29" i="1" s="1"/>
  <c r="E29" i="4"/>
  <c r="H29" i="4" s="1"/>
  <c r="F30" i="4"/>
  <c r="B31" i="4"/>
  <c r="C30" i="4"/>
  <c r="E30" i="4" l="1"/>
  <c r="H30" i="4" s="1"/>
  <c r="N30" i="1"/>
  <c r="O30" i="1" s="1"/>
  <c r="G30" i="1"/>
  <c r="H30" i="1" s="1"/>
  <c r="E30" i="1" s="1"/>
  <c r="L30" i="1"/>
  <c r="C30" i="2"/>
  <c r="J30" i="1" s="1"/>
  <c r="F31" i="1"/>
  <c r="AQ194" i="4"/>
  <c r="AQ192" i="4"/>
  <c r="AQ190" i="4"/>
  <c r="AQ188" i="4"/>
  <c r="AQ186" i="4"/>
  <c r="AQ184" i="4"/>
  <c r="AQ182" i="4"/>
  <c r="AQ181" i="4"/>
  <c r="AQ179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83" i="4"/>
  <c r="AQ185" i="4"/>
  <c r="AQ187" i="4"/>
  <c r="AQ189" i="4"/>
  <c r="AQ193" i="4"/>
  <c r="AI31" i="4"/>
  <c r="AQ176" i="4"/>
  <c r="AQ170" i="4"/>
  <c r="AQ164" i="4"/>
  <c r="AQ158" i="4"/>
  <c r="AQ152" i="4"/>
  <c r="AI30" i="4"/>
  <c r="AI29" i="4"/>
  <c r="AI28" i="4"/>
  <c r="AI27" i="4"/>
  <c r="AI26" i="4"/>
  <c r="F31" i="4"/>
  <c r="AQ178" i="4"/>
  <c r="AQ172" i="4"/>
  <c r="AQ166" i="4"/>
  <c r="AQ160" i="4"/>
  <c r="AQ154" i="4"/>
  <c r="AQ148" i="4"/>
  <c r="B32" i="4"/>
  <c r="C31" i="4"/>
  <c r="AQ191" i="4"/>
  <c r="AI35" i="4"/>
  <c r="AI34" i="4"/>
  <c r="AQ174" i="4"/>
  <c r="AI32" i="4"/>
  <c r="AQ168" i="4"/>
  <c r="AQ162" i="4"/>
  <c r="AQ156" i="4"/>
  <c r="AQ150" i="4"/>
  <c r="AI33" i="4"/>
  <c r="AQ180" i="4"/>
  <c r="E29" i="1"/>
  <c r="C29" i="1" s="1"/>
  <c r="D29" i="1" s="1"/>
  <c r="E31" i="4" l="1"/>
  <c r="H31" i="4" s="1"/>
  <c r="F32" i="4"/>
  <c r="B33" i="4"/>
  <c r="C32" i="4"/>
  <c r="N31" i="1"/>
  <c r="O31" i="1" s="1"/>
  <c r="L31" i="1"/>
  <c r="C31" i="2"/>
  <c r="J31" i="1" s="1"/>
  <c r="G31" i="1"/>
  <c r="H31" i="1" s="1"/>
  <c r="E31" i="1" s="1"/>
  <c r="C31" i="1" s="1"/>
  <c r="D31" i="1" s="1"/>
  <c r="F32" i="1"/>
  <c r="C30" i="1"/>
  <c r="D30" i="1" s="1"/>
  <c r="F33" i="1" l="1"/>
  <c r="C32" i="2"/>
  <c r="J32" i="1" s="1"/>
  <c r="N32" i="1"/>
  <c r="O32" i="1" s="1"/>
  <c r="L32" i="1"/>
  <c r="G32" i="1"/>
  <c r="H32" i="1" s="1"/>
  <c r="E32" i="1" s="1"/>
  <c r="C32" i="1" s="1"/>
  <c r="D32" i="1" s="1"/>
  <c r="E32" i="4"/>
  <c r="H32" i="4" s="1"/>
  <c r="F33" i="4"/>
  <c r="C33" i="4"/>
  <c r="B34" i="4"/>
  <c r="E33" i="4" l="1"/>
  <c r="H33" i="4" s="1"/>
  <c r="F34" i="4"/>
  <c r="B35" i="4"/>
  <c r="C34" i="4"/>
  <c r="F34" i="1"/>
  <c r="G33" i="1"/>
  <c r="H33" i="1" s="1"/>
  <c r="C33" i="2"/>
  <c r="J33" i="1" s="1"/>
  <c r="N33" i="1"/>
  <c r="O33" i="1" s="1"/>
  <c r="L33" i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E34" i="4"/>
  <c r="H34" i="4" s="1"/>
  <c r="F35" i="4"/>
  <c r="C35" i="4"/>
  <c r="B36" i="4"/>
  <c r="E35" i="4" l="1"/>
  <c r="H35" i="4"/>
  <c r="G35" i="1"/>
  <c r="H35" i="1" s="1"/>
  <c r="C35" i="2"/>
  <c r="J35" i="1" s="1"/>
  <c r="N35" i="1"/>
  <c r="O35" i="1" s="1"/>
  <c r="L35" i="1"/>
  <c r="F36" i="1"/>
  <c r="F36" i="4"/>
  <c r="C36" i="4"/>
  <c r="B37" i="4"/>
  <c r="F37" i="4" l="1"/>
  <c r="C37" i="4"/>
  <c r="B38" i="4"/>
  <c r="E35" i="1"/>
  <c r="C35" i="1" s="1"/>
  <c r="D35" i="1" s="1"/>
  <c r="E36" i="4"/>
  <c r="H36" i="4"/>
  <c r="G36" i="1"/>
  <c r="H36" i="1" s="1"/>
  <c r="C36" i="2"/>
  <c r="J36" i="1" s="1"/>
  <c r="F37" i="1"/>
  <c r="N36" i="1"/>
  <c r="O36" i="1" s="1"/>
  <c r="L36" i="1"/>
  <c r="C37" i="2" l="1"/>
  <c r="J37" i="1" s="1"/>
  <c r="N37" i="1"/>
  <c r="O37" i="1" s="1"/>
  <c r="L37" i="1"/>
  <c r="G37" i="1"/>
  <c r="H37" i="1" s="1"/>
  <c r="E37" i="1" s="1"/>
  <c r="C37" i="1" s="1"/>
  <c r="D37" i="1" s="1"/>
  <c r="F38" i="1"/>
  <c r="E36" i="1"/>
  <c r="C36" i="1" s="1"/>
  <c r="D36" i="1" s="1"/>
  <c r="E37" i="4"/>
  <c r="H37" i="4" s="1"/>
  <c r="F38" i="4"/>
  <c r="B39" i="4"/>
  <c r="C38" i="4"/>
  <c r="F39" i="4" l="1"/>
  <c r="C39" i="4"/>
  <c r="B40" i="4"/>
  <c r="E38" i="4"/>
  <c r="H38" i="4" s="1"/>
  <c r="L38" i="1"/>
  <c r="C38" i="2"/>
  <c r="J38" i="1" s="1"/>
  <c r="G38" i="1"/>
  <c r="H38" i="1" s="1"/>
  <c r="N38" i="1"/>
  <c r="O38" i="1" s="1"/>
  <c r="F39" i="1"/>
  <c r="E38" i="1" l="1"/>
  <c r="C38" i="1" s="1"/>
  <c r="D38" i="1" s="1"/>
  <c r="B41" i="4"/>
  <c r="F40" i="4"/>
  <c r="C40" i="4"/>
  <c r="E39" i="4"/>
  <c r="H39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40" i="4" l="1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42" i="4"/>
  <c r="AQ240" i="4"/>
  <c r="AQ238" i="4"/>
  <c r="AQ236" i="4"/>
  <c r="AQ234" i="4"/>
  <c r="AQ232" i="4"/>
  <c r="AQ230" i="4"/>
  <c r="AQ228" i="4"/>
  <c r="AQ226" i="4"/>
  <c r="AQ217" i="4"/>
  <c r="AQ215" i="4"/>
  <c r="AQ213" i="4"/>
  <c r="AQ211" i="4"/>
  <c r="AQ209" i="4"/>
  <c r="AQ207" i="4"/>
  <c r="AQ205" i="4"/>
  <c r="AQ203" i="4"/>
  <c r="AQ201" i="4"/>
  <c r="AQ222" i="4"/>
  <c r="AQ224" i="4"/>
  <c r="AQ210" i="4"/>
  <c r="AQ197" i="4"/>
  <c r="AI45" i="4"/>
  <c r="AI40" i="4"/>
  <c r="AQ220" i="4"/>
  <c r="AQ206" i="4"/>
  <c r="B42" i="4"/>
  <c r="AQ216" i="4"/>
  <c r="AQ196" i="4"/>
  <c r="F41" i="4"/>
  <c r="AQ202" i="4"/>
  <c r="AQ199" i="4"/>
  <c r="AI44" i="4"/>
  <c r="AQ212" i="4"/>
  <c r="C41" i="4"/>
  <c r="AI39" i="4"/>
  <c r="AQ208" i="4"/>
  <c r="AQ198" i="4"/>
  <c r="AI46" i="4"/>
  <c r="AQ218" i="4"/>
  <c r="AI43" i="4"/>
  <c r="AI42" i="4"/>
  <c r="AQ204" i="4"/>
  <c r="AI41" i="4"/>
  <c r="AQ200" i="4"/>
  <c r="AI38" i="4"/>
  <c r="AI37" i="4"/>
  <c r="AQ214" i="4"/>
  <c r="N40" i="1"/>
  <c r="O40" i="1" s="1"/>
  <c r="C40" i="2"/>
  <c r="J40" i="1" s="1"/>
  <c r="G40" i="1"/>
  <c r="H40" i="1" s="1"/>
  <c r="E40" i="1" s="1"/>
  <c r="C40" i="1" s="1"/>
  <c r="D40" i="1" s="1"/>
  <c r="L40" i="1"/>
  <c r="F41" i="1"/>
  <c r="L41" i="1" l="1"/>
  <c r="N41" i="1"/>
  <c r="O41" i="1" s="1"/>
  <c r="G41" i="1"/>
  <c r="H41" i="1" s="1"/>
  <c r="C41" i="2"/>
  <c r="J41" i="1" s="1"/>
  <c r="F42" i="1"/>
  <c r="B43" i="4"/>
  <c r="C42" i="4"/>
  <c r="F42" i="4"/>
  <c r="E41" i="4"/>
  <c r="H41" i="4" s="1"/>
  <c r="N42" i="1" l="1"/>
  <c r="O42" i="1" s="1"/>
  <c r="F43" i="1"/>
  <c r="L42" i="1"/>
  <c r="G42" i="1"/>
  <c r="H42" i="1" s="1"/>
  <c r="E42" i="1" s="1"/>
  <c r="C42" i="2"/>
  <c r="J42" i="1" s="1"/>
  <c r="E42" i="4"/>
  <c r="H42" i="4"/>
  <c r="B44" i="4"/>
  <c r="F43" i="4"/>
  <c r="C43" i="4"/>
  <c r="E41" i="1"/>
  <c r="C41" i="1" s="1"/>
  <c r="D41" i="1" s="1"/>
  <c r="E43" i="4" l="1"/>
  <c r="H43" i="4" s="1"/>
  <c r="B45" i="4"/>
  <c r="F44" i="4"/>
  <c r="C44" i="4"/>
  <c r="C42" i="1"/>
  <c r="D42" i="1" s="1"/>
  <c r="L43" i="1"/>
  <c r="G43" i="1"/>
  <c r="H43" i="1" s="1"/>
  <c r="F44" i="1"/>
  <c r="C43" i="2"/>
  <c r="J43" i="1" s="1"/>
  <c r="N43" i="1"/>
  <c r="O43" i="1" s="1"/>
  <c r="N44" i="1" l="1"/>
  <c r="O44" i="1" s="1"/>
  <c r="L44" i="1"/>
  <c r="G44" i="1"/>
  <c r="H44" i="1" s="1"/>
  <c r="E44" i="1" s="1"/>
  <c r="C44" i="1" s="1"/>
  <c r="D44" i="1" s="1"/>
  <c r="C44" i="2"/>
  <c r="J44" i="1" s="1"/>
  <c r="F45" i="1"/>
  <c r="E43" i="1"/>
  <c r="C43" i="1" s="1"/>
  <c r="D43" i="1" s="1"/>
  <c r="E44" i="4"/>
  <c r="H44" i="4" s="1"/>
  <c r="B46" i="4"/>
  <c r="F45" i="4"/>
  <c r="C45" i="4"/>
  <c r="B47" i="4" l="1"/>
  <c r="F46" i="4"/>
  <c r="C46" i="4"/>
  <c r="E45" i="4"/>
  <c r="H45" i="4" s="1"/>
  <c r="F46" i="1"/>
  <c r="N45" i="1"/>
  <c r="O45" i="1" s="1"/>
  <c r="L45" i="1"/>
  <c r="C45" i="2"/>
  <c r="J45" i="1" s="1"/>
  <c r="G45" i="1"/>
  <c r="H45" i="1" s="1"/>
  <c r="E45" i="1" s="1"/>
  <c r="C45" i="1" s="1"/>
  <c r="D45" i="1" s="1"/>
  <c r="F47" i="1" l="1"/>
  <c r="C46" i="2"/>
  <c r="J46" i="1" s="1"/>
  <c r="L46" i="1"/>
  <c r="G46" i="1"/>
  <c r="H46" i="1" s="1"/>
  <c r="N46" i="1"/>
  <c r="O46" i="1" s="1"/>
  <c r="E46" i="4"/>
  <c r="H46" i="4" s="1"/>
  <c r="B48" i="4"/>
  <c r="F47" i="4"/>
  <c r="C47" i="4"/>
  <c r="B49" i="4" l="1"/>
  <c r="F48" i="4"/>
  <c r="C48" i="4"/>
  <c r="E47" i="4"/>
  <c r="H47" i="4" s="1"/>
  <c r="E46" i="1"/>
  <c r="C46" i="1" s="1"/>
  <c r="D46" i="1" s="1"/>
  <c r="G47" i="1"/>
  <c r="H47" i="1" s="1"/>
  <c r="N47" i="1"/>
  <c r="O47" i="1" s="1"/>
  <c r="L47" i="1"/>
  <c r="C47" i="2"/>
  <c r="J47" i="1" s="1"/>
  <c r="F48" i="1"/>
  <c r="G48" i="1" l="1"/>
  <c r="H48" i="1" s="1"/>
  <c r="C48" i="2"/>
  <c r="J48" i="1" s="1"/>
  <c r="F49" i="1"/>
  <c r="N48" i="1"/>
  <c r="O48" i="1" s="1"/>
  <c r="L48" i="1"/>
  <c r="E47" i="1"/>
  <c r="C47" i="1" s="1"/>
  <c r="D47" i="1" s="1"/>
  <c r="H48" i="4"/>
  <c r="E48" i="4"/>
  <c r="B50" i="4"/>
  <c r="F49" i="4"/>
  <c r="C49" i="4"/>
  <c r="E49" i="4" l="1"/>
  <c r="H49" i="4" s="1"/>
  <c r="C50" i="4"/>
  <c r="B51" i="4"/>
  <c r="F50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1"/>
  <c r="C48" i="1" s="1"/>
  <c r="D48" i="1" s="1"/>
  <c r="L50" i="1" l="1"/>
  <c r="C50" i="2"/>
  <c r="J50" i="1" s="1"/>
  <c r="G50" i="1"/>
  <c r="H50" i="1" s="1"/>
  <c r="F51" i="1"/>
  <c r="N50" i="1"/>
  <c r="O50" i="1" s="1"/>
  <c r="E50" i="4"/>
  <c r="H50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52" i="4"/>
  <c r="AQ254" i="4"/>
  <c r="AQ256" i="4"/>
  <c r="AQ245" i="4"/>
  <c r="AQ258" i="4"/>
  <c r="AQ247" i="4"/>
  <c r="AQ260" i="4"/>
  <c r="AQ249" i="4"/>
  <c r="AQ262" i="4"/>
  <c r="AQ251" i="4"/>
  <c r="AQ257" i="4"/>
  <c r="AQ261" i="4"/>
  <c r="AQ248" i="4"/>
  <c r="F51" i="4"/>
  <c r="C51" i="4"/>
  <c r="AQ250" i="4"/>
  <c r="AQ264" i="4"/>
  <c r="AQ253" i="4"/>
  <c r="AQ246" i="4"/>
  <c r="B52" i="4"/>
  <c r="AQ263" i="4"/>
  <c r="AQ255" i="4"/>
  <c r="AQ259" i="4"/>
  <c r="F52" i="4" l="1"/>
  <c r="C52" i="4"/>
  <c r="B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E51" i="4"/>
  <c r="H51" i="4"/>
  <c r="F53" i="4" l="1"/>
  <c r="C53" i="4"/>
  <c r="B54" i="4"/>
  <c r="N52" i="1"/>
  <c r="O52" i="1" s="1"/>
  <c r="G52" i="1"/>
  <c r="H52" i="1" s="1"/>
  <c r="E52" i="1" s="1"/>
  <c r="C52" i="1" s="1"/>
  <c r="D52" i="1" s="1"/>
  <c r="L52" i="1"/>
  <c r="C52" i="2"/>
  <c r="J52" i="1" s="1"/>
  <c r="F53" i="1"/>
  <c r="E52" i="4"/>
  <c r="H52" i="4" s="1"/>
  <c r="L53" i="1" l="1"/>
  <c r="F54" i="1"/>
  <c r="C53" i="2"/>
  <c r="J53" i="1" s="1"/>
  <c r="N53" i="1"/>
  <c r="O53" i="1" s="1"/>
  <c r="G53" i="1"/>
  <c r="H53" i="1" s="1"/>
  <c r="E53" i="1" s="1"/>
  <c r="C53" i="1" s="1"/>
  <c r="D53" i="1" s="1"/>
  <c r="E53" i="4"/>
  <c r="H53" i="4"/>
  <c r="F54" i="4"/>
  <c r="C54" i="4"/>
  <c r="B55" i="4"/>
  <c r="F55" i="4" l="1"/>
  <c r="C55" i="4"/>
  <c r="B56" i="4"/>
  <c r="E54" i="4"/>
  <c r="H54" i="4" s="1"/>
  <c r="N54" i="1"/>
  <c r="O54" i="1" s="1"/>
  <c r="G54" i="1"/>
  <c r="H54" i="1" s="1"/>
  <c r="E54" i="1" s="1"/>
  <c r="C54" i="1" s="1"/>
  <c r="D54" i="1" s="1"/>
  <c r="C54" i="2"/>
  <c r="J54" i="1" s="1"/>
  <c r="F55" i="1"/>
  <c r="L54" i="1"/>
  <c r="L55" i="1" l="1"/>
  <c r="N55" i="1"/>
  <c r="O55" i="1" s="1"/>
  <c r="C55" i="2"/>
  <c r="J55" i="1" s="1"/>
  <c r="G55" i="1"/>
  <c r="H55" i="1" s="1"/>
  <c r="E55" i="1" s="1"/>
  <c r="C55" i="1" s="1"/>
  <c r="D55" i="1" s="1"/>
  <c r="F56" i="1"/>
  <c r="E55" i="4"/>
  <c r="H55" i="4" s="1"/>
  <c r="F56" i="4"/>
  <c r="B57" i="4"/>
  <c r="C56" i="4"/>
  <c r="E56" i="4" l="1"/>
  <c r="H56" i="4" s="1"/>
  <c r="N56" i="1"/>
  <c r="O56" i="1" s="1"/>
  <c r="C56" i="2"/>
  <c r="J56" i="1" s="1"/>
  <c r="F57" i="1"/>
  <c r="L56" i="1"/>
  <c r="G56" i="1"/>
  <c r="H56" i="1" s="1"/>
  <c r="E56" i="1" s="1"/>
  <c r="C56" i="1" s="1"/>
  <c r="D56" i="1" s="1"/>
  <c r="F57" i="4"/>
  <c r="B58" i="4"/>
  <c r="C57" i="4"/>
  <c r="C58" i="4" l="1"/>
  <c r="B59" i="4"/>
  <c r="F58" i="4"/>
  <c r="F58" i="1"/>
  <c r="C57" i="2"/>
  <c r="J57" i="1" s="1"/>
  <c r="G57" i="1"/>
  <c r="H57" i="1" s="1"/>
  <c r="L57" i="1"/>
  <c r="N57" i="1"/>
  <c r="O57" i="1" s="1"/>
  <c r="E57" i="4"/>
  <c r="H57" i="4" s="1"/>
  <c r="E57" i="1" l="1"/>
  <c r="C57" i="1" s="1"/>
  <c r="D57" i="1" s="1"/>
  <c r="F59" i="1"/>
  <c r="C58" i="2"/>
  <c r="J58" i="1" s="1"/>
  <c r="N58" i="1"/>
  <c r="O58" i="1" s="1"/>
  <c r="L58" i="1"/>
  <c r="G58" i="1"/>
  <c r="H58" i="1" s="1"/>
  <c r="E58" i="1" s="1"/>
  <c r="C58" i="1" s="1"/>
  <c r="D58" i="1" s="1"/>
  <c r="F59" i="4"/>
  <c r="C59" i="4"/>
  <c r="B60" i="4"/>
  <c r="E58" i="4"/>
  <c r="H58" i="4" s="1"/>
  <c r="E59" i="4" l="1"/>
  <c r="H59" i="4"/>
  <c r="F60" i="4"/>
  <c r="C60" i="4"/>
  <c r="B61" i="4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N60" i="1"/>
  <c r="O60" i="1" s="1"/>
  <c r="L60" i="1"/>
  <c r="E60" i="4"/>
  <c r="H60" i="4" s="1"/>
  <c r="E59" i="1"/>
  <c r="C59" i="1" s="1"/>
  <c r="D59" i="1" s="1"/>
  <c r="F61" i="4"/>
  <c r="C61" i="4"/>
  <c r="B62" i="4"/>
  <c r="B63" i="4" l="1"/>
  <c r="F62" i="4"/>
  <c r="C62" i="4"/>
  <c r="H61" i="4"/>
  <c r="E61" i="4"/>
  <c r="C61" i="2"/>
  <c r="J61" i="1" s="1"/>
  <c r="G61" i="1"/>
  <c r="H61" i="1" s="1"/>
  <c r="F62" i="1"/>
  <c r="N61" i="1"/>
  <c r="O61" i="1" s="1"/>
  <c r="L61" i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H62" i="4"/>
  <c r="E62" i="4"/>
  <c r="B64" i="4"/>
  <c r="F63" i="4"/>
  <c r="C63" i="4"/>
  <c r="E62" i="1" l="1"/>
  <c r="C62" i="1" s="1"/>
  <c r="D62" i="1" s="1"/>
  <c r="AJ112" i="4"/>
  <c r="AJ113" i="4"/>
  <c r="AJ89" i="4"/>
  <c r="C64" i="4"/>
  <c r="AJ88" i="4"/>
  <c r="AJ74" i="4"/>
  <c r="B65" i="4"/>
  <c r="AJ100" i="4"/>
  <c r="AJ75" i="4"/>
  <c r="AJ58" i="4"/>
  <c r="AJ99" i="4"/>
  <c r="F64" i="4"/>
  <c r="AJ59" i="4"/>
  <c r="E63" i="4"/>
  <c r="H63" i="4" s="1"/>
  <c r="C63" i="2"/>
  <c r="J63" i="1" s="1"/>
  <c r="N63" i="1"/>
  <c r="O63" i="1" s="1"/>
  <c r="L63" i="1"/>
  <c r="F64" i="1"/>
  <c r="G63" i="1"/>
  <c r="H63" i="1" s="1"/>
  <c r="E63" i="1" s="1"/>
  <c r="C63" i="1" s="1"/>
  <c r="D63" i="1" s="1"/>
  <c r="F65" i="4" l="1"/>
  <c r="C65" i="4"/>
  <c r="B66" i="4"/>
  <c r="E64" i="4"/>
  <c r="H64" i="4" s="1"/>
  <c r="N64" i="1"/>
  <c r="O64" i="1" s="1"/>
  <c r="L64" i="1"/>
  <c r="G64" i="1"/>
  <c r="H64" i="1" s="1"/>
  <c r="E64" i="1" s="1"/>
  <c r="F65" i="1"/>
  <c r="C64" i="2"/>
  <c r="J64" i="1" s="1"/>
  <c r="N65" i="1" l="1"/>
  <c r="O65" i="1" s="1"/>
  <c r="L65" i="1"/>
  <c r="F66" i="1"/>
  <c r="G65" i="1"/>
  <c r="H65" i="1" s="1"/>
  <c r="E65" i="1" s="1"/>
  <c r="C65" i="1" s="1"/>
  <c r="D65" i="1" s="1"/>
  <c r="C65" i="2"/>
  <c r="J65" i="1" s="1"/>
  <c r="C64" i="1"/>
  <c r="D64" i="1" s="1"/>
  <c r="F66" i="4"/>
  <c r="C66" i="4"/>
  <c r="B67" i="4"/>
  <c r="E65" i="4"/>
  <c r="H65" i="4"/>
  <c r="B68" i="4" l="1"/>
  <c r="F67" i="4"/>
  <c r="C67" i="4"/>
  <c r="E66" i="4"/>
  <c r="H66" i="4" s="1"/>
  <c r="C66" i="2"/>
  <c r="J66" i="1" s="1"/>
  <c r="N66" i="1"/>
  <c r="O66" i="1" s="1"/>
  <c r="G66" i="1"/>
  <c r="H66" i="1" s="1"/>
  <c r="E66" i="1" s="1"/>
  <c r="C66" i="1" s="1"/>
  <c r="D66" i="1" s="1"/>
  <c r="L66" i="1"/>
  <c r="E67" i="4" l="1"/>
  <c r="H67" i="4" s="1"/>
  <c r="B69" i="4"/>
  <c r="F68" i="4"/>
  <c r="C68" i="4"/>
  <c r="E68" i="4" l="1"/>
  <c r="H68" i="4" s="1"/>
  <c r="F69" i="4"/>
  <c r="C69" i="4"/>
  <c r="B70" i="4"/>
  <c r="C70" i="4" l="1"/>
  <c r="F70" i="4"/>
  <c r="B71" i="4"/>
  <c r="E69" i="4"/>
  <c r="H69" i="4" s="1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<sst xmlns="http://schemas.openxmlformats.org/spreadsheetml/2006/main" count="8376" uniqueCount="2107">
  <si>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</si>
  <si>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</si>
  <si>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</si>
  <si>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</si>
  <si>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</si>
  <si>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</si>
  <si>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</si>
  <si>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</si>
  <si>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</si>
  <si>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</si>
  <si>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</si>
  <si>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</si>
  <si>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</si>
  <si>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</si>
  <si>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</si>
  <si>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</si>
  <si>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</si>
  <si>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</si>
  <si>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</si>
  <si>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</si>
  <si>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</si>
  <si>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</si>
  <si>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</si>
  <si>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</si>
  <si>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</si>
  <si>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</si>
  <si>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</si>
  <si>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</si>
  <si>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</si>
  <si>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</si>
  <si>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</si>
  <si>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</si>
  <si>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</si>
  <si>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</si>
  <si>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</si>
  <si>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</si>
  <si>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</si>
  <si>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</si>
  <si>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</si>
  <si>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</si>
  <si>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</si>
  <si>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</si>
  <si>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</si>
  <si>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</si>
  <si>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</si>
  <si>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</si>
  <si>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</si>
  <si>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</si>
  <si>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</si>
  <si>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</si>
  <si>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</si>
  <si>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</si>
  <si>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</si>
  <si>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</si>
  <si>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</si>
  <si>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</si>
  <si>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</si>
  <si>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</si>
  <si>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</si>
  <si>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</si>
  <si>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</si>
  <si>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</si>
  <si>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</si>
  <si>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</si>
  <si>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</si>
  <si>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</si>
  <si>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</si>
  <si>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</si>
  <si>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</si>
  <si>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</si>
  <si>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</si>
  <si>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</si>
  <si>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</si>
  <si>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</si>
  <si>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</si>
  <si>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</si>
  <si>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</si>
  <si>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</si>
  <si>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</si>
  <si>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</si>
  <si>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</si>
  <si>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</si>
  <si>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</si>
  <si>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</si>
  <si>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</si>
  <si>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</si>
  <si>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</si>
  <si>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</si>
  <si>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</si>
  <si>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</si>
  <si>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</si>
  <si>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</si>
  <si>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</si>
  <si>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</si>
  <si>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</si>
  <si>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</si>
  <si>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</si>
  <si>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</si>
  <si>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</si>
  <si>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</si>
  <si>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</si>
  <si>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</si>
  <si>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</si>
  <si>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</si>
  <si>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</si>
  <si>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</si>
  <si>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</si>
  <si>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</si>
  <si>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</si>
  <si>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</si>
  <si>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</si>
  <si>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</si>
  <si>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</si>
  <si>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</si>
  <si>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</si>
  <si>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</si>
  <si>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</si>
  <si>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</si>
  <si>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</si>
  <si>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</si>
  <si>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</si>
  <si>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</si>
  <si>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</si>
  <si>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</si>
  <si>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</si>
  <si>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</si>
  <si>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</si>
  <si>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</si>
  <si>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</si>
  <si>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</si>
  <si>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</si>
  <si>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</si>
  <si>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</si>
  <si>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</si>
  <si>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</si>
  <si>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</si>
  <si>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</si>
  <si>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</si>
  <si>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</si>
  <si>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</si>
  <si>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</si>
  <si>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</si>
  <si>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</si>
  <si>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</si>
  <si>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</si>
  <si>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</si>
  <si>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</si>
  <si>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</si>
  <si>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</si>
  <si>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</si>
  <si>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</si>
  <si>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</si>
  <si>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</si>
  <si>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</si>
  <si>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</si>
  <si>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</si>
  <si>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</si>
  <si>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</si>
  <si>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</si>
  <si>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</si>
  <si>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</si>
  <si>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</si>
  <si>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</si>
  <si>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</si>
  <si>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</si>
  <si>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</si>
  <si>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</si>
  <si>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</si>
  <si>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</si>
  <si>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</si>
  <si>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</si>
  <si>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</si>
  <si>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</si>
  <si>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</si>
  <si>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</si>
  <si>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</si>
  <si>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</si>
  <si>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</si>
  <si>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</si>
  <si>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</si>
  <si>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</si>
  <si>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</si>
  <si>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</si>
  <si>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</si>
  <si>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</si>
  <si>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</si>
  <si>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</si>
  <si>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</si>
  <si>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</si>
  <si>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</si>
  <si>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</si>
  <si>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</si>
  <si>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</si>
  <si>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</si>
  <si>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</si>
  <si>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</si>
  <si>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</si>
  <si>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</si>
  <si>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</si>
  <si>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</si>
  <si>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</si>
  <si>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</si>
  <si>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</si>
  <si>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</si>
  <si>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</si>
  <si>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</si>
  <si>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</si>
  <si>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</si>
  <si>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</si>
  <si>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</si>
  <si>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</si>
  <si>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</si>
  <si>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</si>
  <si>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</si>
  <si>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</si>
  <si>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</si>
  <si>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</si>
  <si>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</si>
  <si>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</si>
  <si>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</si>
  <si>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</si>
  <si>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</si>
  <si>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</si>
  <si>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</si>
  <si>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</si>
  <si>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</si>
  <si>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</si>
  <si>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</si>
  <si>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</si>
  <si>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</si>
  <si>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</si>
  <si>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</si>
  <si>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</si>
  <si>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</si>
  <si>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</si>
  <si>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</si>
  <si>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</si>
  <si>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</si>
  <si>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</si>
  <si>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</si>
  <si>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</si>
  <si>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</si>
  <si>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</si>
  <si>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</si>
  <si>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</si>
  <si>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</si>
  <si>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</si>
  <si>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</si>
  <si>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</si>
  <si>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</si>
  <si>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</si>
  <si>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</si>
  <si>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</si>
  <si>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</si>
  <si>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</si>
  <si>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</si>
  <si>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</si>
  <si>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</si>
  <si>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</si>
  <si>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</si>
  <si>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</si>
  <si>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</si>
  <si>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</si>
  <si>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</si>
  <si>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</si>
  <si>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</si>
  <si>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</si>
  <si>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</si>
  <si>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</si>
  <si>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</si>
  <si>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</si>
  <si>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</si>
  <si>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</si>
  <si>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</si>
  <si>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</si>
  <si>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</si>
  <si>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</si>
  <si>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</si>
  <si>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</si>
  <si>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</si>
  <si>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</si>
  <si>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</si>
  <si>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</si>
  <si>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</si>
  <si>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</si>
  <si>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</si>
  <si>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</si>
  <si>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</si>
  <si>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</si>
  <si>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</si>
  <si>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</si>
  <si>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</si>
  <si>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</si>
  <si>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</si>
  <si>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</si>
  <si>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</si>
  <si>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</si>
  <si>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</si>
  <si>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</si>
  <si>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</si>
  <si>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</si>
  <si>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</si>
  <si>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</si>
  <si>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</si>
  <si>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</si>
  <si>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</si>
  <si>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</si>
  <si>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</si>
  <si>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</si>
  <si>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</si>
  <si>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</si>
  <si>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</si>
  <si>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</si>
  <si>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</si>
  <si>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</si>
  <si>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</si>
  <si>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</si>
  <si>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</si>
  <si>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</si>
  <si>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</si>
  <si>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</si>
  <si>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</si>
  <si>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</si>
  <si>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</si>
  <si>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</si>
  <si>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</si>
  <si>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</si>
  <si>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</si>
  <si>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</si>
  <si>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</si>
  <si>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</si>
  <si>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</si>
  <si>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</si>
  <si>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</si>
  <si>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</si>
  <si>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</si>
  <si>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</si>
  <si>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</si>
  <si>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</si>
  <si>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</si>
  <si>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</si>
  <si>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</si>
  <si>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</si>
  <si>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</si>
  <si>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</si>
  <si>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</si>
  <si>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</si>
  <si>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</si>
  <si>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</si>
  <si>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</si>
  <si>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</si>
  <si>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</si>
  <si>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</si>
  <si>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</si>
  <si>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</si>
  <si>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</si>
  <si>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</si>
  <si>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</si>
  <si>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</si>
  <si>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</si>
  <si>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</si>
  <si>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</si>
  <si>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</si>
  <si>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</si>
  <si>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</si>
  <si>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</si>
  <si>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</si>
  <si>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</si>
  <si>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</si>
  <si>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</si>
  <si>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</si>
  <si>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</si>
  <si>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</si>
  <si>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</si>
  <si>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</si>
  <si>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</si>
  <si>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</si>
  <si>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</si>
  <si>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</si>
  <si>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</si>
  <si>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</si>
  <si>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</si>
  <si>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</si>
  <si>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</si>
  <si>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</si>
  <si>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</si>
  <si>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</si>
  <si>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</si>
  <si>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</si>
  <si>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</si>
  <si>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</si>
  <si>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</si>
  <si>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</si>
  <si>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</si>
  <si>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</si>
  <si>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</si>
  <si>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</si>
  <si>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</si>
  <si>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</si>
  <si>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</si>
  <si>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</si>
  <si>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</si>
  <si>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</si>
  <si>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</si>
  <si>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</si>
  <si>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</si>
  <si>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</si>
  <si>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</si>
  <si>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</si>
  <si>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</si>
  <si>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</si>
  <si>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</si>
  <si>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</si>
  <si>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</si>
  <si>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</si>
  <si>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</si>
  <si>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</si>
  <si>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</si>
  <si>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</si>
  <si>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</si>
  <si>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</si>
  <si>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</si>
  <si>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</si>
  <si>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</si>
  <si>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</si>
  <si>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</si>
  <si>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</si>
  <si>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</si>
  <si>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</si>
  <si>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</si>
  <si>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</si>
  <si>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</si>
  <si>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</si>
  <si>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</si>
  <si>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</si>
  <si>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</si>
  <si>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</si>
  <si>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</si>
  <si>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</si>
  <si>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</si>
  <si>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</si>
  <si>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</si>
  <si>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</si>
  <si>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</si>
  <si>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</si>
  <si>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</si>
  <si>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</si>
  <si>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</si>
  <si>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</si>
  <si>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</si>
  <si>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</si>
  <si>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</si>
  <si>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</si>
  <si>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</si>
  <si>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</si>
  <si>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</si>
  <si>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</si>
  <si>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</si>
  <si>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</si>
  <si>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</si>
  <si>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</si>
  <si>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</si>
  <si>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</si>
  <si>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</si>
  <si>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</si>
  <si>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</si>
  <si>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</si>
  <si>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</si>
  <si>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</si>
  <si>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</si>
  <si>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</si>
  <si>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</si>
  <si>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</si>
  <si>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</si>
  <si>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</si>
  <si>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</si>
  <si>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</si>
  <si>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</si>
  <si>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</si>
  <si>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</si>
  <si>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</si>
  <si>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</si>
  <si>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</si>
  <si>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</si>
  <si>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</si>
  <si>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</si>
  <si>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</si>
  <si>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</si>
  <si>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</si>
  <si>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</si>
  <si>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</si>
  <si>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</si>
  <si>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</si>
  <si>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</si>
  <si>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</si>
  <si>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</si>
  <si>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</si>
  <si>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</si>
  <si>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</si>
  <si>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</si>
  <si>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</si>
  <si>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</si>
  <si>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</si>
  <si>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</si>
  <si>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</si>
  <si>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</si>
  <si>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</si>
  <si>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</si>
  <si>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</si>
  <si>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</si>
  <si>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</si>
  <si>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</si>
  <si>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</si>
  <si>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</si>
  <si>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</si>
  <si>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</si>
  <si>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</si>
  <si>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</si>
  <si>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</si>
  <si>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</si>
  <si>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</si>
  <si>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</si>
  <si>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</si>
  <si>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</si>
  <si>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</si>
  <si>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</si>
  <si>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</si>
  <si>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</si>
  <si>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</si>
  <si>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</si>
  <si>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</si>
  <si>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</si>
  <si>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</si>
  <si>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</si>
  <si>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</si>
  <si>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</si>
  <si>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</si>
  <si>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</si>
  <si>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</si>
  <si>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</si>
  <si>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</si>
  <si>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</si>
  <si>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</si>
  <si>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</si>
  <si>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</si>
  <si>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</si>
  <si>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</si>
  <si>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</si>
  <si>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</si>
  <si>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</si>
  <si>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</si>
  <si>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</si>
  <si>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</si>
  <si>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</si>
  <si>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</si>
  <si>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</si>
  <si>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</si>
  <si>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</si>
  <si>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</si>
  <si>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</si>
  <si>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</si>
  <si>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</si>
  <si>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</si>
  <si>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</si>
  <si>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</si>
  <si>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</si>
  <si>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</si>
  <si>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</si>
  <si>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</si>
  <si>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</si>
  <si>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</si>
  <si>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</si>
  <si>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</si>
  <si>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</si>
  <si>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</si>
  <si>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</si>
  <si>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</si>
  <si>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</si>
  <si>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</si>
  <si>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</si>
  <si>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</si>
  <si>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</si>
  <si>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</si>
  <si>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</si>
  <si>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</si>
  <si>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</si>
  <si>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</si>
  <si>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</si>
  <si>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</si>
  <si>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</si>
  <si>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</si>
  <si>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</si>
  <si>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</si>
  <si>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</si>
  <si>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</si>
  <si>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</si>
  <si>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</si>
  <si>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</si>
  <si>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</si>
  <si>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</si>
  <si>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</si>
  <si>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</si>
  <si>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</si>
  <si>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</si>
  <si>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</si>
  <si>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</si>
  <si>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</si>
  <si>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</si>
  <si>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</si>
  <si>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</si>
  <si>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</si>
  <si>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</si>
  <si>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</si>
  <si>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</si>
  <si>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</si>
  <si>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</si>
  <si>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</si>
  <si>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</si>
  <si>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</si>
  <si>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</si>
  <si>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</si>
  <si>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</si>
  <si>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</si>
  <si>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</si>
  <si>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</si>
  <si>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</si>
  <si>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</si>
  <si>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</si>
  <si>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</si>
  <si>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</si>
  <si>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</si>
  <si>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</si>
  <si>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</si>
  <si>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</si>
  <si>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</si>
  <si>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</si>
  <si>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</si>
  <si>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</si>
  <si>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</si>
  <si>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</si>
  <si>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</si>
  <si>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</si>
  <si>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</si>
  <si>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</si>
  <si>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</si>
  <si>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</si>
  <si>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</si>
  <si>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</si>
  <si>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</si>
  <si>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</si>
  <si>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</si>
  <si>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</si>
  <si>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</si>
  <si>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</si>
  <si>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</si>
  <si>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</si>
  <si>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</si>
  <si>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</si>
  <si>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</si>
  <si>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</si>
  <si>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</si>
  <si>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</si>
  <si>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</si>
  <si>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</si>
  <si>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</si>
  <si>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</si>
  <si>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</si>
  <si>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</si>
  <si>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</si>
  <si>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</si>
  <si>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</si>
  <si>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</si>
  <si>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</si>
  <si>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</si>
  <si>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</si>
  <si>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</si>
  <si>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</si>
  <si>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</si>
  <si>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</si>
  <si>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</si>
  <si>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</si>
  <si>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</si>
  <si>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</si>
  <si>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</si>
  <si>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</si>
  <si>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</si>
  <si>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</si>
  <si>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</si>
  <si>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</si>
  <si>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</si>
  <si>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</si>
  <si>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</si>
  <si>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</si>
  <si>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</si>
  <si>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</si>
  <si>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</si>
  <si>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</si>
  <si>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</si>
  <si>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</si>
  <si>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</si>
  <si>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</si>
  <si>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</si>
  <si>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</si>
  <si>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</si>
  <si>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</si>
  <si>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</si>
  <si>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</si>
  <si>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</si>
  <si>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</si>
  <si>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</si>
  <si>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</si>
  <si>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</si>
  <si>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</si>
  <si>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</si>
  <si>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</si>
  <si>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</si>
  <si>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</si>
  <si>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</si>
  <si>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</si>
  <si>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</si>
  <si>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</si>
  <si>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</si>
  <si>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</si>
  <si>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</si>
  <si>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</si>
  <si>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</si>
  <si>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</si>
  <si>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</si>
  <si>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</si>
  <si>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</si>
  <si>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</si>
  <si>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</si>
  <si>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</si>
  <si>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</si>
  <si>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</si>
  <si>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</si>
  <si>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</si>
  <si>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</si>
  <si>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</si>
  <si>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</si>
  <si>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</si>
  <si>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</si>
  <si>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</si>
  <si>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</si>
  <si>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</si>
  <si>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</si>
  <si>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</si>
  <si>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</si>
  <si>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</si>
  <si>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</si>
  <si>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</si>
  <si>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</si>
  <si>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</si>
  <si>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</si>
  <si>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</si>
  <si>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</si>
  <si>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</si>
  <si>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</si>
  <si>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</si>
  <si>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</si>
  <si>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</si>
  <si>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</si>
  <si>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</si>
  <si>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</si>
  <si>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</si>
  <si>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</si>
  <si>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</si>
  <si>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</si>
  <si>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</si>
  <si>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</si>
  <si>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</si>
  <si>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</si>
  <si>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</si>
  <si>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</si>
  <si>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</si>
  <si>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</si>
  <si>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</si>
  <si>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</si>
  <si>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</si>
  <si>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</si>
  <si>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</si>
  <si>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</si>
  <si>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</si>
  <si>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</si>
  <si>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</si>
  <si>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</si>
  <si>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</si>
  <si>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</si>
  <si>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</si>
  <si>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</si>
  <si>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</si>
  <si>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</si>
  <si>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</si>
  <si>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</si>
  <si>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</si>
  <si>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</si>
  <si>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</si>
  <si>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</si>
  <si>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</si>
  <si>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</si>
  <si>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</si>
  <si>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</si>
  <si>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</si>
  <si>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</si>
  <si>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</si>
  <si>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</si>
  <si>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</si>
  <si>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</si>
  <si>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</si>
  <si>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</si>
  <si>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</si>
  <si>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</si>
  <si>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</si>
  <si>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</si>
  <si>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</si>
  <si>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</si>
  <si>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</si>
  <si>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</si>
  <si>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</si>
  <si>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</si>
  <si>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</si>
  <si>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</si>
  <si>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</si>
  <si>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</si>
  <si>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</si>
  <si>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</si>
  <si>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</si>
  <si>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</si>
  <si>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</si>
  <si>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</si>
  <si>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</si>
  <si>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</si>
  <si>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</si>
  <si>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</si>
  <si>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</si>
  <si>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</si>
  <si>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</si>
  <si>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</si>
  <si>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</si>
  <si>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</si>
  <si>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</si>
  <si>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</si>
  <si>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</si>
  <si>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</si>
  <si>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</si>
  <si>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</si>
  <si>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</si>
  <si>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</si>
  <si>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</si>
  <si>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</si>
  <si>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</si>
  <si>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</si>
  <si>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</si>
  <si>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</si>
  <si>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</si>
  <si>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</si>
  <si>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</si>
  <si>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</si>
  <si>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</si>
  <si>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</si>
  <si>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</si>
  <si>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</si>
  <si>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</si>
  <si>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</si>
  <si>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</si>
  <si>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</si>
  <si>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</si>
  <si>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</si>
  <si>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</si>
  <si>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</si>
  <si>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</si>
  <si>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</si>
  <si>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</si>
  <si>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</si>
  <si>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</si>
  <si>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</si>
  <si>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</si>
  <si>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</si>
  <si>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</si>
  <si>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</si>
  <si>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</si>
  <si>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</si>
  <si>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</si>
  <si>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</si>
  <si>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</si>
  <si>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</si>
  <si>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</si>
  <si>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</si>
  <si>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</si>
  <si>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</si>
  <si>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</si>
  <si>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</si>
  <si>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</si>
  <si>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</si>
  <si>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</si>
  <si>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</si>
  <si>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</si>
  <si>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</si>
  <si>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</si>
  <si>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</si>
  <si>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</si>
  <si>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</si>
  <si>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</si>
  <si>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</si>
  <si>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</si>
  <si>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</si>
  <si>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</si>
  <si>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</si>
  <si>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</si>
  <si>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</si>
  <si>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</si>
  <si>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</si>
  <si>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</si>
  <si>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</si>
  <si>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</si>
  <si>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</si>
  <si>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</si>
  <si>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</si>
  <si>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</si>
  <si>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</si>
  <si>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</si>
  <si>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</si>
  <si>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</si>
  <si>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</si>
  <si>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</si>
  <si>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</si>
  <si>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</si>
  <si>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</si>
  <si>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</si>
  <si>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</si>
  <si>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</si>
  <si>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</si>
  <si>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</si>
  <si>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</si>
  <si>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</si>
  <si>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</si>
  <si>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</si>
  <si>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</si>
  <si>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</si>
  <si>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</si>
  <si>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</si>
  <si>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</si>
  <si>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</si>
  <si>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</si>
  <si>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</si>
  <si>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</si>
  <si>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</si>
  <si>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</si>
  <si>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</si>
  <si>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</si>
  <si>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</si>
  <si>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</si>
  <si>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</si>
  <si>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</si>
  <si>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</si>
  <si>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</si>
  <si>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</si>
  <si>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</si>
  <si>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</si>
  <si>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</si>
  <si>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</si>
  <si>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</si>
  <si>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</si>
  <si>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</si>
  <si>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</si>
  <si>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</si>
  <si>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</si>
  <si>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</si>
  <si>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</si>
  <si>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</si>
  <si>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</si>
  <si>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</si>
  <si>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</si>
  <si>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</si>
  <si>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</si>
  <si>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</si>
  <si>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</si>
  <si>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</si>
  <si>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</si>
  <si>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</si>
  <si>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</si>
  <si>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</si>
  <si>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</si>
  <si>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</si>
  <si>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</si>
  <si>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</si>
  <si>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</si>
  <si>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</si>
  <si>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</si>
  <si>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</si>
  <si>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</si>
  <si>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</si>
  <si>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</si>
  <si>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</si>
  <si>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</si>
  <si>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</si>
  <si>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</si>
  <si>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</si>
  <si>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</si>
  <si>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</si>
  <si>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</si>
  <si>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</si>
  <si>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</si>
  <si>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</si>
  <si>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</si>
  <si>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</si>
  <si>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</si>
  <si>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</si>
  <si>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</si>
  <si>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</si>
  <si>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</si>
  <si>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</si>
  <si>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</si>
  <si>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</si>
  <si>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</si>
  <si>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</si>
  <si>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</si>
  <si>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</si>
  <si>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</si>
  <si>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</si>
  <si>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</si>
  <si>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</si>
  <si>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</si>
  <si>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</si>
  <si>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</si>
  <si>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</si>
  <si>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</si>
  <si>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</si>
  <si>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</si>
  <si>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</si>
  <si>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</si>
  <si>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</si>
  <si>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</si>
  <si>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</si>
  <si>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</si>
  <si>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</si>
  <si>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</si>
  <si>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</si>
  <si>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</si>
  <si>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</si>
  <si>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</si>
  <si>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</si>
  <si>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</si>
  <si>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</si>
  <si>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</si>
  <si>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</si>
  <si>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</si>
  <si>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</si>
  <si>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</si>
  <si>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</si>
  <si>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</si>
  <si>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</si>
  <si>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</si>
  <si>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</si>
  <si>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</si>
  <si>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</si>
  <si>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</si>
  <si>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</si>
  <si>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</si>
  <si>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</si>
  <si>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</si>
  <si>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</si>
  <si>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</si>
  <si>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</si>
  <si>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</si>
  <si>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</si>
  <si>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</si>
  <si>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</si>
  <si>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</si>
  <si>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</si>
  <si>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</si>
  <si>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</si>
  <si>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</si>
  <si>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</si>
  <si>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</si>
  <si>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</si>
  <si>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</si>
  <si>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</si>
  <si>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</si>
  <si>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</si>
  <si>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</si>
  <si>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</si>
  <si>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</si>
  <si>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</si>
  <si>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</si>
  <si>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</si>
  <si>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</si>
  <si>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</si>
  <si>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</si>
  <si>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</si>
  <si>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</si>
  <si>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</si>
  <si>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</si>
  <si>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</si>
  <si>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</si>
  <si>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</si>
  <si>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</si>
  <si>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</si>
  <si>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</si>
  <si>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</si>
  <si>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</si>
  <si>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</si>
  <si>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</si>
  <si>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</si>
  <si>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</si>
  <si>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</si>
  <si>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</si>
  <si>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</si>
  <si>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</si>
  <si>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</si>
  <si>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</si>
  <si>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</si>
  <si>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</si>
  <si>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</si>
  <si>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</si>
  <si>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</si>
  <si>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</si>
  <si>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</si>
  <si>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</si>
  <si>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</si>
  <si>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</si>
  <si>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</si>
  <si>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</si>
  <si>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</si>
  <si>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</si>
  <si>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</si>
  <si>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</si>
  <si>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</si>
  <si>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</si>
  <si>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</si>
  <si>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</si>
  <si>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</si>
  <si>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</si>
  <si>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</si>
  <si>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</si>
  <si>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</si>
  <si>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</si>
  <si>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</si>
  <si>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</si>
  <si>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</si>
  <si>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</si>
  <si>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</si>
  <si>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</si>
  <si>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</si>
  <si>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</si>
  <si>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</si>
  <si>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</si>
  <si>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</si>
  <si>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</si>
  <si>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</si>
  <si>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</si>
  <si>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</si>
  <si>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</si>
  <si>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</si>
  <si>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</si>
  <si>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</si>
  <si>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</si>
  <si>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</si>
  <si>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</si>
  <si>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</si>
  <si>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</si>
  <si>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</si>
  <si>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</si>
  <si>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</si>
  <si>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</si>
  <si>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</si>
  <si>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</si>
  <si>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</si>
  <si>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</si>
  <si>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</si>
  <si>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</si>
  <si>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</si>
  <si>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</si>
  <si>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</si>
  <si>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</si>
  <si>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</si>
  <si>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</si>
  <si>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</si>
  <si>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</si>
  <si>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</si>
  <si>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</si>
  <si>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</si>
  <si>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</si>
  <si>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</si>
  <si>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</si>
  <si>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</si>
  <si>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</si>
  <si>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</si>
  <si>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</si>
  <si>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</si>
  <si>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</si>
  <si>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</si>
  <si>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</si>
  <si>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</si>
  <si>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</si>
  <si>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</si>
  <si>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</si>
  <si>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</si>
  <si>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</si>
  <si>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</si>
  <si>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</si>
  <si>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</si>
  <si>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</si>
  <si>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</si>
  <si>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</si>
  <si>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</si>
  <si>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</si>
  <si>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</si>
  <si>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</si>
  <si>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</si>
  <si>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</si>
  <si>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</si>
  <si>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</si>
  <si>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</si>
  <si>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</si>
  <si>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</si>
  <si>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</si>
  <si>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</si>
  <si>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</si>
  <si>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</si>
  <si>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</si>
  <si>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</si>
  <si>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</si>
  <si>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</si>
  <si>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</si>
  <si>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</si>
  <si>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</si>
  <si>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</si>
  <si>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</si>
  <si>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</si>
  <si>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</si>
  <si>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</si>
  <si>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</si>
  <si>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</si>
  <si>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</si>
  <si>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</si>
  <si>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</si>
  <si>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</si>
  <si>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</si>
  <si>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</si>
  <si>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</si>
  <si>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</si>
  <si>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</si>
  <si>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</si>
  <si>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</si>
  <si>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</si>
  <si>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</si>
  <si>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</si>
  <si>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</si>
  <si>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</si>
  <si>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</si>
  <si>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</si>
  <si>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</si>
  <si>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</si>
  <si>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</si>
  <si>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</si>
  <si>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</si>
  <si>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</si>
  <si>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</si>
  <si>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</si>
  <si>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</si>
  <si>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</si>
  <si>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</si>
  <si>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</si>
  <si>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</si>
  <si>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</si>
  <si>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</si>
  <si>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</si>
  <si>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</si>
  <si>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</si>
  <si>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</si>
  <si>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</si>
  <si>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</si>
  <si>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</si>
  <si>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</si>
  <si>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</si>
  <si>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</si>
  <si>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</si>
  <si>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</si>
  <si>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</si>
  <si>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</si>
  <si>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</si>
  <si>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</si>
  <si>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</si>
  <si>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</si>
  <si>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</si>
  <si>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</si>
  <si>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</si>
  <si>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</si>
  <si>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</si>
  <si>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</si>
  <si>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</si>
  <si>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</si>
  <si>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</si>
  <si>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</si>
  <si>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</si>
  <si>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</si>
  <si>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</si>
  <si>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</si>
  <si>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</si>
  <si>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</si>
  <si>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</si>
  <si>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</si>
  <si>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</si>
  <si>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</si>
  <si>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</si>
  <si>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</si>
  <si>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</si>
  <si>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</si>
  <si>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</si>
  <si>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</si>
  <si>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</si>
  <si>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</si>
  <si>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</si>
  <si>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</si>
  <si>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</si>
  <si>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</si>
  <si>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</si>
  <si>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</si>
  <si>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</si>
  <si>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</si>
  <si>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</si>
  <si>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</si>
  <si>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</si>
  <si>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</si>
  <si>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</si>
  <si>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</si>
  <si>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</si>
  <si>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</si>
  <si>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</si>
  <si>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</si>
  <si>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</si>
  <si>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</si>
  <si>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</si>
  <si>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</si>
  <si>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</si>
  <si>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</si>
  <si>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</si>
  <si>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</si>
  <si>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</si>
  <si>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</si>
  <si>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</si>
  <si>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</si>
  <si>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</si>
  <si>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</si>
  <si>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</si>
  <si>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</si>
  <si>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</si>
  <si>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</si>
  <si>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</si>
  <si>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</si>
  <si>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</si>
  <si>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</si>
  <si>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</si>
  <si>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</si>
  <si>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</si>
  <si>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</si>
  <si>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</si>
  <si>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</si>
  <si>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</si>
  <si>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</si>
  <si>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</si>
  <si>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</si>
  <si>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</si>
  <si>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</si>
  <si>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</si>
  <si>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</si>
  <si>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</si>
  <si>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</si>
  <si>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</si>
  <si>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</si>
  <si>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</si>
  <si>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</si>
  <si>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</si>
  <si>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</si>
  <si>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</si>
  <si>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</si>
  <si>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</si>
  <si>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</si>
  <si>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</si>
  <si>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</si>
  <si>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</si>
  <si>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</si>
  <si>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</si>
  <si>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</si>
  <si>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</si>
  <si>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</si>
  <si>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</si>
  <si>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</si>
  <si>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</si>
  <si>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</si>
  <si>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</si>
  <si>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</si>
  <si>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</si>
  <si>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</si>
  <si>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</si>
  <si>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</si>
  <si>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</si>
  <si>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</si>
  <si>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</si>
  <si>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</si>
  <si>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</si>
  <si>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</si>
  <si>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</si>
  <si>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</si>
  <si>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</si>
  <si>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</si>
  <si>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</si>
  <si>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</si>
  <si>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</si>
  <si>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</si>
  <si>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</si>
  <si>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</si>
  <si>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</si>
  <si>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</si>
  <si>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</si>
  <si>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</si>
  <si>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</si>
  <si>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</si>
  <si>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</si>
  <si>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</si>
  <si>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</si>
  <si>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</si>
  <si>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</si>
  <si>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</si>
  <si>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</si>
  <si>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</si>
  <si>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</si>
  <si>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</si>
  <si>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</si>
  <si>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</si>
  <si>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</si>
  <si>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</si>
  <si>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</si>
  <si>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</si>
  <si>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</si>
  <si>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</si>
  <si>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</si>
  <si>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</si>
  <si>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</si>
  <si>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</si>
  <si>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</si>
  <si>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</si>
  <si>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</si>
  <si>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</si>
  <si>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</si>
  <si>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</si>
  <si>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</si>
  <si>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</si>
  <si>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</si>
  <si>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</si>
  <si>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</si>
  <si>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</si>
  <si>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</si>
  <si>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</si>
  <si>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</si>
  <si>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</si>
  <si>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</si>
  <si>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</si>
  <si>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</si>
  <si>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</si>
  <si>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</si>
  <si>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</si>
  <si>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</si>
  <si>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</si>
  <si>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</si>
  <si>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</si>
  <si>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</si>
  <si>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</si>
  <si>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</si>
  <si>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</si>
  <si>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</si>
  <si>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</si>
  <si>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</si>
  <si>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</si>
  <si>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</si>
  <si>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</si>
  <si>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</si>
  <si>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</si>
  <si>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</si>
  <si>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</si>
  <si>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</si>
  <si>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</si>
  <si>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</si>
  <si>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</si>
  <si>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</si>
  <si>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</si>
  <si>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</si>
  <si>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</si>
  <si>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</si>
  <si>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</si>
  <si>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</si>
  <si>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</si>
  <si>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</si>
  <si>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</si>
  <si>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</si>
  <si>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</si>
  <si>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</si>
  <si>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</si>
  <si>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</si>
  <si>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</si>
  <si>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</si>
  <si>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</si>
  <si>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</si>
  <si>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</si>
  <si>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</si>
  <si>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</si>
  <si>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</si>
  <si>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</si>
  <si>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</si>
  <si>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</si>
  <si>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</si>
  <si>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</si>
  <si>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</si>
  <si>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</si>
  <si>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</si>
  <si>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</si>
  <si>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</si>
  <si>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</si>
  <si>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</si>
  <si>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</si>
  <si>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</si>
  <si>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</si>
  <si>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</si>
  <si>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</si>
  <si>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</si>
  <si>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</si>
  <si>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</si>
  <si>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</si>
  <si>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</si>
  <si>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</si>
  <si>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</si>
  <si>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</si>
  <si>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</si>
  <si>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</si>
  <si>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</si>
  <si>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</si>
  <si>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</si>
  <si>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</si>
  <si>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</si>
  <si>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</si>
  <si>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</si>
  <si>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</si>
  <si>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</si>
  <si>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</si>
  <si>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</si>
  <si>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</si>
  <si>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</si>
  <si>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</si>
  <si>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</si>
  <si>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</si>
  <si>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</si>
  <si>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</si>
  <si>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</si>
  <si>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</si>
  <si>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</si>
  <si>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</si>
  <si>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</si>
  <si>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</si>
  <si>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</si>
  <si>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</si>
  <si>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</si>
  <si>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</si>
  <si>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</si>
  <si>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</si>
  <si>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</si>
  <si>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</si>
  <si>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</si>
  <si>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</si>
  <si>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</si>
  <si>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</si>
  <si>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</si>
  <si>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</si>
  <si>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</si>
  <si>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</si>
  <si>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</si>
  <si>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</si>
  <si>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</si>
  <si>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</si>
  <si>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</si>
  <si>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</si>
  <si>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</si>
  <si>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</si>
  <si>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</si>
  <si>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</si>
  <si>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</si>
  <si>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</si>
  <si>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</si>
  <si>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</si>
  <si>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</si>
  <si>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</si>
  <si>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</si>
  <si>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</si>
  <si>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</si>
  <si>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</si>
  <si>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</si>
  <si>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</si>
  <si>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</si>
  <si>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</si>
  <si>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</si>
  <si>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</si>
  <si>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</si>
  <si>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</si>
  <si>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</si>
  <si>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</si>
  <si>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</si>
  <si>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</si>
  <si>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</si>
  <si>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</si>
  <si>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</si>
  <si>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</si>
  <si>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</si>
  <si>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</si>
  <si>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</si>
  <si>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7天抽奖</t>
  </si>
  <si>
    <t>击败6个领主</t>
  </si>
  <si>
    <t>通关一次副本</t>
  </si>
  <si>
    <t>随机橙色装备一件</t>
  </si>
  <si>
    <t>3次必得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</si>
  <si>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</si>
  <si>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</si>
  <si>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</si>
  <si>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</si>
  <si>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</si>
  <si>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史诗宝石宝箱</t>
  </si>
  <si>
    <t>等级升级到20级</t>
  </si>
  <si>
    <t>击败1次地狱难度的：巨石领主-卡布鲁</t>
  </si>
  <si>
    <t>洗练装备5次</t>
  </si>
  <si>
    <t>当前活跃值达到60后可以进行抽奖</t>
  </si>
  <si>
    <t>挑战石</t>
  </si>
  <si>
    <t>初级生肖袋子</t>
  </si>
  <si>
    <t>等级升级到24级</t>
  </si>
  <si>
    <t>拥有一个4技能宠物</t>
  </si>
  <si>
    <t>活力补充</t>
  </si>
  <si>
    <t>宠物探险通关10关</t>
  </si>
  <si>
    <t>高级藏宝图碎片</t>
  </si>
  <si>
    <t>金币宝盒道具</t>
  </si>
  <si>
    <t>打开时获取金币等级*5000</t>
  </si>
  <si>
    <t>等级升级到28级</t>
  </si>
  <si>
    <t>击败10个领主级怪物</t>
  </si>
  <si>
    <t>使用5次经验木桩</t>
  </si>
  <si>
    <t>消耗金币50万金币</t>
  </si>
  <si>
    <t>等级金币宝盒</t>
  </si>
  <si>
    <t>击败5个地狱级领主</t>
  </si>
  <si>
    <t>战力到达20000点</t>
  </si>
  <si>
    <t>等级升级到32级</t>
  </si>
  <si>
    <t>周任务宝箱</t>
  </si>
  <si>
    <t>宠物关卡挑战达到20层</t>
  </si>
  <si>
    <t>中级生肖袋子</t>
  </si>
  <si>
    <t>洗炼装备10次</t>
  </si>
  <si>
    <t>高级生肖袋子</t>
  </si>
  <si>
    <t>等级升级到36级</t>
  </si>
  <si>
    <t>在各种地图中击败敌方玩家1次</t>
  </si>
  <si>
    <t>装备强化最高级达到6级</t>
  </si>
  <si>
    <t>累计挑战10个领主级怪物</t>
  </si>
  <si>
    <t>等级升级到40级</t>
  </si>
  <si>
    <t>击败1次地狱难度的：裂石领主-艾力克斯</t>
  </si>
  <si>
    <t>消耗金币100万金币</t>
  </si>
  <si>
    <t>史诗:时间之石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</si>
  <si>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</si>
  <si>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</si>
  <si>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</si>
  <si>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</si>
  <si>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</si>
  <si>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</si>
  <si>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</si>
  <si>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</si>
  <si>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</si>
  <si>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仓库2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</si>
  <si>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</si>
  <si>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</si>
  <si>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</si>
  <si>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</si>
  <si>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</si>
  <si>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</si>
  <si>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</si>
  <si>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</si>
  <si>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</si>
  <si>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</si>
  <si>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</si>
  <si>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</si>
  <si>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</si>
  <si>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</si>
  <si>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</si>
  <si>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</si>
  <si>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</si>
  <si>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</si>
  <si>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</si>
  <si>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</si>
  <si>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</si>
  <si>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</si>
  <si>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</si>
  <si>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</si>
  <si>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</si>
  <si>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</si>
  <si>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</si>
  <si>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</si>
  <si>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</si>
  <si>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</si>
  <si>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</si>
  <si>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</si>
  <si>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</si>
  <si>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</si>
  <si>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</si>
  <si>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</si>
  <si>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</si>
  <si>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</si>
  <si>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</si>
  <si>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</si>
  <si>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</si>
  <si>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</si>
  <si>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</si>
  <si>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</si>
  <si>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</si>
  <si>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</si>
  <si>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</si>
  <si>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</si>
  <si>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</si>
  <si>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</si>
  <si>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</si>
  <si>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</si>
  <si>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</si>
  <si>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</si>
  <si>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</si>
  <si>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</si>
  <si>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</si>
  <si>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</si>
  <si>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</si>
  <si>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</si>
  <si>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</si>
  <si>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</si>
  <si>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</si>
  <si>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</si>
  <si>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</si>
  <si>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</si>
  <si>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</si>
  <si>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</si>
  <si>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</si>
  <si>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</si>
  <si>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</si>
  <si>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</si>
  <si>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</si>
  <si>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</si>
  <si>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</si>
  <si>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</si>
  <si>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</si>
  <si>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</si>
  <si>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</si>
  <si>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</si>
  <si>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</si>
  <si>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</si>
  <si>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</si>
  <si>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</si>
  <si>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</si>
  <si>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</si>
  <si>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</si>
  <si>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</si>
  <si>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</si>
  <si>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</si>
  <si>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</si>
  <si>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</si>
  <si>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</si>
  <si>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</si>
  <si>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</si>
  <si>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</si>
  <si>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</si>
  <si>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</si>
  <si>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</si>
  <si>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</si>
  <si>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</si>
  <si>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</si>
  <si>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</si>
  <si>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</si>
  <si>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</si>
  <si>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</si>
  <si>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</si>
  <si>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</si>
  <si>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</si>
  <si>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</si>
  <si>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</si>
  <si>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</si>
  <si>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</si>
  <si>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</si>
  <si>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</si>
  <si>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</si>
  <si>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</si>
  <si>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</si>
  <si>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</si>
  <si>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</si>
  <si>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</si>
  <si>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</si>
  <si>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</si>
  <si>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</si>
  <si>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</si>
  <si>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</si>
  <si>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</si>
  <si>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</si>
  <si>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</si>
  <si>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</si>
  <si>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</si>
  <si>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</si>
  <si>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</si>
  <si>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</si>
  <si>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</si>
  <si>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</si>
  <si>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</si>
  <si>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</si>
  <si>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</si>
  <si>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</si>
  <si>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</si>
  <si>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</si>
  <si>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</si>
  <si>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</si>
  <si>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</si>
  <si>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</si>
  <si>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</si>
  <si>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</si>
  <si>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</si>
  <si>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</si>
  <si>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</si>
  <si>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</si>
  <si>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</si>
  <si>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</si>
  <si>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</si>
  <si>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</si>
  <si>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</si>
  <si>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</si>
  <si>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</si>
  <si>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</si>
  <si>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</si>
  <si>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</si>
  <si>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</si>
  <si>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</si>
  <si>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</si>
  <si>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</si>
  <si>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</si>
  <si>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</si>
  <si>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</si>
  <si>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</si>
  <si>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</si>
  <si>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</si>
  <si>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</si>
  <si>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</si>
  <si>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</si>
  <si>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</si>
  <si>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</si>
  <si>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</si>
  <si>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</si>
  <si>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</si>
  <si>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</si>
  <si>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</si>
  <si>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</si>
  <si>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</si>
  <si>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</si>
  <si>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</si>
  <si>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</si>
  <si>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</si>
  <si>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</si>
  <si>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</si>
  <si>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</si>
  <si>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</si>
  <si>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</si>
  <si>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</si>
  <si>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</si>
  <si>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</si>
  <si>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</si>
  <si>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</si>
  <si>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</si>
  <si>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</si>
  <si>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</si>
  <si>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</si>
  <si>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</si>
  <si>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</si>
  <si>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</si>
  <si>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</si>
  <si>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</si>
  <si>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</si>
  <si>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</si>
  <si>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</si>
  <si>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</si>
  <si>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</si>
  <si>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</si>
  <si>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</si>
  <si>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</si>
  <si>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</si>
  <si>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</si>
  <si>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</si>
  <si>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</si>
  <si>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</si>
  <si>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</si>
  <si>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</si>
  <si>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</si>
  <si>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</si>
  <si>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</si>
  <si>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</si>
  <si>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</si>
  <si>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</si>
  <si>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</si>
  <si>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</si>
  <si>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</si>
  <si>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</si>
  <si>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</si>
  <si>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</si>
  <si>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</si>
  <si>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</si>
  <si>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</si>
  <si>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</si>
  <si>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</si>
  <si>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</si>
  <si>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</si>
  <si>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</si>
  <si>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</si>
  <si>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</si>
  <si>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</si>
  <si>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</si>
  <si>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</si>
  <si>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</si>
  <si>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</si>
  <si>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</si>
  <si>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</si>
  <si>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</si>
  <si>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</si>
  <si>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</si>
  <si>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</si>
  <si>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</si>
  <si>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</si>
  <si>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</si>
  <si>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</si>
  <si>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</si>
  <si>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</si>
  <si>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</si>
  <si>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</si>
  <si>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</si>
  <si>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</si>
  <si>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</si>
  <si>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</si>
  <si>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</si>
  <si>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</si>
  <si>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</si>
  <si>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</si>
  <si>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</si>
  <si>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</si>
  <si>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</si>
  <si>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</si>
  <si>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</si>
  <si>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</si>
  <si>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</si>
  <si>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</si>
  <si>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</si>
  <si>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</si>
  <si>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</si>
  <si>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</si>
  <si>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</si>
  <si>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</si>
  <si>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</si>
  <si>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</si>
  <si>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</si>
  <si>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</si>
  <si>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</si>
  <si>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</si>
  <si>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</si>
  <si>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</si>
  <si>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</si>
  <si>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</si>
  <si>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</si>
  <si>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</si>
  <si>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</si>
  <si>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</si>
  <si>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</si>
  <si>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</si>
  <si>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</si>
  <si>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</si>
  <si>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</si>
  <si>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</si>
  <si>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</si>
  <si>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</si>
  <si>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</si>
  <si>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</si>
  <si>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</si>
  <si>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</si>
  <si>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</si>
  <si>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</si>
  <si>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</si>
  <si>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</si>
  <si>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</si>
  <si>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</si>
  <si>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</si>
  <si>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</si>
  <si>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</si>
  <si>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</si>
  <si>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</si>
  <si>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</si>
  <si>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</si>
  <si>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</si>
  <si>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</si>
  <si>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</si>
  <si>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</si>
  <si>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</si>
  <si>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</si>
  <si>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</si>
  <si>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</si>
  <si>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</si>
  <si>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</si>
  <si>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</si>
  <si>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</si>
  <si>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</si>
  <si>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</si>
  <si>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</si>
  <si>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</si>
  <si>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</si>
  <si>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</si>
  <si>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</si>
  <si>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</si>
  <si>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</si>
  <si>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</si>
  <si>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</si>
  <si>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</si>
  <si>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</si>
  <si>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</si>
  <si>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</si>
  <si>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</si>
  <si>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</si>
  <si>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</si>
  <si>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</si>
  <si>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</si>
  <si>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</si>
  <si>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</si>
  <si>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</si>
  <si>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</si>
  <si>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</si>
  <si>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</si>
  <si>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</si>
  <si>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</si>
  <si>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</si>
  <si>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</si>
  <si>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</si>
  <si>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</si>
  <si>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</si>
  <si>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7次必得</t>
    <phoneticPr fontId="25" type="noConversion"/>
  </si>
  <si>
    <t>随机橙色装备一件</t>
    <phoneticPr fontId="25" type="noConversion"/>
  </si>
  <si>
    <t>圣焰之剑</t>
    <phoneticPr fontId="27" type="noConversion"/>
  </si>
  <si>
    <t>远古王者之刃</t>
    <phoneticPr fontId="27" type="noConversion"/>
  </si>
  <si>
    <t>天堂的权杖</t>
    <phoneticPr fontId="27" type="noConversion"/>
  </si>
  <si>
    <t>时光能量魔法</t>
    <phoneticPr fontId="27" type="noConversion"/>
  </si>
  <si>
    <t>魔焰神弓</t>
    <phoneticPr fontId="27" type="noConversion"/>
  </si>
  <si>
    <t>等级升级到16级</t>
    <phoneticPr fontId="25" type="noConversion"/>
  </si>
  <si>
    <t>Administrator:</t>
  </si>
  <si>
    <t>作者:</t>
  </si>
  <si>
    <t>1：杀怪</t>
  </si>
  <si>
    <t>2：道具ID</t>
  </si>
  <si>
    <t>3：找人</t>
  </si>
  <si>
    <t>4：等级达到指定等级</t>
  </si>
  <si>
    <t>5：击杀任意怪物</t>
  </si>
  <si>
    <t>6：击杀任意BOSS级别怪物</t>
  </si>
  <si>
    <t>7：通关某个副本</t>
  </si>
  <si>
    <t>8：转职任务</t>
  </si>
  <si>
    <t>9: 加入家族</t>
  </si>
  <si>
    <t>10：给与任务</t>
  </si>
  <si>
    <t>101：击杀挑战难度的指定ID怪物(击杀地狱也算)</t>
  </si>
  <si>
    <t>102：击杀地狱你拿度指定ID怪物</t>
  </si>
  <si>
    <t>111：通关挑战难度的副本(通关地狱也算)</t>
  </si>
  <si>
    <t>112：通关地狱难度的副本</t>
  </si>
  <si>
    <t>121：击败挑战难度任意数量怪物(通关地狱也算)</t>
  </si>
  <si>
    <t>122：击败地狱难度任意数量怪物</t>
  </si>
  <si>
    <t>131：击败挑战难度任意boss怪物(通关地狱也算)</t>
  </si>
  <si>
    <t>132：击败地狱难度任意boss怪物</t>
  </si>
  <si>
    <t>133: 战力达到多少</t>
  </si>
  <si>
    <t>134: 试炼之地达到多少层</t>
  </si>
  <si>
    <t>击败1次地狱难度的：石墓领主</t>
    <phoneticPr fontId="25" type="noConversion"/>
  </si>
  <si>
    <t>使用宠物在天梯战斗5次</t>
    <phoneticPr fontId="25" type="noConversion"/>
  </si>
  <si>
    <t>使用钻石兑换金币1次</t>
    <phoneticPr fontId="25" type="noConversion"/>
  </si>
  <si>
    <t>装备重铸次数达到10次</t>
    <phoneticPr fontId="25" type="noConversion"/>
  </si>
  <si>
    <t>强化装备最高一级达到5级</t>
    <phoneticPr fontId="25" type="noConversion"/>
  </si>
  <si>
    <t>试炼之塔到第20层</t>
    <phoneticPr fontId="25" type="noConversion"/>
  </si>
  <si>
    <t>挑战击败敌人1次</t>
    <phoneticPr fontId="25" type="noConversion"/>
  </si>
  <si>
    <t>家园等级达到3级</t>
    <phoneticPr fontId="25" type="noConversion"/>
  </si>
  <si>
    <t>进行一次宠物合成</t>
    <phoneticPr fontId="25" type="noConversion"/>
  </si>
  <si>
    <t>击败1次地狱难度的：冰封魔王-阿兹里斯</t>
    <phoneticPr fontId="25" type="noConversion"/>
  </si>
  <si>
    <t>战力到达25000点</t>
    <phoneticPr fontId="25" type="noConversion"/>
  </si>
  <si>
    <t>试炼之塔到第25层</t>
    <phoneticPr fontId="25" type="noConversion"/>
  </si>
  <si>
    <t>11:获得宠物</t>
  </si>
  <si>
    <t>14:宠物在天梯战斗N次</t>
  </si>
  <si>
    <t>15:钻石兑换金币次数</t>
  </si>
  <si>
    <t>16:装备重铸次数达到N次 （就是装备分解）</t>
  </si>
  <si>
    <t>20:消耗X金币</t>
  </si>
  <si>
    <t>21:在野外击败敌人X次</t>
  </si>
  <si>
    <t>22:家园等级达到X级</t>
  </si>
  <si>
    <t>23:进行一次宠物合成</t>
  </si>
  <si>
    <t>17:强化装备最高一级达到N级</t>
    <phoneticPr fontId="25" type="noConversion"/>
  </si>
  <si>
    <t>18:拥有一个N技能宠物</t>
    <phoneticPr fontId="25" type="noConversion"/>
  </si>
  <si>
    <t>19:宠物探险通关第N关卡</t>
    <phoneticPr fontId="25" type="noConversion"/>
  </si>
  <si>
    <t>12:制造N个道具</t>
    <phoneticPr fontId="25" type="noConversion"/>
  </si>
  <si>
    <t>13:洗炼装备次数</t>
    <phoneticPr fontId="25" type="noConversion"/>
  </si>
  <si>
    <t>24.获得一个宠物,接任务时身上的宠物不累计</t>
    <phoneticPr fontId="25" type="noConversion"/>
  </si>
  <si>
    <t>特权</t>
    <phoneticPr fontId="25" type="noConversion"/>
  </si>
  <si>
    <t>游戏爆率</t>
    <phoneticPr fontId="25" type="noConversion"/>
  </si>
  <si>
    <t>每日副本次数</t>
    <phoneticPr fontId="25" type="noConversion"/>
  </si>
  <si>
    <t>重度增加</t>
    <phoneticPr fontId="25" type="noConversion"/>
  </si>
  <si>
    <t>2级宠物之核换成大额体力</t>
    <phoneticPr fontId="25" type="noConversion"/>
  </si>
  <si>
    <t>仓库</t>
    <phoneticPr fontId="25" type="noConversion"/>
  </si>
  <si>
    <t>仓库2</t>
    <phoneticPr fontId="25" type="noConversion"/>
  </si>
  <si>
    <t>仓库3 + 贪婪龟</t>
    <phoneticPr fontId="25" type="noConversion"/>
  </si>
  <si>
    <t>袋鼠+宠物资质</t>
    <phoneticPr fontId="25" type="noConversion"/>
  </si>
  <si>
    <t>消耗反钻</t>
    <phoneticPr fontId="25" type="noConversion"/>
  </si>
  <si>
    <t>充值给与直接能用的道具</t>
    <phoneticPr fontId="25" type="noConversion"/>
  </si>
  <si>
    <t>鸟宠物</t>
    <phoneticPr fontId="25" type="noConversion"/>
  </si>
  <si>
    <t>给与一个橙色装备/根据当前等级进行转换？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</si>
</sst>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2951139866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295113986632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thin">
        <color theme="4" tint="0.39936521500289923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7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0" xfId="1" applyFont="1" applyFill="1" applyAlignment="1">
      <alignment horizontal="center" vertical="center"/>
    </xf>
    <xf numFmtId="0" fontId="4" fillId="11" borderId="2" xfId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49" fontId="8" fillId="16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8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0" xfId="1" applyFont="1" applyFill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8" fillId="22" borderId="9" xfId="2" applyNumberFormat="1" applyFont="1" applyFill="1" applyBorder="1" applyAlignment="1">
      <alignment horizontal="center" vertical="center"/>
    </xf>
    <xf numFmtId="49" fontId="8" fillId="22" borderId="9" xfId="2" applyNumberFormat="1" applyFont="1" applyFill="1" applyBorder="1" applyAlignment="1">
      <alignment horizontal="center" vertical="center"/>
    </xf>
    <xf numFmtId="0" fontId="8" fillId="22" borderId="9" xfId="3" applyNumberFormat="1" applyFont="1" applyFill="1" applyBorder="1" applyAlignment="1">
      <alignment horizontal="center" vertical="center"/>
    </xf>
    <xf numFmtId="49" fontId="8" fillId="22" borderId="9" xfId="3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6" fillId="24" borderId="14" xfId="0" applyFont="1" applyFill="1" applyBorder="1" applyAlignment="1">
      <alignment horizontal="center" vertical="center"/>
    </xf>
    <xf numFmtId="0" fontId="16" fillId="25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0" fontId="1" fillId="15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3" borderId="13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14" borderId="0" xfId="0" quotePrefix="1" applyNumberFormat="1" applyFont="1" applyFill="1" applyAlignment="1">
      <alignment horizontal="center" vertical="center"/>
    </xf>
    <xf numFmtId="0" fontId="3" fillId="14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10" borderId="0" xfId="1" applyFont="1" applyFill="1" applyAlignment="1">
      <alignment horizontal="center" vertical="center"/>
    </xf>
    <xf numFmtId="0" fontId="26" fillId="10" borderId="2" xfId="1" applyFont="1" applyFill="1" applyBorder="1" applyAlignment="1">
      <alignment horizontal="center" vertical="center"/>
    </xf>
    <xf numFmtId="0" fontId="21" fillId="0" borderId="0" xfId="0" applyFont="1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10032003</v>
          </cell>
          <cell r="O264">
            <v>1000</v>
          </cell>
        </row>
        <row r="265">
          <cell r="C265">
            <v>10032004</v>
          </cell>
          <cell r="O265">
            <v>1000</v>
          </cell>
        </row>
        <row r="266">
          <cell r="C266">
            <v>10032005</v>
          </cell>
          <cell r="O266">
            <v>1000</v>
          </cell>
        </row>
        <row r="267">
          <cell r="C267">
            <v>10032006</v>
          </cell>
          <cell r="O267">
            <v>1000</v>
          </cell>
        </row>
        <row r="268">
          <cell r="C268">
            <v>10032007</v>
          </cell>
          <cell r="O268">
            <v>1000</v>
          </cell>
        </row>
        <row r="269">
          <cell r="C269">
            <v>10032008</v>
          </cell>
          <cell r="O269">
            <v>1000</v>
          </cell>
        </row>
        <row r="270">
          <cell r="C270">
            <v>10032009</v>
          </cell>
          <cell r="O270">
            <v>1000</v>
          </cell>
        </row>
        <row r="271">
          <cell r="C271">
            <v>10032010</v>
          </cell>
          <cell r="O271">
            <v>1000</v>
          </cell>
        </row>
        <row r="272">
          <cell r="C272">
            <v>10032011</v>
          </cell>
          <cell r="O272">
            <v>1000</v>
          </cell>
        </row>
        <row r="273">
          <cell r="C273">
            <v>10032012</v>
          </cell>
          <cell r="O273">
            <v>1000</v>
          </cell>
        </row>
        <row r="274">
          <cell r="C274">
            <v>10032013</v>
          </cell>
          <cell r="O274">
            <v>1000</v>
          </cell>
        </row>
        <row r="275">
          <cell r="C275">
            <v>10032014</v>
          </cell>
          <cell r="O275">
            <v>1000</v>
          </cell>
        </row>
        <row r="276">
          <cell r="C276">
            <v>10032015</v>
          </cell>
          <cell r="O276">
            <v>1000</v>
          </cell>
        </row>
        <row r="277">
          <cell r="C277">
            <v>10033001</v>
          </cell>
          <cell r="O277">
            <v>400</v>
          </cell>
        </row>
        <row r="278">
          <cell r="C278">
            <v>10033002</v>
          </cell>
          <cell r="O278">
            <v>588</v>
          </cell>
        </row>
        <row r="279">
          <cell r="C279">
            <v>10033003</v>
          </cell>
          <cell r="O279">
            <v>821</v>
          </cell>
        </row>
        <row r="280">
          <cell r="C280">
            <v>10033004</v>
          </cell>
          <cell r="O280">
            <v>1104</v>
          </cell>
        </row>
        <row r="281">
          <cell r="C281">
            <v>10033005</v>
          </cell>
          <cell r="O281">
            <v>1440</v>
          </cell>
        </row>
        <row r="282">
          <cell r="C282">
            <v>10033006</v>
          </cell>
          <cell r="O282">
            <v>1833</v>
          </cell>
        </row>
        <row r="283">
          <cell r="C283">
            <v>10033007</v>
          </cell>
          <cell r="O283">
            <v>2392</v>
          </cell>
        </row>
        <row r="284">
          <cell r="C284">
            <v>10033008</v>
          </cell>
          <cell r="O284">
            <v>3042</v>
          </cell>
        </row>
        <row r="285">
          <cell r="C285">
            <v>10033009</v>
          </cell>
          <cell r="O285">
            <v>3920</v>
          </cell>
        </row>
        <row r="286">
          <cell r="C286">
            <v>10033010</v>
          </cell>
          <cell r="O286">
            <v>4930</v>
          </cell>
        </row>
        <row r="287">
          <cell r="C287">
            <v>10033011</v>
          </cell>
          <cell r="O287">
            <v>6080</v>
          </cell>
        </row>
        <row r="288">
          <cell r="C288">
            <v>10033012</v>
          </cell>
          <cell r="O288">
            <v>7378</v>
          </cell>
        </row>
        <row r="289">
          <cell r="C289">
            <v>10033013</v>
          </cell>
          <cell r="O289">
            <v>8832</v>
          </cell>
        </row>
        <row r="290">
          <cell r="C290">
            <v>10033014</v>
          </cell>
          <cell r="O290">
            <v>11000</v>
          </cell>
        </row>
        <row r="291">
          <cell r="C291">
            <v>10034001</v>
          </cell>
          <cell r="O291">
            <v>300</v>
          </cell>
        </row>
        <row r="292">
          <cell r="C292">
            <v>10034002</v>
          </cell>
          <cell r="O292">
            <v>360</v>
          </cell>
        </row>
        <row r="293">
          <cell r="C293">
            <v>10034003</v>
          </cell>
          <cell r="O293">
            <v>420</v>
          </cell>
        </row>
        <row r="294">
          <cell r="C294">
            <v>10034004</v>
          </cell>
          <cell r="O294">
            <v>480</v>
          </cell>
        </row>
        <row r="295">
          <cell r="C295">
            <v>10034005</v>
          </cell>
          <cell r="O295">
            <v>540</v>
          </cell>
        </row>
        <row r="296">
          <cell r="C296">
            <v>10034006</v>
          </cell>
          <cell r="O296">
            <v>600</v>
          </cell>
        </row>
        <row r="297">
          <cell r="C297">
            <v>10034007</v>
          </cell>
          <cell r="O297">
            <v>690</v>
          </cell>
        </row>
        <row r="298">
          <cell r="C298">
            <v>10034008</v>
          </cell>
          <cell r="O298">
            <v>780</v>
          </cell>
        </row>
        <row r="299">
          <cell r="C299">
            <v>10034009</v>
          </cell>
          <cell r="O299">
            <v>900</v>
          </cell>
        </row>
        <row r="300">
          <cell r="C300">
            <v>10034010</v>
          </cell>
          <cell r="O300">
            <v>1020</v>
          </cell>
        </row>
        <row r="301">
          <cell r="C301">
            <v>10034011</v>
          </cell>
          <cell r="O301">
            <v>1140</v>
          </cell>
        </row>
        <row r="302">
          <cell r="C302">
            <v>10034012</v>
          </cell>
          <cell r="O302">
            <v>1260</v>
          </cell>
        </row>
        <row r="303">
          <cell r="C303">
            <v>10034013</v>
          </cell>
          <cell r="O303">
            <v>1380</v>
          </cell>
        </row>
        <row r="304">
          <cell r="C304">
            <v>10034014</v>
          </cell>
          <cell r="O304">
            <v>1500</v>
          </cell>
        </row>
        <row r="305">
          <cell r="C305">
            <v>10035001</v>
          </cell>
          <cell r="O30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5" t="s">
        <v>16</v>
      </c>
      <c r="S1" s="1">
        <v>0.15</v>
      </c>
      <c r="U1" s="146" t="s">
        <v>17</v>
      </c>
    </row>
    <row r="2" spans="1:23" ht="20.100000000000001" customHeight="1" x14ac:dyDescent="0.2">
      <c r="A2" s="152">
        <v>1</v>
      </c>
      <c r="B2" s="153">
        <f>[1]总表!E2</f>
        <v>5.0000000000000001E-3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5" t="s">
        <v>20</v>
      </c>
      <c r="S3" s="1">
        <v>1500</v>
      </c>
    </row>
    <row r="4" spans="1:23" ht="20.100000000000001" customHeight="1" x14ac:dyDescent="0.2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5" t="s">
        <v>12</v>
      </c>
      <c r="S4" s="1">
        <v>10</v>
      </c>
    </row>
    <row r="5" spans="1:23" ht="20.100000000000001" customHeight="1" x14ac:dyDescent="0.2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5"/>
      <c r="S5" s="1"/>
    </row>
    <row r="6" spans="1:23" ht="20.100000000000001" customHeight="1" x14ac:dyDescent="0.2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spans="1:23" ht="20.100000000000001" customHeight="1" x14ac:dyDescent="0.2">
      <c r="A7" s="152">
        <v>6</v>
      </c>
      <c r="B7" s="153">
        <f>[1]总表!E7</f>
        <v>7.4999999999999997E-2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5"/>
    </row>
    <row r="8" spans="1:23" ht="20.100000000000001" customHeight="1" x14ac:dyDescent="0.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52">
        <v>11</v>
      </c>
      <c r="B12" s="153">
        <f>[1]总表!E12</f>
        <v>0.14000000000000001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8"/>
      <c r="T14" s="8"/>
      <c r="U14" s="8"/>
      <c r="V14" s="8"/>
      <c r="W14" s="8"/>
    </row>
    <row r="15" spans="1:23" ht="20.100000000000001" customHeight="1" x14ac:dyDescent="0.2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spans="1:23" ht="20.100000000000001" customHeight="1" x14ac:dyDescent="0.2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spans="1:23" ht="20.100000000000001" customHeight="1" x14ac:dyDescent="0.2">
      <c r="A28" s="152">
        <v>27</v>
      </c>
      <c r="B28" s="153">
        <f>[1]总表!E28</f>
        <v>0.28000000000000003</v>
      </c>
      <c r="C28" s="153">
        <f t="shared" si="5"/>
        <v>60360.000000000007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spans="1:23" ht="20.100000000000001" customHeight="1" x14ac:dyDescent="0.2">
      <c r="A29" s="152">
        <v>28</v>
      </c>
      <c r="B29" s="153">
        <f>[1]总表!E29</f>
        <v>0.28999999999999998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spans="1:23" ht="20.100000000000001" customHeight="1" x14ac:dyDescent="0.2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spans="1:23" ht="20.100000000000001" customHeight="1" x14ac:dyDescent="0.2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spans="1:23" ht="20.100000000000001" customHeight="1" x14ac:dyDescent="0.2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spans="1:16" ht="20.100000000000001" customHeight="1" x14ac:dyDescent="0.2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spans="1:16" ht="20.100000000000001" customHeight="1" x14ac:dyDescent="0.2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spans="1:16" ht="20.100000000000001" customHeight="1" x14ac:dyDescent="0.2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spans="1:16" ht="20.100000000000001" customHeight="1" x14ac:dyDescent="0.2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spans="1:16" ht="20.100000000000001" customHeight="1" x14ac:dyDescent="0.2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spans="1:16" ht="20.100000000000001" customHeight="1" x14ac:dyDescent="0.2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spans="1:16" ht="20.100000000000001" customHeight="1" x14ac:dyDescent="0.2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spans="1:16" ht="20.100000000000001" customHeight="1" x14ac:dyDescent="0.2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spans="1:16" ht="20.100000000000001" customHeight="1" x14ac:dyDescent="0.2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spans="1:16" ht="20.100000000000001" customHeight="1" x14ac:dyDescent="0.2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spans="1:16" ht="20.100000000000001" customHeight="1" x14ac:dyDescent="0.2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spans="1:16" ht="20.100000000000001" customHeight="1" x14ac:dyDescent="0.2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spans="1:16" ht="20.100000000000001" customHeight="1" x14ac:dyDescent="0.2">
      <c r="A45" s="152">
        <v>44</v>
      </c>
      <c r="B45" s="153">
        <f>[1]总表!E45</f>
        <v>0.55000000000000004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spans="1:16" ht="20.100000000000001" customHeight="1" x14ac:dyDescent="0.2">
      <c r="A46" s="152">
        <v>45</v>
      </c>
      <c r="B46" s="153">
        <f>[1]总表!E46</f>
        <v>0.56000000000000005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spans="1:16" ht="20.100000000000001" customHeight="1" x14ac:dyDescent="0.2">
      <c r="A47" s="152">
        <v>46</v>
      </c>
      <c r="B47" s="153">
        <f>[1]总表!E47</f>
        <v>0.56999999999999995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spans="1:16" ht="20.100000000000001" customHeight="1" x14ac:dyDescent="0.2">
      <c r="A48" s="152">
        <v>47</v>
      </c>
      <c r="B48" s="153">
        <f>[1]总表!E48</f>
        <v>0.57999999999999996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spans="1:16" ht="20.100000000000001" customHeight="1" x14ac:dyDescent="0.2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spans="1:16" ht="20.100000000000001" customHeight="1" x14ac:dyDescent="0.2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spans="1:16" ht="20.100000000000001" customHeight="1" x14ac:dyDescent="0.2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spans="1:16" ht="20.100000000000001" customHeight="1" x14ac:dyDescent="0.2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spans="1:16" ht="20.100000000000001" customHeight="1" x14ac:dyDescent="0.2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spans="1:16" ht="20.100000000000001" customHeight="1" x14ac:dyDescent="0.2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spans="1:16" ht="20.100000000000001" customHeight="1" x14ac:dyDescent="0.2">
      <c r="A55" s="152">
        <v>54</v>
      </c>
      <c r="B55" s="153">
        <f>[1]总表!E55</f>
        <v>1.1000000000000001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spans="1:16" ht="20.100000000000001" customHeight="1" x14ac:dyDescent="0.2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spans="1:16" ht="20.100000000000001" customHeight="1" x14ac:dyDescent="0.2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spans="1:16" ht="20.100000000000001" customHeight="1" x14ac:dyDescent="0.2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spans="1:16" ht="20.100000000000001" customHeight="1" x14ac:dyDescent="0.2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spans="1:16" ht="20.100000000000001" customHeight="1" x14ac:dyDescent="0.2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spans="1:16" ht="20.100000000000001" customHeight="1" x14ac:dyDescent="0.2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spans="1:16" ht="20.100000000000001" customHeight="1" x14ac:dyDescent="0.2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spans="1:16" ht="20.100000000000001" customHeight="1" x14ac:dyDescent="0.2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spans="1:16" ht="20.100000000000001" customHeight="1" x14ac:dyDescent="0.2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spans="1:16" ht="20.100000000000001" customHeight="1" x14ac:dyDescent="0.2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spans="1:16" ht="20.100000000000001" customHeight="1" x14ac:dyDescent="0.2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5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5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5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5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5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5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5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5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5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5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5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5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5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5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5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5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5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6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4">
        <v>0.01</v>
      </c>
      <c r="H14" s="1"/>
      <c r="I14" s="107">
        <v>11200000</v>
      </c>
      <c r="J14" s="108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5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70">
        <v>10020001</v>
      </c>
      <c r="K5" s="73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70">
        <v>10021001</v>
      </c>
      <c r="K6" s="72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70">
        <v>10021002</v>
      </c>
      <c r="K7" s="72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70">
        <v>10021003</v>
      </c>
      <c r="K8" s="72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70">
        <v>10021004</v>
      </c>
      <c r="K9" s="72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70">
        <v>10021005</v>
      </c>
      <c r="K10" s="72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70">
        <v>10021006</v>
      </c>
      <c r="K11" s="72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70">
        <v>10021007</v>
      </c>
      <c r="K12" s="72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70">
        <v>10021008</v>
      </c>
      <c r="K13" s="71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70">
        <v>10021009</v>
      </c>
      <c r="K14" s="71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70">
        <v>10021010</v>
      </c>
      <c r="K15" s="71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70">
        <v>10022001</v>
      </c>
      <c r="K16" s="72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70">
        <v>10022002</v>
      </c>
      <c r="K17" s="72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70">
        <v>10022003</v>
      </c>
      <c r="K18" s="72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70">
        <v>10022004</v>
      </c>
      <c r="K19" s="72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70">
        <v>10022005</v>
      </c>
      <c r="K20" s="72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70">
        <v>10022006</v>
      </c>
      <c r="K21" s="76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70">
        <v>10022007</v>
      </c>
      <c r="K22" s="72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70">
        <v>10022008</v>
      </c>
      <c r="K23" s="71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70">
        <v>10022009</v>
      </c>
      <c r="K24" s="71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70">
        <v>10022010</v>
      </c>
      <c r="K25" s="72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70">
        <v>10023001</v>
      </c>
      <c r="K26" s="72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70">
        <v>10023002</v>
      </c>
      <c r="K27" s="72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70">
        <v>10023003</v>
      </c>
      <c r="K28" s="72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70">
        <v>10023004</v>
      </c>
      <c r="K29" s="72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70">
        <v>10023005</v>
      </c>
      <c r="K30" s="72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70">
        <v>10023006</v>
      </c>
      <c r="K31" s="72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70">
        <v>10023007</v>
      </c>
      <c r="K32" s="72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70">
        <v>10023008</v>
      </c>
      <c r="K33" s="71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70">
        <v>10023009</v>
      </c>
      <c r="K34" s="71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70">
        <v>10023010</v>
      </c>
      <c r="K35" s="72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70">
        <v>10024001</v>
      </c>
      <c r="K36" s="72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70">
        <v>10024002</v>
      </c>
      <c r="K37" s="72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70">
        <v>10024003</v>
      </c>
      <c r="K38" s="72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70">
        <v>10024004</v>
      </c>
      <c r="K39" s="72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70">
        <v>10024005</v>
      </c>
      <c r="K40" s="72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70">
        <v>10024006</v>
      </c>
      <c r="K41" s="72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70">
        <v>10024007</v>
      </c>
      <c r="K42" s="72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70">
        <v>10024008</v>
      </c>
      <c r="K43" s="71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70">
        <v>10024009</v>
      </c>
      <c r="K44" s="71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70">
        <v>10024010</v>
      </c>
      <c r="K45" s="72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70">
        <v>10025001</v>
      </c>
      <c r="K46" s="72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70">
        <v>10025002</v>
      </c>
      <c r="K47" s="72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70">
        <v>10025003</v>
      </c>
      <c r="K48" s="72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70">
        <v>10025004</v>
      </c>
      <c r="K49" s="72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70">
        <v>10025005</v>
      </c>
      <c r="K50" s="72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70">
        <v>10025006</v>
      </c>
      <c r="K51" s="72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70">
        <v>10025007</v>
      </c>
      <c r="K52" s="72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70">
        <v>10025008</v>
      </c>
      <c r="K53" s="71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70">
        <v>10025009</v>
      </c>
      <c r="K54" s="71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70">
        <v>10025010</v>
      </c>
      <c r="K55" s="71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2">
        <v>10021008</v>
      </c>
      <c r="J20" s="113" t="s">
        <v>246</v>
      </c>
      <c r="K20" s="1">
        <v>1</v>
      </c>
      <c r="L20" s="1">
        <v>15</v>
      </c>
    </row>
    <row r="21" spans="9:22" ht="20.100000000000001" customHeight="1" x14ac:dyDescent="0.2">
      <c r="I21" s="112">
        <v>10021009</v>
      </c>
      <c r="J21" s="113" t="s">
        <v>249</v>
      </c>
      <c r="K21" s="1">
        <v>1</v>
      </c>
      <c r="L21" s="1">
        <v>45</v>
      </c>
    </row>
    <row r="22" spans="9:22" ht="20.100000000000001" customHeight="1" x14ac:dyDescent="0.2">
      <c r="I22" s="112">
        <v>10022008</v>
      </c>
      <c r="J22" s="113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2">
        <v>10022009</v>
      </c>
      <c r="J23" s="113" t="s">
        <v>276</v>
      </c>
      <c r="K23" s="1">
        <v>1</v>
      </c>
      <c r="L23" s="1">
        <v>45</v>
      </c>
    </row>
    <row r="24" spans="9:22" ht="20.100000000000001" customHeight="1" x14ac:dyDescent="0.2">
      <c r="I24" s="112">
        <v>10023008</v>
      </c>
      <c r="J24" s="113" t="s">
        <v>297</v>
      </c>
      <c r="K24" s="1">
        <v>1</v>
      </c>
      <c r="L24" s="1">
        <v>15</v>
      </c>
    </row>
    <row r="25" spans="9:22" ht="20.100000000000001" customHeight="1" x14ac:dyDescent="0.2">
      <c r="I25" s="112">
        <v>10023009</v>
      </c>
      <c r="J25" s="113" t="s">
        <v>299</v>
      </c>
      <c r="K25" s="1">
        <v>1</v>
      </c>
      <c r="L25" s="1">
        <v>45</v>
      </c>
    </row>
    <row r="26" spans="9:22" ht="20.100000000000001" customHeight="1" x14ac:dyDescent="0.2">
      <c r="I26" s="112">
        <v>10024008</v>
      </c>
      <c r="J26" s="113" t="s">
        <v>318</v>
      </c>
      <c r="K26" s="1">
        <v>1</v>
      </c>
      <c r="L26" s="1">
        <v>15</v>
      </c>
    </row>
    <row r="27" spans="9:22" ht="20.100000000000001" customHeight="1" x14ac:dyDescent="0.2">
      <c r="I27" s="112">
        <v>10024009</v>
      </c>
      <c r="J27" s="113" t="s">
        <v>320</v>
      </c>
      <c r="K27" s="1">
        <v>1</v>
      </c>
      <c r="L27" s="1">
        <v>45</v>
      </c>
    </row>
    <row r="28" spans="9:22" ht="20.100000000000001" customHeight="1" x14ac:dyDescent="0.2">
      <c r="I28" s="112">
        <v>10025008</v>
      </c>
      <c r="J28" s="113" t="s">
        <v>340</v>
      </c>
      <c r="K28" s="1">
        <v>1</v>
      </c>
      <c r="L28" s="1">
        <v>15</v>
      </c>
    </row>
    <row r="29" spans="9:22" ht="20.100000000000001" customHeight="1" x14ac:dyDescent="0.2">
      <c r="I29" s="112">
        <v>10025009</v>
      </c>
      <c r="J29" s="113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71">
        <v>10020001</v>
      </c>
      <c r="B2" s="73" t="s">
        <v>95</v>
      </c>
      <c r="J2" s="71">
        <v>14010004</v>
      </c>
      <c r="K2" s="73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70">
        <v>10021010</v>
      </c>
      <c r="R2" s="71" t="s">
        <v>834</v>
      </c>
      <c r="S2" s="1">
        <v>10</v>
      </c>
      <c r="T2" s="1">
        <f>S2/5</f>
        <v>2</v>
      </c>
      <c r="U2" s="70">
        <v>10021001</v>
      </c>
      <c r="V2" s="72" t="s">
        <v>204</v>
      </c>
      <c r="W2" s="1">
        <v>10</v>
      </c>
      <c r="X2" s="1">
        <f>W2/5</f>
        <v>2</v>
      </c>
      <c r="Y2" s="70">
        <v>10021008</v>
      </c>
      <c r="Z2" s="71" t="s">
        <v>246</v>
      </c>
      <c r="AA2" s="71">
        <v>2</v>
      </c>
      <c r="AB2" s="71">
        <f>AA2/2</f>
        <v>1</v>
      </c>
      <c r="AC2" s="70">
        <v>10021009</v>
      </c>
      <c r="AD2" s="71" t="s">
        <v>249</v>
      </c>
      <c r="AE2" s="71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71">
        <v>12000002</v>
      </c>
      <c r="B3" s="73" t="s">
        <v>891</v>
      </c>
      <c r="J3" s="71">
        <v>14010008</v>
      </c>
      <c r="K3" s="73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70">
        <v>10021010</v>
      </c>
      <c r="R3" s="71" t="s">
        <v>834</v>
      </c>
      <c r="S3" s="1">
        <v>10</v>
      </c>
      <c r="T3" s="1">
        <f t="shared" ref="T3:T25" si="7">S3/5</f>
        <v>2</v>
      </c>
      <c r="U3" s="70">
        <v>10021002</v>
      </c>
      <c r="V3" s="72" t="s">
        <v>229</v>
      </c>
      <c r="W3" s="1">
        <v>10</v>
      </c>
      <c r="X3" s="1">
        <f t="shared" ref="X3:X25" si="8">W3/5</f>
        <v>2</v>
      </c>
      <c r="Y3" s="70">
        <v>10021008</v>
      </c>
      <c r="Z3" s="71" t="s">
        <v>246</v>
      </c>
      <c r="AA3" s="71">
        <v>2</v>
      </c>
      <c r="AB3" s="71">
        <f t="shared" ref="AB3:AB25" si="9">AA3/2</f>
        <v>1</v>
      </c>
      <c r="AC3" s="70">
        <v>10021009</v>
      </c>
      <c r="AD3" s="71" t="s">
        <v>249</v>
      </c>
      <c r="AE3" s="71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71">
        <v>12001001</v>
      </c>
      <c r="B4" s="73" t="s">
        <v>101</v>
      </c>
      <c r="J4" s="71">
        <v>14010012</v>
      </c>
      <c r="K4" s="73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70">
        <v>10021010</v>
      </c>
      <c r="R4" s="71" t="s">
        <v>834</v>
      </c>
      <c r="S4" s="1">
        <v>10</v>
      </c>
      <c r="T4" s="1">
        <f t="shared" si="7"/>
        <v>2</v>
      </c>
      <c r="U4" s="70">
        <v>10021003</v>
      </c>
      <c r="V4" s="72" t="s">
        <v>232</v>
      </c>
      <c r="W4" s="1">
        <v>10</v>
      </c>
      <c r="X4" s="1">
        <f t="shared" si="8"/>
        <v>2</v>
      </c>
      <c r="Y4" s="70">
        <v>10021008</v>
      </c>
      <c r="Z4" s="71" t="s">
        <v>246</v>
      </c>
      <c r="AA4" s="71">
        <v>2</v>
      </c>
      <c r="AB4" s="71">
        <f t="shared" si="9"/>
        <v>1</v>
      </c>
      <c r="AC4" s="70">
        <v>10021009</v>
      </c>
      <c r="AD4" s="71" t="s">
        <v>249</v>
      </c>
      <c r="AE4" s="71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71">
        <v>12001002</v>
      </c>
      <c r="B5" s="73" t="s">
        <v>106</v>
      </c>
      <c r="D5" s="71">
        <v>12001001</v>
      </c>
      <c r="E5" s="73" t="s">
        <v>101</v>
      </c>
      <c r="J5" s="71">
        <v>14020004</v>
      </c>
      <c r="K5" s="73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70">
        <v>10021010</v>
      </c>
      <c r="R5" s="71" t="s">
        <v>834</v>
      </c>
      <c r="S5" s="1">
        <v>10</v>
      </c>
      <c r="T5" s="1">
        <f t="shared" si="7"/>
        <v>2</v>
      </c>
      <c r="U5" s="70">
        <v>10021004</v>
      </c>
      <c r="V5" s="72" t="s">
        <v>234</v>
      </c>
      <c r="W5" s="1">
        <v>10</v>
      </c>
      <c r="X5" s="1">
        <f t="shared" si="8"/>
        <v>2</v>
      </c>
      <c r="Y5" s="70">
        <v>10021008</v>
      </c>
      <c r="Z5" s="71" t="s">
        <v>246</v>
      </c>
      <c r="AA5" s="71">
        <v>2</v>
      </c>
      <c r="AB5" s="71">
        <f t="shared" si="9"/>
        <v>1</v>
      </c>
      <c r="AC5" s="70">
        <v>10021009</v>
      </c>
      <c r="AD5" s="71" t="s">
        <v>249</v>
      </c>
      <c r="AE5" s="71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71">
        <v>12001003</v>
      </c>
      <c r="B6" s="73" t="s">
        <v>110</v>
      </c>
      <c r="D6" s="71">
        <v>12001002</v>
      </c>
      <c r="E6" s="73" t="s">
        <v>106</v>
      </c>
      <c r="J6" s="71">
        <v>14020008</v>
      </c>
      <c r="K6" s="73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70">
        <v>10021010</v>
      </c>
      <c r="R6" s="71" t="s">
        <v>834</v>
      </c>
      <c r="S6" s="1">
        <v>10</v>
      </c>
      <c r="T6" s="1">
        <f t="shared" si="7"/>
        <v>2</v>
      </c>
      <c r="U6" s="70">
        <v>10021005</v>
      </c>
      <c r="V6" s="72" t="s">
        <v>237</v>
      </c>
      <c r="W6" s="1">
        <v>10</v>
      </c>
      <c r="X6" s="1">
        <f t="shared" si="8"/>
        <v>2</v>
      </c>
      <c r="Y6" s="70">
        <v>10021008</v>
      </c>
      <c r="Z6" s="71" t="s">
        <v>246</v>
      </c>
      <c r="AA6" s="71">
        <v>2</v>
      </c>
      <c r="AB6" s="71">
        <f t="shared" si="9"/>
        <v>1</v>
      </c>
      <c r="AC6" s="70">
        <v>10021009</v>
      </c>
      <c r="AD6" s="71" t="s">
        <v>249</v>
      </c>
      <c r="AE6" s="71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71">
        <v>12001004</v>
      </c>
      <c r="B7" s="73" t="s">
        <v>116</v>
      </c>
      <c r="D7" s="71">
        <v>12001003</v>
      </c>
      <c r="E7" s="73" t="s">
        <v>110</v>
      </c>
      <c r="J7" s="71">
        <v>14020012</v>
      </c>
      <c r="K7" s="73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70">
        <v>10021010</v>
      </c>
      <c r="R7" s="71" t="s">
        <v>834</v>
      </c>
      <c r="S7" s="1">
        <v>10</v>
      </c>
      <c r="T7" s="1">
        <f t="shared" si="7"/>
        <v>2</v>
      </c>
      <c r="U7" s="70">
        <v>10021006</v>
      </c>
      <c r="V7" s="72" t="s">
        <v>240</v>
      </c>
      <c r="W7" s="1">
        <v>10</v>
      </c>
      <c r="X7" s="1">
        <f t="shared" si="8"/>
        <v>2</v>
      </c>
      <c r="Y7" s="70">
        <v>10021008</v>
      </c>
      <c r="Z7" s="71" t="s">
        <v>246</v>
      </c>
      <c r="AA7" s="71">
        <v>2</v>
      </c>
      <c r="AB7" s="71">
        <f t="shared" si="9"/>
        <v>1</v>
      </c>
      <c r="AC7" s="70">
        <v>10021009</v>
      </c>
      <c r="AD7" s="71" t="s">
        <v>249</v>
      </c>
      <c r="AE7" s="71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71">
        <v>12001005</v>
      </c>
      <c r="B8" s="73" t="s">
        <v>120</v>
      </c>
      <c r="D8" s="71">
        <v>12001004</v>
      </c>
      <c r="E8" s="73" t="s">
        <v>116</v>
      </c>
      <c r="J8" s="71">
        <v>14030004</v>
      </c>
      <c r="K8" s="73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70">
        <v>10021010</v>
      </c>
      <c r="R8" s="71" t="s">
        <v>834</v>
      </c>
      <c r="S8" s="1">
        <v>10</v>
      </c>
      <c r="T8" s="1">
        <f t="shared" si="7"/>
        <v>2</v>
      </c>
      <c r="U8" s="70">
        <v>10021007</v>
      </c>
      <c r="V8" s="72" t="s">
        <v>243</v>
      </c>
      <c r="W8" s="1">
        <v>10</v>
      </c>
      <c r="X8" s="1">
        <f t="shared" si="8"/>
        <v>2</v>
      </c>
      <c r="Y8" s="70">
        <v>10021008</v>
      </c>
      <c r="Z8" s="71" t="s">
        <v>246</v>
      </c>
      <c r="AA8" s="71">
        <v>2</v>
      </c>
      <c r="AB8" s="71">
        <f t="shared" si="9"/>
        <v>1</v>
      </c>
      <c r="AC8" s="70">
        <v>10021009</v>
      </c>
      <c r="AD8" s="71" t="s">
        <v>249</v>
      </c>
      <c r="AE8" s="71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71">
        <v>12001006</v>
      </c>
      <c r="B9" s="73" t="s">
        <v>124</v>
      </c>
      <c r="D9" s="71">
        <v>12001005</v>
      </c>
      <c r="E9" s="73" t="s">
        <v>120</v>
      </c>
      <c r="J9" s="71">
        <v>14030008</v>
      </c>
      <c r="K9" s="73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70">
        <v>10021010</v>
      </c>
      <c r="R9" s="71" t="s">
        <v>834</v>
      </c>
      <c r="S9" s="1">
        <v>10</v>
      </c>
      <c r="T9" s="1">
        <f t="shared" si="7"/>
        <v>2</v>
      </c>
      <c r="U9" s="70">
        <v>10021001</v>
      </c>
      <c r="V9" s="72" t="s">
        <v>204</v>
      </c>
      <c r="W9" s="1">
        <v>10</v>
      </c>
      <c r="X9" s="1">
        <f t="shared" si="8"/>
        <v>2</v>
      </c>
      <c r="Y9" s="70">
        <v>10021008</v>
      </c>
      <c r="Z9" s="71" t="s">
        <v>246</v>
      </c>
      <c r="AA9" s="71">
        <v>2</v>
      </c>
      <c r="AB9" s="71">
        <f t="shared" si="9"/>
        <v>1</v>
      </c>
      <c r="AC9" s="70">
        <v>10021009</v>
      </c>
      <c r="AD9" s="71" t="s">
        <v>249</v>
      </c>
      <c r="AE9" s="71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71">
        <v>12001007</v>
      </c>
      <c r="B10" s="73" t="s">
        <v>128</v>
      </c>
      <c r="D10" s="71">
        <v>12001006</v>
      </c>
      <c r="E10" s="73" t="s">
        <v>124</v>
      </c>
      <c r="J10" s="71">
        <v>14030012</v>
      </c>
      <c r="K10" s="73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70">
        <v>10021010</v>
      </c>
      <c r="R10" s="71" t="s">
        <v>834</v>
      </c>
      <c r="S10" s="1">
        <v>10</v>
      </c>
      <c r="T10" s="1">
        <f t="shared" si="7"/>
        <v>2</v>
      </c>
      <c r="U10" s="70">
        <v>10021002</v>
      </c>
      <c r="V10" s="72" t="s">
        <v>229</v>
      </c>
      <c r="W10" s="1">
        <v>10</v>
      </c>
      <c r="X10" s="1">
        <f t="shared" si="8"/>
        <v>2</v>
      </c>
      <c r="Y10" s="70">
        <v>10021008</v>
      </c>
      <c r="Z10" s="71" t="s">
        <v>246</v>
      </c>
      <c r="AA10" s="71">
        <v>2</v>
      </c>
      <c r="AB10" s="71">
        <f t="shared" si="9"/>
        <v>1</v>
      </c>
      <c r="AC10" s="70">
        <v>10021009</v>
      </c>
      <c r="AD10" s="71" t="s">
        <v>249</v>
      </c>
      <c r="AE10" s="71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71">
        <v>12001008</v>
      </c>
      <c r="B11" s="73" t="s">
        <v>131</v>
      </c>
      <c r="D11" s="71">
        <v>12001007</v>
      </c>
      <c r="E11" s="73" t="s">
        <v>892</v>
      </c>
      <c r="J11" s="71">
        <v>14040004</v>
      </c>
      <c r="K11" s="73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70">
        <v>10021010</v>
      </c>
      <c r="R11" s="71" t="s">
        <v>834</v>
      </c>
      <c r="S11" s="1">
        <v>10</v>
      </c>
      <c r="T11" s="1">
        <f t="shared" si="7"/>
        <v>2</v>
      </c>
      <c r="U11" s="70">
        <v>10021003</v>
      </c>
      <c r="V11" s="72" t="s">
        <v>232</v>
      </c>
      <c r="W11" s="1">
        <v>10</v>
      </c>
      <c r="X11" s="1">
        <f t="shared" si="8"/>
        <v>2</v>
      </c>
      <c r="Y11" s="70">
        <v>10021008</v>
      </c>
      <c r="Z11" s="71" t="s">
        <v>246</v>
      </c>
      <c r="AA11" s="71">
        <v>2</v>
      </c>
      <c r="AB11" s="71">
        <f t="shared" si="9"/>
        <v>1</v>
      </c>
      <c r="AC11" s="70">
        <v>10021009</v>
      </c>
      <c r="AD11" s="71" t="s">
        <v>249</v>
      </c>
      <c r="AE11" s="71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71">
        <v>12002001</v>
      </c>
      <c r="B12" s="71" t="s">
        <v>138</v>
      </c>
      <c r="D12" s="71">
        <v>12001008</v>
      </c>
      <c r="E12" s="73" t="s">
        <v>131</v>
      </c>
      <c r="J12" s="71">
        <v>14040008</v>
      </c>
      <c r="K12" s="73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70">
        <v>10021010</v>
      </c>
      <c r="R12" s="71" t="s">
        <v>834</v>
      </c>
      <c r="S12" s="1">
        <v>10</v>
      </c>
      <c r="T12" s="1">
        <f t="shared" si="7"/>
        <v>2</v>
      </c>
      <c r="U12" s="70">
        <v>10021004</v>
      </c>
      <c r="V12" s="72" t="s">
        <v>234</v>
      </c>
      <c r="W12" s="1">
        <v>10</v>
      </c>
      <c r="X12" s="1">
        <f t="shared" si="8"/>
        <v>2</v>
      </c>
      <c r="Y12" s="70">
        <v>10021008</v>
      </c>
      <c r="Z12" s="71" t="s">
        <v>246</v>
      </c>
      <c r="AA12" s="71">
        <v>2</v>
      </c>
      <c r="AB12" s="71">
        <f t="shared" si="9"/>
        <v>1</v>
      </c>
      <c r="AC12" s="70">
        <v>10021009</v>
      </c>
      <c r="AD12" s="71" t="s">
        <v>249</v>
      </c>
      <c r="AE12" s="71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71">
        <v>12002002</v>
      </c>
      <c r="B13" s="71" t="s">
        <v>141</v>
      </c>
      <c r="D13" s="71">
        <v>12001009</v>
      </c>
      <c r="E13" s="71" t="s">
        <v>893</v>
      </c>
      <c r="J13" s="71">
        <v>14040012</v>
      </c>
      <c r="K13" s="73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70">
        <v>10021010</v>
      </c>
      <c r="R13" s="71" t="s">
        <v>834</v>
      </c>
      <c r="S13" s="1">
        <v>10</v>
      </c>
      <c r="T13" s="1">
        <f t="shared" si="7"/>
        <v>2</v>
      </c>
      <c r="U13" s="70">
        <v>10021005</v>
      </c>
      <c r="V13" s="72" t="s">
        <v>237</v>
      </c>
      <c r="W13" s="1">
        <v>10</v>
      </c>
      <c r="X13" s="1">
        <f t="shared" si="8"/>
        <v>2</v>
      </c>
      <c r="Y13" s="70">
        <v>10021008</v>
      </c>
      <c r="Z13" s="71" t="s">
        <v>246</v>
      </c>
      <c r="AA13" s="71">
        <v>2</v>
      </c>
      <c r="AB13" s="71">
        <f t="shared" si="9"/>
        <v>1</v>
      </c>
      <c r="AC13" s="70">
        <v>10021009</v>
      </c>
      <c r="AD13" s="71" t="s">
        <v>249</v>
      </c>
      <c r="AE13" s="71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71">
        <v>12002003</v>
      </c>
      <c r="B14" s="71" t="s">
        <v>144</v>
      </c>
      <c r="D14" s="71">
        <v>12001010</v>
      </c>
      <c r="E14" s="71" t="s">
        <v>894</v>
      </c>
      <c r="J14" s="71">
        <v>14050004</v>
      </c>
      <c r="K14" s="73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70">
        <v>10021010</v>
      </c>
      <c r="R14" s="71" t="s">
        <v>834</v>
      </c>
      <c r="S14" s="1">
        <v>10</v>
      </c>
      <c r="T14" s="1">
        <f t="shared" si="7"/>
        <v>2</v>
      </c>
      <c r="U14" s="70">
        <v>10021006</v>
      </c>
      <c r="V14" s="72" t="s">
        <v>240</v>
      </c>
      <c r="W14" s="1">
        <v>10</v>
      </c>
      <c r="X14" s="1">
        <f t="shared" si="8"/>
        <v>2</v>
      </c>
      <c r="Y14" s="70">
        <v>10021008</v>
      </c>
      <c r="Z14" s="71" t="s">
        <v>246</v>
      </c>
      <c r="AA14" s="71">
        <v>2</v>
      </c>
      <c r="AB14" s="71">
        <f t="shared" si="9"/>
        <v>1</v>
      </c>
      <c r="AC14" s="70">
        <v>10021009</v>
      </c>
      <c r="AD14" s="71" t="s">
        <v>249</v>
      </c>
      <c r="AE14" s="71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71">
        <v>12002004</v>
      </c>
      <c r="B15" s="71" t="s">
        <v>147</v>
      </c>
      <c r="J15" s="71">
        <v>14050008</v>
      </c>
      <c r="K15" s="73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70">
        <v>10021010</v>
      </c>
      <c r="R15" s="71" t="s">
        <v>834</v>
      </c>
      <c r="S15" s="1">
        <v>10</v>
      </c>
      <c r="T15" s="1">
        <f t="shared" si="7"/>
        <v>2</v>
      </c>
      <c r="U15" s="70">
        <v>10021007</v>
      </c>
      <c r="V15" s="72" t="s">
        <v>243</v>
      </c>
      <c r="W15" s="1">
        <v>10</v>
      </c>
      <c r="X15" s="1">
        <f t="shared" si="8"/>
        <v>2</v>
      </c>
      <c r="Y15" s="70">
        <v>10021008</v>
      </c>
      <c r="Z15" s="71" t="s">
        <v>246</v>
      </c>
      <c r="AA15" s="71">
        <v>2</v>
      </c>
      <c r="AB15" s="71">
        <f t="shared" si="9"/>
        <v>1</v>
      </c>
      <c r="AC15" s="70">
        <v>10021009</v>
      </c>
      <c r="AD15" s="71" t="s">
        <v>249</v>
      </c>
      <c r="AE15" s="71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71">
        <v>12002005</v>
      </c>
      <c r="B16" s="71" t="s">
        <v>149</v>
      </c>
      <c r="J16" s="71">
        <v>14050012</v>
      </c>
      <c r="K16" s="73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70">
        <v>10021010</v>
      </c>
      <c r="R16" s="71" t="s">
        <v>834</v>
      </c>
      <c r="S16" s="1">
        <v>10</v>
      </c>
      <c r="T16" s="1">
        <f t="shared" si="7"/>
        <v>2</v>
      </c>
      <c r="U16" s="70">
        <v>10021001</v>
      </c>
      <c r="V16" s="72" t="s">
        <v>204</v>
      </c>
      <c r="W16" s="1">
        <v>10</v>
      </c>
      <c r="X16" s="1">
        <f t="shared" si="8"/>
        <v>2</v>
      </c>
      <c r="Y16" s="70">
        <v>10021008</v>
      </c>
      <c r="Z16" s="71" t="s">
        <v>246</v>
      </c>
      <c r="AA16" s="71">
        <v>2</v>
      </c>
      <c r="AB16" s="71">
        <f t="shared" si="9"/>
        <v>1</v>
      </c>
      <c r="AC16" s="70">
        <v>10021009</v>
      </c>
      <c r="AD16" s="71" t="s">
        <v>249</v>
      </c>
      <c r="AE16" s="71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71">
        <v>12002006</v>
      </c>
      <c r="B17" s="71" t="s">
        <v>152</v>
      </c>
      <c r="J17" s="71">
        <v>14060004</v>
      </c>
      <c r="K17" s="73" t="s">
        <v>273</v>
      </c>
      <c r="M17" s="1">
        <v>10020001</v>
      </c>
      <c r="N17" s="1" t="s">
        <v>95</v>
      </c>
      <c r="O17" s="71">
        <v>20</v>
      </c>
      <c r="P17" s="1">
        <f t="shared" si="6"/>
        <v>4</v>
      </c>
      <c r="Q17" s="70">
        <v>10021010</v>
      </c>
      <c r="R17" s="71" t="s">
        <v>834</v>
      </c>
      <c r="S17" s="71">
        <v>20</v>
      </c>
      <c r="T17" s="1">
        <f t="shared" si="7"/>
        <v>4</v>
      </c>
      <c r="U17" s="70">
        <v>10021002</v>
      </c>
      <c r="V17" s="72" t="s">
        <v>229</v>
      </c>
      <c r="W17" s="71">
        <v>20</v>
      </c>
      <c r="X17" s="1">
        <f t="shared" si="8"/>
        <v>4</v>
      </c>
      <c r="Y17" s="70">
        <v>10021008</v>
      </c>
      <c r="Z17" s="71" t="s">
        <v>246</v>
      </c>
      <c r="AA17" s="71">
        <v>4</v>
      </c>
      <c r="AB17" s="71">
        <f t="shared" si="9"/>
        <v>2</v>
      </c>
      <c r="AC17" s="70">
        <v>10021009</v>
      </c>
      <c r="AD17" s="71" t="s">
        <v>249</v>
      </c>
      <c r="AE17" s="71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71">
        <v>12002007</v>
      </c>
      <c r="B18" s="71" t="s">
        <v>154</v>
      </c>
      <c r="J18" s="71">
        <v>14070004</v>
      </c>
      <c r="K18" s="73" t="s">
        <v>281</v>
      </c>
      <c r="M18" s="1">
        <v>10020001</v>
      </c>
      <c r="N18" s="1" t="s">
        <v>95</v>
      </c>
      <c r="O18" s="71">
        <v>20</v>
      </c>
      <c r="P18" s="1">
        <f t="shared" si="6"/>
        <v>4</v>
      </c>
      <c r="Q18" s="70">
        <v>10021010</v>
      </c>
      <c r="R18" s="71" t="s">
        <v>834</v>
      </c>
      <c r="S18" s="71">
        <v>20</v>
      </c>
      <c r="T18" s="1">
        <f t="shared" si="7"/>
        <v>4</v>
      </c>
      <c r="U18" s="70">
        <v>10021003</v>
      </c>
      <c r="V18" s="72" t="s">
        <v>232</v>
      </c>
      <c r="W18" s="71">
        <v>20</v>
      </c>
      <c r="X18" s="1">
        <f t="shared" si="8"/>
        <v>4</v>
      </c>
      <c r="Y18" s="70">
        <v>10021008</v>
      </c>
      <c r="Z18" s="71" t="s">
        <v>246</v>
      </c>
      <c r="AA18" s="71">
        <v>4</v>
      </c>
      <c r="AB18" s="71">
        <f t="shared" si="9"/>
        <v>2</v>
      </c>
      <c r="AC18" s="70">
        <v>10021009</v>
      </c>
      <c r="AD18" s="71" t="s">
        <v>249</v>
      </c>
      <c r="AE18" s="71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71">
        <v>12002008</v>
      </c>
      <c r="B19" s="71" t="s">
        <v>157</v>
      </c>
      <c r="J19" s="71">
        <v>14080003</v>
      </c>
      <c r="K19" s="73" t="s">
        <v>291</v>
      </c>
      <c r="M19" s="1">
        <v>10020001</v>
      </c>
      <c r="N19" s="1" t="s">
        <v>95</v>
      </c>
      <c r="O19" s="71">
        <v>20</v>
      </c>
      <c r="P19" s="1">
        <f t="shared" si="6"/>
        <v>4</v>
      </c>
      <c r="Q19" s="70">
        <v>10021010</v>
      </c>
      <c r="R19" s="71" t="s">
        <v>834</v>
      </c>
      <c r="S19" s="71">
        <v>20</v>
      </c>
      <c r="T19" s="1">
        <f t="shared" si="7"/>
        <v>4</v>
      </c>
      <c r="U19" s="70">
        <v>10021004</v>
      </c>
      <c r="V19" s="72" t="s">
        <v>234</v>
      </c>
      <c r="W19" s="71">
        <v>20</v>
      </c>
      <c r="X19" s="1">
        <f t="shared" si="8"/>
        <v>4</v>
      </c>
      <c r="Y19" s="70">
        <v>10021008</v>
      </c>
      <c r="Z19" s="71" t="s">
        <v>246</v>
      </c>
      <c r="AA19" s="71">
        <v>4</v>
      </c>
      <c r="AB19" s="71">
        <f t="shared" si="9"/>
        <v>2</v>
      </c>
      <c r="AC19" s="70">
        <v>10021009</v>
      </c>
      <c r="AD19" s="71" t="s">
        <v>249</v>
      </c>
      <c r="AE19" s="71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71">
        <v>12002009</v>
      </c>
      <c r="B20" s="71" t="s">
        <v>159</v>
      </c>
      <c r="J20" s="71">
        <v>14090003</v>
      </c>
      <c r="K20" s="73" t="s">
        <v>298</v>
      </c>
      <c r="M20" s="1">
        <v>10020001</v>
      </c>
      <c r="N20" s="1" t="s">
        <v>95</v>
      </c>
      <c r="O20" s="71">
        <v>30</v>
      </c>
      <c r="P20" s="1">
        <f t="shared" si="6"/>
        <v>6</v>
      </c>
      <c r="Q20" s="70">
        <v>10021010</v>
      </c>
      <c r="R20" s="71" t="s">
        <v>834</v>
      </c>
      <c r="S20" s="71">
        <v>30</v>
      </c>
      <c r="T20" s="1">
        <f t="shared" si="7"/>
        <v>6</v>
      </c>
      <c r="U20" s="70">
        <v>10021005</v>
      </c>
      <c r="V20" s="72" t="s">
        <v>237</v>
      </c>
      <c r="W20" s="71">
        <v>30</v>
      </c>
      <c r="X20" s="1">
        <f t="shared" si="8"/>
        <v>6</v>
      </c>
      <c r="Y20" s="70">
        <v>10021008</v>
      </c>
      <c r="Z20" s="71" t="s">
        <v>246</v>
      </c>
      <c r="AA20" s="71">
        <v>6</v>
      </c>
      <c r="AB20" s="71">
        <f t="shared" si="9"/>
        <v>3</v>
      </c>
      <c r="AC20" s="70">
        <v>10021009</v>
      </c>
      <c r="AD20" s="71" t="s">
        <v>249</v>
      </c>
      <c r="AE20" s="71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71">
        <v>12002010</v>
      </c>
      <c r="B21" s="71" t="s">
        <v>163</v>
      </c>
      <c r="J21" s="71">
        <v>14100004</v>
      </c>
      <c r="K21" s="73" t="s">
        <v>309</v>
      </c>
      <c r="M21" s="1">
        <v>10020001</v>
      </c>
      <c r="N21" s="1" t="s">
        <v>95</v>
      </c>
      <c r="O21" s="71">
        <v>30</v>
      </c>
      <c r="P21" s="1">
        <f t="shared" si="6"/>
        <v>6</v>
      </c>
      <c r="Q21" s="70">
        <v>10021010</v>
      </c>
      <c r="R21" s="71" t="s">
        <v>834</v>
      </c>
      <c r="S21" s="71">
        <v>30</v>
      </c>
      <c r="T21" s="1">
        <f t="shared" si="7"/>
        <v>6</v>
      </c>
      <c r="U21" s="70">
        <v>10021006</v>
      </c>
      <c r="V21" s="72" t="s">
        <v>240</v>
      </c>
      <c r="W21" s="71">
        <v>30</v>
      </c>
      <c r="X21" s="1">
        <f t="shared" si="8"/>
        <v>6</v>
      </c>
      <c r="Y21" s="70">
        <v>10021008</v>
      </c>
      <c r="Z21" s="71" t="s">
        <v>246</v>
      </c>
      <c r="AA21" s="71">
        <v>6</v>
      </c>
      <c r="AB21" s="71">
        <f t="shared" si="9"/>
        <v>3</v>
      </c>
      <c r="AC21" s="70">
        <v>10021009</v>
      </c>
      <c r="AD21" s="71" t="s">
        <v>249</v>
      </c>
      <c r="AE21" s="71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71">
        <v>12002011</v>
      </c>
      <c r="B22" s="71" t="s">
        <v>166</v>
      </c>
      <c r="J22" s="71">
        <v>14100008</v>
      </c>
      <c r="K22" s="73" t="s">
        <v>317</v>
      </c>
      <c r="M22" s="1">
        <v>10020001</v>
      </c>
      <c r="N22" s="1" t="s">
        <v>95</v>
      </c>
      <c r="O22" s="71">
        <v>30</v>
      </c>
      <c r="P22" s="1">
        <f t="shared" si="6"/>
        <v>6</v>
      </c>
      <c r="Q22" s="70">
        <v>10021010</v>
      </c>
      <c r="R22" s="71" t="s">
        <v>834</v>
      </c>
      <c r="S22" s="71">
        <v>30</v>
      </c>
      <c r="T22" s="1">
        <f t="shared" si="7"/>
        <v>6</v>
      </c>
      <c r="U22" s="70">
        <v>10021007</v>
      </c>
      <c r="V22" s="72" t="s">
        <v>243</v>
      </c>
      <c r="W22" s="71">
        <v>30</v>
      </c>
      <c r="X22" s="1">
        <f t="shared" si="8"/>
        <v>6</v>
      </c>
      <c r="Y22" s="70">
        <v>10021008</v>
      </c>
      <c r="Z22" s="71" t="s">
        <v>246</v>
      </c>
      <c r="AA22" s="71">
        <v>6</v>
      </c>
      <c r="AB22" s="71">
        <f t="shared" si="9"/>
        <v>3</v>
      </c>
      <c r="AC22" s="70">
        <v>10021009</v>
      </c>
      <c r="AD22" s="71" t="s">
        <v>249</v>
      </c>
      <c r="AE22" s="71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71">
        <v>12003001</v>
      </c>
      <c r="B23" s="71" t="s">
        <v>171</v>
      </c>
      <c r="J23" s="71">
        <v>14110004</v>
      </c>
      <c r="K23" s="73" t="s">
        <v>327</v>
      </c>
      <c r="M23" s="1">
        <v>10020001</v>
      </c>
      <c r="N23" s="1" t="s">
        <v>95</v>
      </c>
      <c r="O23" s="71">
        <v>20</v>
      </c>
      <c r="P23" s="1">
        <f t="shared" si="6"/>
        <v>4</v>
      </c>
      <c r="Q23" s="70">
        <v>10021010</v>
      </c>
      <c r="R23" s="71" t="s">
        <v>834</v>
      </c>
      <c r="S23" s="71">
        <v>20</v>
      </c>
      <c r="T23" s="1">
        <f t="shared" si="7"/>
        <v>4</v>
      </c>
      <c r="U23" s="70">
        <v>10021005</v>
      </c>
      <c r="V23" s="72" t="s">
        <v>237</v>
      </c>
      <c r="W23" s="71">
        <v>20</v>
      </c>
      <c r="X23" s="1">
        <f t="shared" si="8"/>
        <v>4</v>
      </c>
      <c r="Y23" s="70">
        <v>10021008</v>
      </c>
      <c r="Z23" s="71" t="s">
        <v>246</v>
      </c>
      <c r="AA23" s="71">
        <v>4</v>
      </c>
      <c r="AB23" s="71">
        <f t="shared" si="9"/>
        <v>2</v>
      </c>
      <c r="AC23" s="70">
        <v>10021009</v>
      </c>
      <c r="AD23" s="71" t="s">
        <v>249</v>
      </c>
      <c r="AE23" s="71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71">
        <v>12003002</v>
      </c>
      <c r="B24" s="71" t="s">
        <v>173</v>
      </c>
      <c r="J24" s="71">
        <v>14110008</v>
      </c>
      <c r="K24" s="73" t="s">
        <v>337</v>
      </c>
      <c r="M24" s="1">
        <v>10020001</v>
      </c>
      <c r="N24" s="1" t="s">
        <v>95</v>
      </c>
      <c r="O24" s="71">
        <v>20</v>
      </c>
      <c r="P24" s="1">
        <f t="shared" si="6"/>
        <v>4</v>
      </c>
      <c r="Q24" s="70">
        <v>10021010</v>
      </c>
      <c r="R24" s="71" t="s">
        <v>834</v>
      </c>
      <c r="S24" s="71">
        <v>20</v>
      </c>
      <c r="T24" s="1">
        <f t="shared" si="7"/>
        <v>4</v>
      </c>
      <c r="U24" s="70">
        <v>10021006</v>
      </c>
      <c r="V24" s="72" t="s">
        <v>240</v>
      </c>
      <c r="W24" s="71">
        <v>20</v>
      </c>
      <c r="X24" s="1">
        <f t="shared" si="8"/>
        <v>4</v>
      </c>
      <c r="Y24" s="70">
        <v>10021008</v>
      </c>
      <c r="Z24" s="71" t="s">
        <v>246</v>
      </c>
      <c r="AA24" s="71">
        <v>4</v>
      </c>
      <c r="AB24" s="71">
        <f t="shared" si="9"/>
        <v>2</v>
      </c>
      <c r="AC24" s="70">
        <v>10021009</v>
      </c>
      <c r="AD24" s="71" t="s">
        <v>249</v>
      </c>
      <c r="AE24" s="71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71">
        <v>12003003</v>
      </c>
      <c r="B25" s="71" t="s">
        <v>177</v>
      </c>
      <c r="J25" s="71">
        <v>14110012</v>
      </c>
      <c r="K25" s="73" t="s">
        <v>344</v>
      </c>
      <c r="M25" s="1">
        <v>10020001</v>
      </c>
      <c r="N25" s="1" t="s">
        <v>95</v>
      </c>
      <c r="O25" s="71">
        <v>20</v>
      </c>
      <c r="P25" s="1">
        <f t="shared" si="6"/>
        <v>4</v>
      </c>
      <c r="Q25" s="70">
        <v>10021010</v>
      </c>
      <c r="R25" s="71" t="s">
        <v>834</v>
      </c>
      <c r="S25" s="71">
        <v>20</v>
      </c>
      <c r="T25" s="1">
        <f t="shared" si="7"/>
        <v>4</v>
      </c>
      <c r="U25" s="70">
        <v>10021007</v>
      </c>
      <c r="V25" s="72" t="s">
        <v>243</v>
      </c>
      <c r="W25" s="71">
        <v>20</v>
      </c>
      <c r="X25" s="1">
        <f t="shared" si="8"/>
        <v>4</v>
      </c>
      <c r="Y25" s="70">
        <v>10021008</v>
      </c>
      <c r="Z25" s="71" t="s">
        <v>246</v>
      </c>
      <c r="AA25" s="71">
        <v>4</v>
      </c>
      <c r="AB25" s="71">
        <f t="shared" si="9"/>
        <v>2</v>
      </c>
      <c r="AC25" s="70">
        <v>10021009</v>
      </c>
      <c r="AD25" s="71" t="s">
        <v>249</v>
      </c>
      <c r="AE25" s="71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71">
        <v>12003004</v>
      </c>
      <c r="B26" s="71" t="s">
        <v>180</v>
      </c>
      <c r="J26" s="91">
        <v>14060005</v>
      </c>
      <c r="K26" s="92" t="s">
        <v>895</v>
      </c>
      <c r="M26" s="1">
        <v>10020001</v>
      </c>
      <c r="N26" s="1" t="s">
        <v>95</v>
      </c>
      <c r="O26" s="71">
        <v>200</v>
      </c>
      <c r="P26" s="1"/>
      <c r="Q26" s="70">
        <v>10021010</v>
      </c>
      <c r="R26" s="71" t="s">
        <v>834</v>
      </c>
      <c r="S26" s="71">
        <v>200</v>
      </c>
      <c r="T26" s="1"/>
      <c r="U26" s="71">
        <v>14060004</v>
      </c>
      <c r="V26" s="73" t="s">
        <v>273</v>
      </c>
      <c r="W26" s="71">
        <v>1</v>
      </c>
      <c r="X26" s="1"/>
      <c r="Y26" s="70">
        <v>10021008</v>
      </c>
      <c r="Z26" s="71" t="s">
        <v>246</v>
      </c>
      <c r="AA26" s="71">
        <v>20</v>
      </c>
      <c r="AB26" s="71"/>
      <c r="AC26" s="70">
        <v>10021009</v>
      </c>
      <c r="AD26" s="71" t="s">
        <v>249</v>
      </c>
      <c r="AE26" s="71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71">
        <v>14100011</v>
      </c>
      <c r="K27" s="92" t="s">
        <v>896</v>
      </c>
      <c r="M27" s="1">
        <v>10020001</v>
      </c>
      <c r="N27" s="1" t="s">
        <v>95</v>
      </c>
      <c r="O27" s="71">
        <v>200</v>
      </c>
      <c r="P27" s="1"/>
      <c r="Q27" s="70">
        <v>10021010</v>
      </c>
      <c r="R27" s="71" t="s">
        <v>834</v>
      </c>
      <c r="S27" s="71">
        <v>200</v>
      </c>
      <c r="T27" s="1"/>
      <c r="U27" s="71">
        <v>14100004</v>
      </c>
      <c r="V27" s="73" t="s">
        <v>309</v>
      </c>
      <c r="W27" s="71">
        <v>1</v>
      </c>
      <c r="X27" s="1"/>
      <c r="Y27" s="70">
        <v>10021008</v>
      </c>
      <c r="Z27" s="71" t="s">
        <v>246</v>
      </c>
      <c r="AA27" s="71">
        <v>20</v>
      </c>
      <c r="AB27" s="71"/>
      <c r="AC27" s="70">
        <v>10021009</v>
      </c>
      <c r="AD27" s="71" t="s">
        <v>249</v>
      </c>
      <c r="AE27" s="71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71">
        <v>14100012</v>
      </c>
      <c r="K28" s="92" t="s">
        <v>897</v>
      </c>
      <c r="M28" s="1">
        <v>10020001</v>
      </c>
      <c r="N28" s="1" t="s">
        <v>95</v>
      </c>
      <c r="O28" s="71">
        <v>200</v>
      </c>
      <c r="P28" s="1"/>
      <c r="Q28" s="70">
        <v>10021010</v>
      </c>
      <c r="R28" s="71" t="s">
        <v>834</v>
      </c>
      <c r="S28" s="71">
        <v>200</v>
      </c>
      <c r="T28" s="1"/>
      <c r="U28" s="71">
        <v>14100008</v>
      </c>
      <c r="V28" s="73" t="s">
        <v>317</v>
      </c>
      <c r="W28" s="71">
        <v>1</v>
      </c>
      <c r="X28" s="1"/>
      <c r="Y28" s="70">
        <v>10021008</v>
      </c>
      <c r="Z28" s="71" t="s">
        <v>246</v>
      </c>
      <c r="AA28" s="71">
        <v>20</v>
      </c>
      <c r="AB28" s="71"/>
      <c r="AC28" s="70">
        <v>10021009</v>
      </c>
      <c r="AD28" s="71" t="s">
        <v>249</v>
      </c>
      <c r="AE28" s="71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91">
        <v>14100111</v>
      </c>
      <c r="K29" s="92" t="s">
        <v>898</v>
      </c>
      <c r="M29" s="1">
        <v>10020001</v>
      </c>
      <c r="N29" s="1" t="s">
        <v>95</v>
      </c>
      <c r="O29" s="71">
        <v>200</v>
      </c>
      <c r="P29" s="1"/>
      <c r="Q29" s="70">
        <v>10021010</v>
      </c>
      <c r="R29" s="71" t="s">
        <v>834</v>
      </c>
      <c r="S29" s="71">
        <v>200</v>
      </c>
      <c r="T29" s="1"/>
      <c r="U29" s="89">
        <v>14100107</v>
      </c>
      <c r="V29" s="5" t="s">
        <v>899</v>
      </c>
      <c r="W29" s="71">
        <v>1</v>
      </c>
      <c r="X29" s="1"/>
      <c r="Y29" s="70">
        <v>10021008</v>
      </c>
      <c r="Z29" s="71" t="s">
        <v>246</v>
      </c>
      <c r="AA29" s="71">
        <v>20</v>
      </c>
      <c r="AB29" s="71"/>
      <c r="AC29" s="70">
        <v>10021009</v>
      </c>
      <c r="AD29" s="71" t="s">
        <v>249</v>
      </c>
      <c r="AE29" s="71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91">
        <v>14100112</v>
      </c>
      <c r="K30" s="92" t="s">
        <v>900</v>
      </c>
      <c r="M30" s="1">
        <v>10020001</v>
      </c>
      <c r="N30" s="1" t="s">
        <v>95</v>
      </c>
      <c r="O30" s="71">
        <v>200</v>
      </c>
      <c r="P30" s="1"/>
      <c r="Q30" s="70">
        <v>10021010</v>
      </c>
      <c r="R30" s="71" t="s">
        <v>834</v>
      </c>
      <c r="S30" s="71">
        <v>200</v>
      </c>
      <c r="T30" s="1"/>
      <c r="U30" s="89">
        <v>14100108</v>
      </c>
      <c r="V30" s="5" t="s">
        <v>901</v>
      </c>
      <c r="W30" s="71">
        <v>1</v>
      </c>
      <c r="X30" s="1"/>
      <c r="Y30" s="70">
        <v>10021008</v>
      </c>
      <c r="Z30" s="71" t="s">
        <v>246</v>
      </c>
      <c r="AA30" s="71">
        <v>20</v>
      </c>
      <c r="AB30" s="71"/>
      <c r="AC30" s="70">
        <v>10021009</v>
      </c>
      <c r="AD30" s="71" t="s">
        <v>249</v>
      </c>
      <c r="AE30" s="71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91">
        <v>14110021</v>
      </c>
      <c r="K31" s="92" t="s">
        <v>902</v>
      </c>
      <c r="M31" s="1">
        <v>10020001</v>
      </c>
      <c r="N31" s="1" t="s">
        <v>95</v>
      </c>
      <c r="O31" s="71">
        <v>200</v>
      </c>
      <c r="P31" s="1"/>
      <c r="Q31" s="70">
        <v>10021010</v>
      </c>
      <c r="R31" s="71" t="s">
        <v>834</v>
      </c>
      <c r="S31" s="71">
        <v>200</v>
      </c>
      <c r="T31" s="1"/>
      <c r="U31" s="71">
        <v>14110004</v>
      </c>
      <c r="V31" s="73" t="s">
        <v>327</v>
      </c>
      <c r="W31" s="71">
        <v>1</v>
      </c>
      <c r="X31" s="1"/>
      <c r="Y31" s="70">
        <v>10021008</v>
      </c>
      <c r="Z31" s="71" t="s">
        <v>246</v>
      </c>
      <c r="AA31" s="71">
        <v>30</v>
      </c>
      <c r="AB31" s="71"/>
      <c r="AC31" s="70">
        <v>10021009</v>
      </c>
      <c r="AD31" s="71" t="s">
        <v>249</v>
      </c>
      <c r="AE31" s="71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91">
        <v>14110022</v>
      </c>
      <c r="K32" s="92" t="s">
        <v>903</v>
      </c>
      <c r="M32" s="1">
        <v>10020001</v>
      </c>
      <c r="N32" s="1" t="s">
        <v>95</v>
      </c>
      <c r="O32" s="71">
        <v>200</v>
      </c>
      <c r="P32" s="1"/>
      <c r="Q32" s="70">
        <v>10021010</v>
      </c>
      <c r="R32" s="71" t="s">
        <v>834</v>
      </c>
      <c r="S32" s="71">
        <v>200</v>
      </c>
      <c r="T32" s="1"/>
      <c r="U32" s="71">
        <v>14110008</v>
      </c>
      <c r="V32" s="73" t="s">
        <v>337</v>
      </c>
      <c r="W32" s="71">
        <v>1</v>
      </c>
      <c r="X32" s="1"/>
      <c r="Y32" s="70">
        <v>10021008</v>
      </c>
      <c r="Z32" s="71" t="s">
        <v>246</v>
      </c>
      <c r="AA32" s="71">
        <v>30</v>
      </c>
      <c r="AB32" s="71"/>
      <c r="AC32" s="70">
        <v>10021009</v>
      </c>
      <c r="AD32" s="71" t="s">
        <v>249</v>
      </c>
      <c r="AE32" s="71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91">
        <v>14110023</v>
      </c>
      <c r="K33" s="92" t="s">
        <v>904</v>
      </c>
      <c r="M33" s="1">
        <v>10020001</v>
      </c>
      <c r="N33" s="1" t="s">
        <v>95</v>
      </c>
      <c r="O33" s="71">
        <v>200</v>
      </c>
      <c r="P33" s="1"/>
      <c r="Q33" s="70">
        <v>10021010</v>
      </c>
      <c r="R33" s="71" t="s">
        <v>834</v>
      </c>
      <c r="S33" s="71">
        <v>200</v>
      </c>
      <c r="T33" s="1"/>
      <c r="U33" s="71">
        <v>14110012</v>
      </c>
      <c r="V33" s="73" t="s">
        <v>344</v>
      </c>
      <c r="W33" s="71">
        <v>1</v>
      </c>
      <c r="X33" s="1"/>
      <c r="Y33" s="70">
        <v>10021008</v>
      </c>
      <c r="Z33" s="71" t="s">
        <v>246</v>
      </c>
      <c r="AA33" s="71">
        <v>30</v>
      </c>
      <c r="AB33" s="71"/>
      <c r="AC33" s="70">
        <v>10021009</v>
      </c>
      <c r="AD33" s="71" t="s">
        <v>249</v>
      </c>
      <c r="AE33" s="71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71">
        <v>12003005</v>
      </c>
      <c r="B35" s="71" t="s">
        <v>182</v>
      </c>
      <c r="G35" s="71">
        <v>10020001</v>
      </c>
      <c r="H35" s="73" t="s">
        <v>95</v>
      </c>
      <c r="J35" s="73">
        <v>15201002</v>
      </c>
      <c r="K35" s="73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70">
        <v>10022010</v>
      </c>
      <c r="R35" s="72" t="s">
        <v>835</v>
      </c>
      <c r="S35" s="1">
        <v>10</v>
      </c>
      <c r="T35" s="1">
        <f>S35/5</f>
        <v>2</v>
      </c>
      <c r="U35" s="70">
        <v>10022001</v>
      </c>
      <c r="V35" s="72" t="s">
        <v>252</v>
      </c>
      <c r="W35" s="1">
        <v>10</v>
      </c>
      <c r="X35" s="1">
        <f>W35/5</f>
        <v>2</v>
      </c>
      <c r="Y35" s="70">
        <v>10022008</v>
      </c>
      <c r="Z35" s="71" t="s">
        <v>274</v>
      </c>
      <c r="AA35" s="71">
        <v>2</v>
      </c>
      <c r="AB35" s="71">
        <f>AA35/2</f>
        <v>1</v>
      </c>
      <c r="AC35" s="70">
        <v>10022009</v>
      </c>
      <c r="AD35" s="71" t="s">
        <v>276</v>
      </c>
      <c r="AE35" s="71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3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71">
        <v>12003006</v>
      </c>
      <c r="B36" s="71" t="s">
        <v>184</v>
      </c>
      <c r="G36" s="71">
        <v>12000002</v>
      </c>
      <c r="H36" s="73" t="s">
        <v>891</v>
      </c>
      <c r="J36" s="73">
        <v>15201004</v>
      </c>
      <c r="K36" s="73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70">
        <v>10022010</v>
      </c>
      <c r="R36" s="72" t="s">
        <v>835</v>
      </c>
      <c r="S36" s="1">
        <v>10</v>
      </c>
      <c r="T36" s="1">
        <f t="shared" ref="T36:T58" si="24">S36/5</f>
        <v>2</v>
      </c>
      <c r="U36" s="70">
        <v>10022002</v>
      </c>
      <c r="V36" s="72" t="s">
        <v>255</v>
      </c>
      <c r="W36" s="1">
        <v>10</v>
      </c>
      <c r="X36" s="1">
        <f t="shared" ref="X36:X58" si="25">W36/5</f>
        <v>2</v>
      </c>
      <c r="Y36" s="70">
        <v>10022008</v>
      </c>
      <c r="Z36" s="71" t="s">
        <v>274</v>
      </c>
      <c r="AA36" s="71">
        <v>2</v>
      </c>
      <c r="AB36" s="71">
        <f t="shared" ref="AB36:AB58" si="26">AA36/2</f>
        <v>1</v>
      </c>
      <c r="AC36" s="70">
        <v>10022009</v>
      </c>
      <c r="AD36" s="71" t="s">
        <v>276</v>
      </c>
      <c r="AE36" s="71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3"/>
      <c r="BB36" t="str">
        <f t="shared" si="22"/>
        <v>10020001;10@10022010;10@10022002;10@10022008;2@10022009;1</v>
      </c>
    </row>
    <row r="37" spans="1:54" ht="20.100000000000001" customHeight="1" x14ac:dyDescent="0.2">
      <c r="A37" s="71">
        <v>12003007</v>
      </c>
      <c r="B37" s="71" t="s">
        <v>186</v>
      </c>
      <c r="G37" s="71">
        <v>12001001</v>
      </c>
      <c r="H37" s="73" t="s">
        <v>101</v>
      </c>
      <c r="J37" s="73">
        <v>15201006</v>
      </c>
      <c r="K37" s="73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70">
        <v>10022010</v>
      </c>
      <c r="R37" s="72" t="s">
        <v>835</v>
      </c>
      <c r="S37" s="1">
        <v>10</v>
      </c>
      <c r="T37" s="1">
        <f t="shared" si="24"/>
        <v>2</v>
      </c>
      <c r="U37" s="70">
        <v>10022003</v>
      </c>
      <c r="V37" s="72" t="s">
        <v>258</v>
      </c>
      <c r="W37" s="1">
        <v>10</v>
      </c>
      <c r="X37" s="1">
        <f t="shared" si="25"/>
        <v>2</v>
      </c>
      <c r="Y37" s="70">
        <v>10022008</v>
      </c>
      <c r="Z37" s="71" t="s">
        <v>274</v>
      </c>
      <c r="AA37" s="71">
        <v>2</v>
      </c>
      <c r="AB37" s="71">
        <f t="shared" si="26"/>
        <v>1</v>
      </c>
      <c r="AC37" s="70">
        <v>10022009</v>
      </c>
      <c r="AD37" s="71" t="s">
        <v>276</v>
      </c>
      <c r="AE37" s="71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3"/>
      <c r="BB37" t="str">
        <f t="shared" si="22"/>
        <v>10020001;10@10022010;10@10022003;10@10022008;2@10022009;1</v>
      </c>
    </row>
    <row r="38" spans="1:54" ht="20.100000000000001" customHeight="1" x14ac:dyDescent="0.2">
      <c r="A38" s="71">
        <v>12003008</v>
      </c>
      <c r="B38" s="71" t="s">
        <v>188</v>
      </c>
      <c r="G38" s="71">
        <v>12001002</v>
      </c>
      <c r="H38" s="73" t="s">
        <v>106</v>
      </c>
      <c r="J38" s="73">
        <v>15202002</v>
      </c>
      <c r="K38" s="73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70">
        <v>10022010</v>
      </c>
      <c r="R38" s="72" t="s">
        <v>835</v>
      </c>
      <c r="S38" s="1">
        <v>10</v>
      </c>
      <c r="T38" s="1">
        <f t="shared" si="24"/>
        <v>2</v>
      </c>
      <c r="U38" s="70">
        <v>10022004</v>
      </c>
      <c r="V38" s="72" t="s">
        <v>260</v>
      </c>
      <c r="W38" s="1">
        <v>10</v>
      </c>
      <c r="X38" s="1">
        <f t="shared" si="25"/>
        <v>2</v>
      </c>
      <c r="Y38" s="70">
        <v>10022008</v>
      </c>
      <c r="Z38" s="71" t="s">
        <v>274</v>
      </c>
      <c r="AA38" s="71">
        <v>2</v>
      </c>
      <c r="AB38" s="71">
        <f t="shared" si="26"/>
        <v>1</v>
      </c>
      <c r="AC38" s="70">
        <v>10022009</v>
      </c>
      <c r="AD38" s="71" t="s">
        <v>276</v>
      </c>
      <c r="AE38" s="71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3"/>
      <c r="BB38" t="str">
        <f t="shared" si="22"/>
        <v>10020001;10@10022010;10@10022004;10@10022008;2@10022009;1</v>
      </c>
    </row>
    <row r="39" spans="1:54" ht="20.100000000000001" customHeight="1" x14ac:dyDescent="0.2">
      <c r="A39" s="71">
        <v>12003009</v>
      </c>
      <c r="B39" s="71" t="s">
        <v>191</v>
      </c>
      <c r="G39" s="71">
        <v>12001003</v>
      </c>
      <c r="H39" s="73" t="s">
        <v>110</v>
      </c>
      <c r="J39" s="73">
        <v>15202004</v>
      </c>
      <c r="K39" s="73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70">
        <v>10022010</v>
      </c>
      <c r="R39" s="72" t="s">
        <v>835</v>
      </c>
      <c r="S39" s="1">
        <v>10</v>
      </c>
      <c r="T39" s="1">
        <f t="shared" si="24"/>
        <v>2</v>
      </c>
      <c r="U39" s="70">
        <v>10022005</v>
      </c>
      <c r="V39" s="72" t="s">
        <v>262</v>
      </c>
      <c r="W39" s="1">
        <v>10</v>
      </c>
      <c r="X39" s="1">
        <f t="shared" si="25"/>
        <v>2</v>
      </c>
      <c r="Y39" s="70">
        <v>10022008</v>
      </c>
      <c r="Z39" s="71" t="s">
        <v>274</v>
      </c>
      <c r="AA39" s="71">
        <v>2</v>
      </c>
      <c r="AB39" s="71">
        <f t="shared" si="26"/>
        <v>1</v>
      </c>
      <c r="AC39" s="70">
        <v>10022009</v>
      </c>
      <c r="AD39" s="71" t="s">
        <v>276</v>
      </c>
      <c r="AE39" s="71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3"/>
      <c r="BB39" t="str">
        <f t="shared" si="22"/>
        <v>10020001;10@10022010;10@10022005;10@10022008;2@10022009;1</v>
      </c>
    </row>
    <row r="40" spans="1:54" ht="20.100000000000001" customHeight="1" x14ac:dyDescent="0.2">
      <c r="A40" s="71">
        <v>12003010</v>
      </c>
      <c r="B40" s="71" t="s">
        <v>193</v>
      </c>
      <c r="G40" s="71">
        <v>12001004</v>
      </c>
      <c r="H40" s="73" t="s">
        <v>116</v>
      </c>
      <c r="J40" s="73">
        <v>15202006</v>
      </c>
      <c r="K40" s="73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70">
        <v>10022010</v>
      </c>
      <c r="R40" s="72" t="s">
        <v>835</v>
      </c>
      <c r="S40" s="1">
        <v>10</v>
      </c>
      <c r="T40" s="1">
        <f t="shared" si="24"/>
        <v>2</v>
      </c>
      <c r="U40" s="70">
        <v>10022006</v>
      </c>
      <c r="V40" s="76" t="s">
        <v>266</v>
      </c>
      <c r="W40" s="1">
        <v>10</v>
      </c>
      <c r="X40" s="1">
        <f t="shared" si="25"/>
        <v>2</v>
      </c>
      <c r="Y40" s="70">
        <v>10022008</v>
      </c>
      <c r="Z40" s="71" t="s">
        <v>274</v>
      </c>
      <c r="AA40" s="71">
        <v>2</v>
      </c>
      <c r="AB40" s="71">
        <f t="shared" si="26"/>
        <v>1</v>
      </c>
      <c r="AC40" s="70">
        <v>10022009</v>
      </c>
      <c r="AD40" s="71" t="s">
        <v>276</v>
      </c>
      <c r="AE40" s="71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3"/>
      <c r="BB40" t="str">
        <f t="shared" si="22"/>
        <v>10020001;10@10022010;10@10022006;10@10022008;2@10022009;1</v>
      </c>
    </row>
    <row r="41" spans="1:54" ht="20.100000000000001" customHeight="1" x14ac:dyDescent="0.2">
      <c r="A41" s="71">
        <v>12004001</v>
      </c>
      <c r="B41" s="71" t="s">
        <v>199</v>
      </c>
      <c r="G41" s="71">
        <v>12001005</v>
      </c>
      <c r="H41" s="73" t="s">
        <v>120</v>
      </c>
      <c r="J41" s="73">
        <v>15203002</v>
      </c>
      <c r="K41" s="73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70">
        <v>10022010</v>
      </c>
      <c r="R41" s="72" t="s">
        <v>835</v>
      </c>
      <c r="S41" s="1">
        <v>10</v>
      </c>
      <c r="T41" s="1">
        <f t="shared" si="24"/>
        <v>2</v>
      </c>
      <c r="U41" s="70">
        <v>10022007</v>
      </c>
      <c r="V41" s="72" t="s">
        <v>272</v>
      </c>
      <c r="W41" s="1">
        <v>10</v>
      </c>
      <c r="X41" s="1">
        <f t="shared" si="25"/>
        <v>2</v>
      </c>
      <c r="Y41" s="70">
        <v>10022008</v>
      </c>
      <c r="Z41" s="71" t="s">
        <v>274</v>
      </c>
      <c r="AA41" s="71">
        <v>2</v>
      </c>
      <c r="AB41" s="71">
        <f t="shared" si="26"/>
        <v>1</v>
      </c>
      <c r="AC41" s="70">
        <v>10022009</v>
      </c>
      <c r="AD41" s="71" t="s">
        <v>276</v>
      </c>
      <c r="AE41" s="71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3"/>
      <c r="BB41" t="str">
        <f t="shared" si="22"/>
        <v>10020001;10@10022010;10@10022007;10@10022008;2@10022009;1</v>
      </c>
    </row>
    <row r="42" spans="1:54" ht="20.100000000000001" customHeight="1" x14ac:dyDescent="0.2">
      <c r="A42" s="71">
        <v>12004002</v>
      </c>
      <c r="B42" s="71" t="s">
        <v>905</v>
      </c>
      <c r="G42" s="71">
        <v>12001006</v>
      </c>
      <c r="H42" s="73" t="s">
        <v>124</v>
      </c>
      <c r="J42" s="73">
        <v>15203004</v>
      </c>
      <c r="K42" s="73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70">
        <v>10022010</v>
      </c>
      <c r="R42" s="72" t="s">
        <v>835</v>
      </c>
      <c r="S42" s="1">
        <v>10</v>
      </c>
      <c r="T42" s="1">
        <f t="shared" si="24"/>
        <v>2</v>
      </c>
      <c r="U42" s="70">
        <v>10022001</v>
      </c>
      <c r="V42" s="72" t="s">
        <v>252</v>
      </c>
      <c r="W42" s="1">
        <v>10</v>
      </c>
      <c r="X42" s="1">
        <f t="shared" si="25"/>
        <v>2</v>
      </c>
      <c r="Y42" s="70">
        <v>10022008</v>
      </c>
      <c r="Z42" s="71" t="s">
        <v>274</v>
      </c>
      <c r="AA42" s="71">
        <v>2</v>
      </c>
      <c r="AB42" s="71">
        <f t="shared" si="26"/>
        <v>1</v>
      </c>
      <c r="AC42" s="70">
        <v>10022009</v>
      </c>
      <c r="AD42" s="71" t="s">
        <v>276</v>
      </c>
      <c r="AE42" s="71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3"/>
      <c r="BB42" t="str">
        <f t="shared" si="22"/>
        <v>10020001;10@10022010;10@10022001;10@10022008;2@10022009;1</v>
      </c>
    </row>
    <row r="43" spans="1:54" ht="20.100000000000001" customHeight="1" x14ac:dyDescent="0.2">
      <c r="A43" s="71">
        <v>12004003</v>
      </c>
      <c r="B43" s="71" t="s">
        <v>206</v>
      </c>
      <c r="G43" s="71">
        <v>12001007</v>
      </c>
      <c r="H43" s="73" t="s">
        <v>128</v>
      </c>
      <c r="J43" s="73">
        <v>15203006</v>
      </c>
      <c r="K43" s="73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70">
        <v>10022010</v>
      </c>
      <c r="R43" s="72" t="s">
        <v>835</v>
      </c>
      <c r="S43" s="1">
        <v>10</v>
      </c>
      <c r="T43" s="1">
        <f t="shared" si="24"/>
        <v>2</v>
      </c>
      <c r="U43" s="70">
        <v>10022002</v>
      </c>
      <c r="V43" s="72" t="s">
        <v>255</v>
      </c>
      <c r="W43" s="1">
        <v>10</v>
      </c>
      <c r="X43" s="1">
        <f t="shared" si="25"/>
        <v>2</v>
      </c>
      <c r="Y43" s="70">
        <v>10022008</v>
      </c>
      <c r="Z43" s="71" t="s">
        <v>274</v>
      </c>
      <c r="AA43" s="71">
        <v>2</v>
      </c>
      <c r="AB43" s="71">
        <f t="shared" si="26"/>
        <v>1</v>
      </c>
      <c r="AC43" s="70">
        <v>10022009</v>
      </c>
      <c r="AD43" s="71" t="s">
        <v>276</v>
      </c>
      <c r="AE43" s="71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3"/>
      <c r="BB43" t="str">
        <f t="shared" si="22"/>
        <v>10020001;10@10022010;10@10022002;10@10022008;2@10022009;1</v>
      </c>
    </row>
    <row r="44" spans="1:54" ht="20.100000000000001" customHeight="1" x14ac:dyDescent="0.2">
      <c r="A44" s="71">
        <v>12004004</v>
      </c>
      <c r="B44" s="71" t="s">
        <v>906</v>
      </c>
      <c r="G44" s="71">
        <v>12001008</v>
      </c>
      <c r="H44" s="73" t="s">
        <v>131</v>
      </c>
      <c r="J44" s="73">
        <v>15204002</v>
      </c>
      <c r="K44" s="73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70">
        <v>10022010</v>
      </c>
      <c r="R44" s="72" t="s">
        <v>835</v>
      </c>
      <c r="S44" s="1">
        <v>10</v>
      </c>
      <c r="T44" s="1">
        <f t="shared" si="24"/>
        <v>2</v>
      </c>
      <c r="U44" s="70">
        <v>10022003</v>
      </c>
      <c r="V44" s="72" t="s">
        <v>258</v>
      </c>
      <c r="W44" s="1">
        <v>10</v>
      </c>
      <c r="X44" s="1">
        <f t="shared" si="25"/>
        <v>2</v>
      </c>
      <c r="Y44" s="70">
        <v>10022008</v>
      </c>
      <c r="Z44" s="71" t="s">
        <v>274</v>
      </c>
      <c r="AA44" s="71">
        <v>2</v>
      </c>
      <c r="AB44" s="71">
        <f t="shared" si="26"/>
        <v>1</v>
      </c>
      <c r="AC44" s="70">
        <v>10022009</v>
      </c>
      <c r="AD44" s="71" t="s">
        <v>276</v>
      </c>
      <c r="AE44" s="71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3"/>
      <c r="BB44" t="str">
        <f t="shared" si="22"/>
        <v>10020001;10@10022010;10@10022003;10@10022008;2@10022009;1</v>
      </c>
    </row>
    <row r="45" spans="1:54" ht="20.100000000000001" customHeight="1" x14ac:dyDescent="0.2">
      <c r="A45" s="71">
        <v>12004005</v>
      </c>
      <c r="B45" s="71" t="s">
        <v>907</v>
      </c>
      <c r="J45" s="73">
        <v>15204004</v>
      </c>
      <c r="K45" s="73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70">
        <v>10022010</v>
      </c>
      <c r="R45" s="72" t="s">
        <v>835</v>
      </c>
      <c r="S45" s="1">
        <v>10</v>
      </c>
      <c r="T45" s="1">
        <f t="shared" si="24"/>
        <v>2</v>
      </c>
      <c r="U45" s="70">
        <v>10022004</v>
      </c>
      <c r="V45" s="72" t="s">
        <v>260</v>
      </c>
      <c r="W45" s="1">
        <v>10</v>
      </c>
      <c r="X45" s="1">
        <f t="shared" si="25"/>
        <v>2</v>
      </c>
      <c r="Y45" s="70">
        <v>10022008</v>
      </c>
      <c r="Z45" s="71" t="s">
        <v>274</v>
      </c>
      <c r="AA45" s="71">
        <v>2</v>
      </c>
      <c r="AB45" s="71">
        <f t="shared" si="26"/>
        <v>1</v>
      </c>
      <c r="AC45" s="70">
        <v>10022009</v>
      </c>
      <c r="AD45" s="71" t="s">
        <v>276</v>
      </c>
      <c r="AE45" s="71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3"/>
      <c r="BB45" t="str">
        <f t="shared" si="22"/>
        <v>10020001;10@10022010;10@10022004;10@10022008;2@10022009;1</v>
      </c>
    </row>
    <row r="46" spans="1:54" ht="20.100000000000001" customHeight="1" x14ac:dyDescent="0.2">
      <c r="A46" s="71">
        <v>12004006</v>
      </c>
      <c r="B46" s="71" t="s">
        <v>212</v>
      </c>
      <c r="J46" s="73">
        <v>15204006</v>
      </c>
      <c r="K46" s="73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70">
        <v>10022010</v>
      </c>
      <c r="R46" s="72" t="s">
        <v>835</v>
      </c>
      <c r="S46" s="1">
        <v>10</v>
      </c>
      <c r="T46" s="1">
        <f t="shared" si="24"/>
        <v>2</v>
      </c>
      <c r="U46" s="70">
        <v>10022005</v>
      </c>
      <c r="V46" s="72" t="s">
        <v>262</v>
      </c>
      <c r="W46" s="1">
        <v>10</v>
      </c>
      <c r="X46" s="1">
        <f t="shared" si="25"/>
        <v>2</v>
      </c>
      <c r="Y46" s="70">
        <v>10022008</v>
      </c>
      <c r="Z46" s="71" t="s">
        <v>274</v>
      </c>
      <c r="AA46" s="71">
        <v>2</v>
      </c>
      <c r="AB46" s="71">
        <f t="shared" si="26"/>
        <v>1</v>
      </c>
      <c r="AC46" s="70">
        <v>10022009</v>
      </c>
      <c r="AD46" s="71" t="s">
        <v>276</v>
      </c>
      <c r="AE46" s="71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3"/>
      <c r="BB46" t="str">
        <f t="shared" si="22"/>
        <v>10020001;10@10022010;10@10022005;10@10022008;2@10022009;1</v>
      </c>
    </row>
    <row r="47" spans="1:54" ht="20.100000000000001" customHeight="1" x14ac:dyDescent="0.2">
      <c r="A47" s="71">
        <v>12004007</v>
      </c>
      <c r="B47" s="71" t="s">
        <v>214</v>
      </c>
      <c r="J47" s="73">
        <v>15205002</v>
      </c>
      <c r="K47" s="73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70">
        <v>10022010</v>
      </c>
      <c r="R47" s="72" t="s">
        <v>835</v>
      </c>
      <c r="S47" s="1">
        <v>10</v>
      </c>
      <c r="T47" s="1">
        <f t="shared" si="24"/>
        <v>2</v>
      </c>
      <c r="U47" s="70">
        <v>10022006</v>
      </c>
      <c r="V47" s="76" t="s">
        <v>266</v>
      </c>
      <c r="W47" s="1">
        <v>10</v>
      </c>
      <c r="X47" s="1">
        <f t="shared" si="25"/>
        <v>2</v>
      </c>
      <c r="Y47" s="70">
        <v>10022008</v>
      </c>
      <c r="Z47" s="71" t="s">
        <v>274</v>
      </c>
      <c r="AA47" s="71">
        <v>2</v>
      </c>
      <c r="AB47" s="71">
        <f t="shared" si="26"/>
        <v>1</v>
      </c>
      <c r="AC47" s="70">
        <v>10022009</v>
      </c>
      <c r="AD47" s="71" t="s">
        <v>276</v>
      </c>
      <c r="AE47" s="71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3"/>
      <c r="BB47" t="str">
        <f t="shared" si="22"/>
        <v>10020001;10@10022010;10@10022006;10@10022008;2@10022009;1</v>
      </c>
    </row>
    <row r="48" spans="1:54" ht="20.100000000000001" customHeight="1" x14ac:dyDescent="0.2">
      <c r="A48" s="71">
        <v>12004008</v>
      </c>
      <c r="B48" s="71" t="s">
        <v>216</v>
      </c>
      <c r="J48" s="73">
        <v>15205004</v>
      </c>
      <c r="K48" s="73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70">
        <v>10022010</v>
      </c>
      <c r="R48" s="72" t="s">
        <v>835</v>
      </c>
      <c r="S48" s="1">
        <v>10</v>
      </c>
      <c r="T48" s="1">
        <f t="shared" si="24"/>
        <v>2</v>
      </c>
      <c r="U48" s="70">
        <v>10022007</v>
      </c>
      <c r="V48" s="72" t="s">
        <v>272</v>
      </c>
      <c r="W48" s="1">
        <v>10</v>
      </c>
      <c r="X48" s="1">
        <f t="shared" si="25"/>
        <v>2</v>
      </c>
      <c r="Y48" s="70">
        <v>10022008</v>
      </c>
      <c r="Z48" s="71" t="s">
        <v>274</v>
      </c>
      <c r="AA48" s="71">
        <v>2</v>
      </c>
      <c r="AB48" s="71">
        <f t="shared" si="26"/>
        <v>1</v>
      </c>
      <c r="AC48" s="70">
        <v>10022009</v>
      </c>
      <c r="AD48" s="71" t="s">
        <v>276</v>
      </c>
      <c r="AE48" s="71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3"/>
      <c r="BB48" t="str">
        <f t="shared" si="22"/>
        <v>10020001;10@10022010;10@10022007;10@10022008;2@10022009;1</v>
      </c>
    </row>
    <row r="49" spans="1:54" ht="20.100000000000001" customHeight="1" x14ac:dyDescent="0.2">
      <c r="A49" s="71">
        <v>12004009</v>
      </c>
      <c r="B49" s="71" t="s">
        <v>219</v>
      </c>
      <c r="J49" s="73">
        <v>15205006</v>
      </c>
      <c r="K49" s="73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70">
        <v>10022010</v>
      </c>
      <c r="R49" s="72" t="s">
        <v>835</v>
      </c>
      <c r="S49" s="1">
        <v>10</v>
      </c>
      <c r="T49" s="1">
        <f t="shared" si="24"/>
        <v>2</v>
      </c>
      <c r="U49" s="70">
        <v>10022001</v>
      </c>
      <c r="V49" s="72" t="s">
        <v>252</v>
      </c>
      <c r="W49" s="1">
        <v>10</v>
      </c>
      <c r="X49" s="1">
        <f t="shared" si="25"/>
        <v>2</v>
      </c>
      <c r="Y49" s="70">
        <v>10022008</v>
      </c>
      <c r="Z49" s="71" t="s">
        <v>274</v>
      </c>
      <c r="AA49" s="71">
        <v>2</v>
      </c>
      <c r="AB49" s="71">
        <f t="shared" si="26"/>
        <v>1</v>
      </c>
      <c r="AC49" s="70">
        <v>10022009</v>
      </c>
      <c r="AD49" s="71" t="s">
        <v>276</v>
      </c>
      <c r="AE49" s="71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3"/>
      <c r="BB49" t="str">
        <f t="shared" si="22"/>
        <v>10020001;10@10022010;10@10022001;10@10022008;2@10022009;1</v>
      </c>
    </row>
    <row r="50" spans="1:54" ht="20.100000000000001" customHeight="1" x14ac:dyDescent="0.2">
      <c r="A50" s="71">
        <v>12004010</v>
      </c>
      <c r="B50" s="71" t="s">
        <v>221</v>
      </c>
      <c r="J50" s="73">
        <v>15206002</v>
      </c>
      <c r="K50" s="73" t="s">
        <v>390</v>
      </c>
      <c r="M50" s="1">
        <v>10020001</v>
      </c>
      <c r="N50" s="1" t="s">
        <v>95</v>
      </c>
      <c r="O50" s="71">
        <v>20</v>
      </c>
      <c r="P50" s="1">
        <f t="shared" si="23"/>
        <v>4</v>
      </c>
      <c r="Q50" s="70">
        <v>10022010</v>
      </c>
      <c r="R50" s="72" t="s">
        <v>835</v>
      </c>
      <c r="S50" s="71">
        <v>20</v>
      </c>
      <c r="T50" s="1">
        <f t="shared" si="24"/>
        <v>4</v>
      </c>
      <c r="U50" s="70">
        <v>10022002</v>
      </c>
      <c r="V50" s="72" t="s">
        <v>255</v>
      </c>
      <c r="W50" s="71">
        <v>20</v>
      </c>
      <c r="X50" s="1">
        <f t="shared" si="25"/>
        <v>4</v>
      </c>
      <c r="Y50" s="70">
        <v>10022008</v>
      </c>
      <c r="Z50" s="71" t="s">
        <v>274</v>
      </c>
      <c r="AA50" s="71">
        <v>4</v>
      </c>
      <c r="AB50" s="71">
        <f t="shared" si="26"/>
        <v>2</v>
      </c>
      <c r="AC50" s="70">
        <v>10022009</v>
      </c>
      <c r="AD50" s="71" t="s">
        <v>276</v>
      </c>
      <c r="AE50" s="71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3"/>
      <c r="BB50" t="str">
        <f t="shared" si="22"/>
        <v>10020001;20@10022010;20@10022002;20@10022008;4@10022009;2</v>
      </c>
    </row>
    <row r="51" spans="1:54" ht="20.100000000000001" customHeight="1" x14ac:dyDescent="0.2">
      <c r="J51" s="73">
        <v>15207002</v>
      </c>
      <c r="K51" s="73" t="s">
        <v>392</v>
      </c>
      <c r="M51" s="1">
        <v>10020001</v>
      </c>
      <c r="N51" s="1" t="s">
        <v>95</v>
      </c>
      <c r="O51" s="71">
        <v>20</v>
      </c>
      <c r="P51" s="1">
        <f t="shared" si="23"/>
        <v>4</v>
      </c>
      <c r="Q51" s="70">
        <v>10022010</v>
      </c>
      <c r="R51" s="72" t="s">
        <v>835</v>
      </c>
      <c r="S51" s="71">
        <v>20</v>
      </c>
      <c r="T51" s="1">
        <f t="shared" si="24"/>
        <v>4</v>
      </c>
      <c r="U51" s="70">
        <v>10022003</v>
      </c>
      <c r="V51" s="72" t="s">
        <v>258</v>
      </c>
      <c r="W51" s="71">
        <v>20</v>
      </c>
      <c r="X51" s="1">
        <f t="shared" si="25"/>
        <v>4</v>
      </c>
      <c r="Y51" s="70">
        <v>10022008</v>
      </c>
      <c r="Z51" s="71" t="s">
        <v>274</v>
      </c>
      <c r="AA51" s="71">
        <v>4</v>
      </c>
      <c r="AB51" s="71">
        <f t="shared" si="26"/>
        <v>2</v>
      </c>
      <c r="AC51" s="70">
        <v>10022009</v>
      </c>
      <c r="AD51" s="71" t="s">
        <v>276</v>
      </c>
      <c r="AE51" s="71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3"/>
      <c r="BB51" t="str">
        <f t="shared" si="22"/>
        <v>10020001;20@10022010;20@10022003;20@10022008;4@10022009;2</v>
      </c>
    </row>
    <row r="52" spans="1:54" ht="20.100000000000001" customHeight="1" x14ac:dyDescent="0.2">
      <c r="J52" s="73">
        <v>15208002</v>
      </c>
      <c r="K52" s="73" t="s">
        <v>393</v>
      </c>
      <c r="M52" s="1">
        <v>10020001</v>
      </c>
      <c r="N52" s="1" t="s">
        <v>95</v>
      </c>
      <c r="O52" s="71">
        <v>20</v>
      </c>
      <c r="P52" s="1">
        <f t="shared" si="23"/>
        <v>4</v>
      </c>
      <c r="Q52" s="70">
        <v>10022010</v>
      </c>
      <c r="R52" s="72" t="s">
        <v>835</v>
      </c>
      <c r="S52" s="71">
        <v>20</v>
      </c>
      <c r="T52" s="1">
        <f t="shared" si="24"/>
        <v>4</v>
      </c>
      <c r="U52" s="70">
        <v>10022004</v>
      </c>
      <c r="V52" s="72" t="s">
        <v>260</v>
      </c>
      <c r="W52" s="71">
        <v>20</v>
      </c>
      <c r="X52" s="1">
        <f t="shared" si="25"/>
        <v>4</v>
      </c>
      <c r="Y52" s="70">
        <v>10022008</v>
      </c>
      <c r="Z52" s="71" t="s">
        <v>274</v>
      </c>
      <c r="AA52" s="71">
        <v>4</v>
      </c>
      <c r="AB52" s="71">
        <f t="shared" si="26"/>
        <v>2</v>
      </c>
      <c r="AC52" s="70">
        <v>10022009</v>
      </c>
      <c r="AD52" s="71" t="s">
        <v>276</v>
      </c>
      <c r="AE52" s="71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3"/>
      <c r="BB52" t="str">
        <f t="shared" si="22"/>
        <v>10020001;20@10022010;20@10022004;20@10022008;4@10022009;2</v>
      </c>
    </row>
    <row r="53" spans="1:54" ht="20.100000000000001" customHeight="1" x14ac:dyDescent="0.2">
      <c r="J53" s="73">
        <v>15209002</v>
      </c>
      <c r="K53" s="73" t="s">
        <v>395</v>
      </c>
      <c r="M53" s="1">
        <v>10020001</v>
      </c>
      <c r="N53" s="1" t="s">
        <v>95</v>
      </c>
      <c r="O53" s="71">
        <v>30</v>
      </c>
      <c r="P53" s="1">
        <f t="shared" si="23"/>
        <v>6</v>
      </c>
      <c r="Q53" s="70">
        <v>10022010</v>
      </c>
      <c r="R53" s="72" t="s">
        <v>835</v>
      </c>
      <c r="S53" s="71">
        <v>30</v>
      </c>
      <c r="T53" s="1">
        <f t="shared" si="24"/>
        <v>6</v>
      </c>
      <c r="U53" s="70">
        <v>10022005</v>
      </c>
      <c r="V53" s="72" t="s">
        <v>262</v>
      </c>
      <c r="W53" s="71">
        <v>30</v>
      </c>
      <c r="X53" s="1">
        <f t="shared" si="25"/>
        <v>6</v>
      </c>
      <c r="Y53" s="70">
        <v>10022008</v>
      </c>
      <c r="Z53" s="71" t="s">
        <v>274</v>
      </c>
      <c r="AA53" s="71">
        <v>6</v>
      </c>
      <c r="AB53" s="71">
        <f t="shared" si="26"/>
        <v>3</v>
      </c>
      <c r="AC53" s="70">
        <v>10022009</v>
      </c>
      <c r="AD53" s="71" t="s">
        <v>276</v>
      </c>
      <c r="AE53" s="71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3"/>
      <c r="BB53" t="str">
        <f t="shared" si="22"/>
        <v>10020001;30@10022010;30@10022005;30@10022008;6@10022009;3</v>
      </c>
    </row>
    <row r="54" spans="1:54" ht="20.100000000000001" customHeight="1" x14ac:dyDescent="0.2">
      <c r="J54" s="73">
        <v>15210002</v>
      </c>
      <c r="K54" s="73" t="s">
        <v>397</v>
      </c>
      <c r="M54" s="1">
        <v>10020001</v>
      </c>
      <c r="N54" s="1" t="s">
        <v>95</v>
      </c>
      <c r="O54" s="71">
        <v>30</v>
      </c>
      <c r="P54" s="1">
        <f t="shared" si="23"/>
        <v>6</v>
      </c>
      <c r="Q54" s="70">
        <v>10022010</v>
      </c>
      <c r="R54" s="72" t="s">
        <v>835</v>
      </c>
      <c r="S54" s="71">
        <v>30</v>
      </c>
      <c r="T54" s="1">
        <f t="shared" si="24"/>
        <v>6</v>
      </c>
      <c r="U54" s="70">
        <v>10022006</v>
      </c>
      <c r="V54" s="76" t="s">
        <v>266</v>
      </c>
      <c r="W54" s="71">
        <v>30</v>
      </c>
      <c r="X54" s="1">
        <f t="shared" si="25"/>
        <v>6</v>
      </c>
      <c r="Y54" s="70">
        <v>10022008</v>
      </c>
      <c r="Z54" s="71" t="s">
        <v>274</v>
      </c>
      <c r="AA54" s="71">
        <v>6</v>
      </c>
      <c r="AB54" s="71">
        <f t="shared" si="26"/>
        <v>3</v>
      </c>
      <c r="AC54" s="70">
        <v>10022009</v>
      </c>
      <c r="AD54" s="71" t="s">
        <v>276</v>
      </c>
      <c r="AE54" s="71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3"/>
      <c r="BB54" t="str">
        <f t="shared" si="22"/>
        <v>10020001;30@10022010;30@10022006;30@10022008;6@10022009;3</v>
      </c>
    </row>
    <row r="55" spans="1:54" ht="20.100000000000001" customHeight="1" x14ac:dyDescent="0.2">
      <c r="J55" s="73">
        <v>15210004</v>
      </c>
      <c r="K55" s="73" t="s">
        <v>399</v>
      </c>
      <c r="M55" s="1">
        <v>10020001</v>
      </c>
      <c r="N55" s="1" t="s">
        <v>95</v>
      </c>
      <c r="O55" s="71">
        <v>30</v>
      </c>
      <c r="P55" s="1">
        <f t="shared" si="23"/>
        <v>6</v>
      </c>
      <c r="Q55" s="70">
        <v>10022010</v>
      </c>
      <c r="R55" s="72" t="s">
        <v>835</v>
      </c>
      <c r="S55" s="71">
        <v>30</v>
      </c>
      <c r="T55" s="1">
        <f t="shared" si="24"/>
        <v>6</v>
      </c>
      <c r="U55" s="70">
        <v>10022007</v>
      </c>
      <c r="V55" s="72" t="s">
        <v>272</v>
      </c>
      <c r="W55" s="71">
        <v>30</v>
      </c>
      <c r="X55" s="1">
        <f t="shared" si="25"/>
        <v>6</v>
      </c>
      <c r="Y55" s="70">
        <v>10022008</v>
      </c>
      <c r="Z55" s="71" t="s">
        <v>274</v>
      </c>
      <c r="AA55" s="71">
        <v>6</v>
      </c>
      <c r="AB55" s="71">
        <f t="shared" si="26"/>
        <v>3</v>
      </c>
      <c r="AC55" s="70">
        <v>10022009</v>
      </c>
      <c r="AD55" s="71" t="s">
        <v>276</v>
      </c>
      <c r="AE55" s="71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3"/>
      <c r="BB55" t="str">
        <f t="shared" si="22"/>
        <v>10020001;30@10022010;30@10022007;30@10022008;6@10022009;3</v>
      </c>
    </row>
    <row r="56" spans="1:54" ht="20.100000000000001" customHeight="1" x14ac:dyDescent="0.2">
      <c r="J56" s="73">
        <v>15211002</v>
      </c>
      <c r="K56" s="73" t="s">
        <v>401</v>
      </c>
      <c r="M56" s="1">
        <v>10020001</v>
      </c>
      <c r="N56" s="1" t="s">
        <v>95</v>
      </c>
      <c r="O56" s="71">
        <v>20</v>
      </c>
      <c r="P56" s="1">
        <f t="shared" si="23"/>
        <v>4</v>
      </c>
      <c r="Q56" s="70">
        <v>10022010</v>
      </c>
      <c r="R56" s="72" t="s">
        <v>835</v>
      </c>
      <c r="S56" s="71">
        <v>20</v>
      </c>
      <c r="T56" s="1">
        <f t="shared" si="24"/>
        <v>4</v>
      </c>
      <c r="U56" s="70">
        <v>10022005</v>
      </c>
      <c r="V56" s="72" t="s">
        <v>262</v>
      </c>
      <c r="W56" s="71">
        <v>20</v>
      </c>
      <c r="X56" s="1">
        <f t="shared" si="25"/>
        <v>4</v>
      </c>
      <c r="Y56" s="70">
        <v>10022008</v>
      </c>
      <c r="Z56" s="71" t="s">
        <v>274</v>
      </c>
      <c r="AA56" s="71">
        <v>4</v>
      </c>
      <c r="AB56" s="71">
        <f t="shared" si="26"/>
        <v>2</v>
      </c>
      <c r="AC56" s="70">
        <v>10022009</v>
      </c>
      <c r="AD56" s="71" t="s">
        <v>276</v>
      </c>
      <c r="AE56" s="71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3"/>
      <c r="BB56" t="str">
        <f t="shared" si="22"/>
        <v>10020001;20@10022010;20@10022005;20@10022008;4@10022009;2</v>
      </c>
    </row>
    <row r="57" spans="1:54" ht="20.100000000000001" customHeight="1" x14ac:dyDescent="0.2">
      <c r="J57" s="73">
        <v>15211004</v>
      </c>
      <c r="K57" s="73" t="s">
        <v>403</v>
      </c>
      <c r="M57" s="1">
        <v>10020001</v>
      </c>
      <c r="N57" s="1" t="s">
        <v>95</v>
      </c>
      <c r="O57" s="71">
        <v>20</v>
      </c>
      <c r="P57" s="1">
        <f t="shared" si="23"/>
        <v>4</v>
      </c>
      <c r="Q57" s="70">
        <v>10022010</v>
      </c>
      <c r="R57" s="72" t="s">
        <v>835</v>
      </c>
      <c r="S57" s="71">
        <v>20</v>
      </c>
      <c r="T57" s="1">
        <f t="shared" si="24"/>
        <v>4</v>
      </c>
      <c r="U57" s="70">
        <v>10022006</v>
      </c>
      <c r="V57" s="76" t="s">
        <v>266</v>
      </c>
      <c r="W57" s="71">
        <v>20</v>
      </c>
      <c r="X57" s="1">
        <f t="shared" si="25"/>
        <v>4</v>
      </c>
      <c r="Y57" s="70">
        <v>10022008</v>
      </c>
      <c r="Z57" s="71" t="s">
        <v>274</v>
      </c>
      <c r="AA57" s="71">
        <v>4</v>
      </c>
      <c r="AB57" s="71">
        <f t="shared" si="26"/>
        <v>2</v>
      </c>
      <c r="AC57" s="70">
        <v>10022009</v>
      </c>
      <c r="AD57" s="71" t="s">
        <v>276</v>
      </c>
      <c r="AE57" s="71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3"/>
      <c r="BB57" t="str">
        <f t="shared" si="22"/>
        <v>10020001;20@10022010;20@10022006;20@10022008;4@10022009;2</v>
      </c>
    </row>
    <row r="58" spans="1:54" ht="20.100000000000001" customHeight="1" x14ac:dyDescent="0.2">
      <c r="J58" s="73">
        <v>15211006</v>
      </c>
      <c r="K58" s="73" t="s">
        <v>405</v>
      </c>
      <c r="M58" s="1">
        <v>10020001</v>
      </c>
      <c r="N58" s="1" t="s">
        <v>95</v>
      </c>
      <c r="O58" s="71">
        <v>20</v>
      </c>
      <c r="P58" s="1">
        <f t="shared" si="23"/>
        <v>4</v>
      </c>
      <c r="Q58" s="70">
        <v>10022010</v>
      </c>
      <c r="R58" s="72" t="s">
        <v>835</v>
      </c>
      <c r="S58" s="71">
        <v>20</v>
      </c>
      <c r="T58" s="1">
        <f t="shared" si="24"/>
        <v>4</v>
      </c>
      <c r="U58" s="70">
        <v>10022007</v>
      </c>
      <c r="V58" s="72" t="s">
        <v>272</v>
      </c>
      <c r="W58" s="71">
        <v>20</v>
      </c>
      <c r="X58" s="1">
        <f t="shared" si="25"/>
        <v>4</v>
      </c>
      <c r="Y58" s="70">
        <v>10022008</v>
      </c>
      <c r="Z58" s="71" t="s">
        <v>274</v>
      </c>
      <c r="AA58" s="71">
        <v>4</v>
      </c>
      <c r="AB58" s="71">
        <f t="shared" si="26"/>
        <v>2</v>
      </c>
      <c r="AC58" s="70">
        <v>10022009</v>
      </c>
      <c r="AD58" s="71" t="s">
        <v>276</v>
      </c>
      <c r="AE58" s="71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3"/>
      <c r="BB58" t="str">
        <f t="shared" si="22"/>
        <v>10020001;20@10022010;20@10022007;20@10022008;4@10022009;2</v>
      </c>
    </row>
    <row r="59" spans="1:54" ht="20.100000000000001" customHeight="1" x14ac:dyDescent="0.2">
      <c r="J59" s="92">
        <v>15206003</v>
      </c>
      <c r="K59" s="92" t="s">
        <v>908</v>
      </c>
      <c r="M59" s="1">
        <v>10020001</v>
      </c>
      <c r="N59" s="1" t="s">
        <v>95</v>
      </c>
      <c r="O59" s="71">
        <v>200</v>
      </c>
      <c r="P59" s="1"/>
      <c r="Q59" s="70">
        <v>10022010</v>
      </c>
      <c r="R59" s="72" t="s">
        <v>835</v>
      </c>
      <c r="S59" s="71">
        <v>200</v>
      </c>
      <c r="T59" s="1"/>
      <c r="U59" s="73">
        <v>15206002</v>
      </c>
      <c r="V59" s="73" t="s">
        <v>390</v>
      </c>
      <c r="W59" s="71">
        <v>1</v>
      </c>
      <c r="X59" s="1"/>
      <c r="Y59" s="70">
        <v>10022008</v>
      </c>
      <c r="Z59" s="71" t="s">
        <v>274</v>
      </c>
      <c r="AA59" s="71">
        <v>20</v>
      </c>
      <c r="AB59" s="71"/>
      <c r="AC59" s="70">
        <v>10022009</v>
      </c>
      <c r="AD59" s="71" t="s">
        <v>276</v>
      </c>
      <c r="AE59" s="71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2">
        <v>15210011</v>
      </c>
      <c r="K60" s="92" t="s">
        <v>909</v>
      </c>
      <c r="M60" s="1">
        <v>10020001</v>
      </c>
      <c r="N60" s="1" t="s">
        <v>95</v>
      </c>
      <c r="O60" s="71">
        <v>200</v>
      </c>
      <c r="P60" s="1"/>
      <c r="Q60" s="70">
        <v>10022010</v>
      </c>
      <c r="R60" s="72" t="s">
        <v>835</v>
      </c>
      <c r="S60" s="71">
        <v>200</v>
      </c>
      <c r="T60" s="1"/>
      <c r="U60" s="73">
        <v>15210002</v>
      </c>
      <c r="V60" s="73" t="s">
        <v>397</v>
      </c>
      <c r="W60" s="71">
        <v>1</v>
      </c>
      <c r="X60" s="1"/>
      <c r="Y60" s="70">
        <v>10022008</v>
      </c>
      <c r="Z60" s="71" t="s">
        <v>274</v>
      </c>
      <c r="AA60" s="71">
        <v>20</v>
      </c>
      <c r="AB60" s="71"/>
      <c r="AC60" s="70">
        <v>10022009</v>
      </c>
      <c r="AD60" s="71" t="s">
        <v>276</v>
      </c>
      <c r="AE60" s="71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2">
        <v>15210012</v>
      </c>
      <c r="K61" s="92" t="s">
        <v>910</v>
      </c>
      <c r="M61" s="1">
        <v>10020001</v>
      </c>
      <c r="N61" s="1" t="s">
        <v>95</v>
      </c>
      <c r="O61" s="71">
        <v>200</v>
      </c>
      <c r="P61" s="1"/>
      <c r="Q61" s="70">
        <v>10022010</v>
      </c>
      <c r="R61" s="72" t="s">
        <v>835</v>
      </c>
      <c r="S61" s="71">
        <v>200</v>
      </c>
      <c r="T61" s="1"/>
      <c r="U61" s="73">
        <v>15210004</v>
      </c>
      <c r="V61" s="73" t="s">
        <v>399</v>
      </c>
      <c r="W61" s="71">
        <v>1</v>
      </c>
      <c r="X61" s="1"/>
      <c r="Y61" s="70">
        <v>10022008</v>
      </c>
      <c r="Z61" s="71" t="s">
        <v>274</v>
      </c>
      <c r="AA61" s="71">
        <v>20</v>
      </c>
      <c r="AB61" s="71"/>
      <c r="AC61" s="70">
        <v>10022009</v>
      </c>
      <c r="AD61" s="71" t="s">
        <v>276</v>
      </c>
      <c r="AE61" s="71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2">
        <v>15210111</v>
      </c>
      <c r="K62" s="92" t="s">
        <v>911</v>
      </c>
      <c r="M62" s="1">
        <v>10020001</v>
      </c>
      <c r="N62" s="1" t="s">
        <v>95</v>
      </c>
      <c r="O62" s="71">
        <v>200</v>
      </c>
      <c r="P62" s="1"/>
      <c r="Q62" s="70">
        <v>10022010</v>
      </c>
      <c r="R62" s="72" t="s">
        <v>835</v>
      </c>
      <c r="S62" s="71">
        <v>200</v>
      </c>
      <c r="T62" s="1"/>
      <c r="U62" s="5">
        <v>15210102</v>
      </c>
      <c r="V62" s="5" t="s">
        <v>912</v>
      </c>
      <c r="W62" s="71">
        <v>1</v>
      </c>
      <c r="X62" s="1"/>
      <c r="Y62" s="70">
        <v>10022008</v>
      </c>
      <c r="Z62" s="71" t="s">
        <v>274</v>
      </c>
      <c r="AA62" s="71">
        <v>20</v>
      </c>
      <c r="AB62" s="71"/>
      <c r="AC62" s="70">
        <v>10022009</v>
      </c>
      <c r="AD62" s="71" t="s">
        <v>276</v>
      </c>
      <c r="AE62" s="71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2">
        <v>15210112</v>
      </c>
      <c r="K63" s="92" t="s">
        <v>913</v>
      </c>
      <c r="M63" s="1">
        <v>10020001</v>
      </c>
      <c r="N63" s="1" t="s">
        <v>95</v>
      </c>
      <c r="O63" s="71">
        <v>200</v>
      </c>
      <c r="P63" s="1"/>
      <c r="Q63" s="70">
        <v>10022010</v>
      </c>
      <c r="R63" s="72" t="s">
        <v>835</v>
      </c>
      <c r="S63" s="71">
        <v>200</v>
      </c>
      <c r="T63" s="1"/>
      <c r="U63" s="5">
        <v>15210104</v>
      </c>
      <c r="V63" s="5" t="s">
        <v>914</v>
      </c>
      <c r="W63" s="71">
        <v>1</v>
      </c>
      <c r="X63" s="1"/>
      <c r="Y63" s="70">
        <v>10022008</v>
      </c>
      <c r="Z63" s="71" t="s">
        <v>274</v>
      </c>
      <c r="AA63" s="71">
        <v>20</v>
      </c>
      <c r="AB63" s="71"/>
      <c r="AC63" s="70">
        <v>10022009</v>
      </c>
      <c r="AD63" s="71" t="s">
        <v>276</v>
      </c>
      <c r="AE63" s="71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2">
        <v>15211011</v>
      </c>
      <c r="K64" s="92" t="s">
        <v>915</v>
      </c>
      <c r="M64" s="1">
        <v>10020001</v>
      </c>
      <c r="N64" s="1" t="s">
        <v>95</v>
      </c>
      <c r="O64" s="71">
        <v>200</v>
      </c>
      <c r="P64" s="1"/>
      <c r="Q64" s="70">
        <v>10022010</v>
      </c>
      <c r="R64" s="72" t="s">
        <v>835</v>
      </c>
      <c r="S64" s="71">
        <v>200</v>
      </c>
      <c r="T64" s="1"/>
      <c r="U64" s="73">
        <v>15211002</v>
      </c>
      <c r="V64" s="73" t="s">
        <v>401</v>
      </c>
      <c r="W64" s="71">
        <v>1</v>
      </c>
      <c r="X64" s="1"/>
      <c r="Y64" s="70">
        <v>10022008</v>
      </c>
      <c r="Z64" s="71" t="s">
        <v>274</v>
      </c>
      <c r="AA64" s="71">
        <v>30</v>
      </c>
      <c r="AB64" s="71"/>
      <c r="AC64" s="70">
        <v>10022009</v>
      </c>
      <c r="AD64" s="71" t="s">
        <v>276</v>
      </c>
      <c r="AE64" s="71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2">
        <v>15211012</v>
      </c>
      <c r="K65" s="92" t="s">
        <v>916</v>
      </c>
      <c r="M65" s="1">
        <v>10020001</v>
      </c>
      <c r="N65" s="1" t="s">
        <v>95</v>
      </c>
      <c r="O65" s="71">
        <v>200</v>
      </c>
      <c r="P65" s="1"/>
      <c r="Q65" s="70">
        <v>10022010</v>
      </c>
      <c r="R65" s="72" t="s">
        <v>835</v>
      </c>
      <c r="S65" s="71">
        <v>200</v>
      </c>
      <c r="T65" s="1"/>
      <c r="U65" s="73">
        <v>15211004</v>
      </c>
      <c r="V65" s="73" t="s">
        <v>403</v>
      </c>
      <c r="W65" s="71">
        <v>1</v>
      </c>
      <c r="X65" s="1"/>
      <c r="Y65" s="70">
        <v>10022008</v>
      </c>
      <c r="Z65" s="71" t="s">
        <v>274</v>
      </c>
      <c r="AA65" s="71">
        <v>30</v>
      </c>
      <c r="AB65" s="71"/>
      <c r="AC65" s="70">
        <v>10022009</v>
      </c>
      <c r="AD65" s="71" t="s">
        <v>276</v>
      </c>
      <c r="AE65" s="71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2">
        <v>15211013</v>
      </c>
      <c r="K66" s="92" t="s">
        <v>917</v>
      </c>
      <c r="M66" s="1">
        <v>10020001</v>
      </c>
      <c r="N66" s="1" t="s">
        <v>95</v>
      </c>
      <c r="O66" s="71">
        <v>200</v>
      </c>
      <c r="P66" s="1"/>
      <c r="Q66" s="70">
        <v>10022010</v>
      </c>
      <c r="R66" s="72" t="s">
        <v>835</v>
      </c>
      <c r="S66" s="71">
        <v>200</v>
      </c>
      <c r="T66" s="1"/>
      <c r="U66" s="73">
        <v>15211006</v>
      </c>
      <c r="V66" s="73" t="s">
        <v>405</v>
      </c>
      <c r="W66" s="71">
        <v>1</v>
      </c>
      <c r="X66" s="1"/>
      <c r="Y66" s="70">
        <v>10022008</v>
      </c>
      <c r="Z66" s="71" t="s">
        <v>274</v>
      </c>
      <c r="AA66" s="71">
        <v>30</v>
      </c>
      <c r="AB66" s="71"/>
      <c r="AC66" s="70">
        <v>10022009</v>
      </c>
      <c r="AD66" s="71" t="s">
        <v>276</v>
      </c>
      <c r="AE66" s="71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71">
        <v>12002001</v>
      </c>
      <c r="H68" s="71" t="s">
        <v>138</v>
      </c>
      <c r="J68" s="73">
        <v>15301002</v>
      </c>
      <c r="K68" s="73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70">
        <v>10023010</v>
      </c>
      <c r="R68" s="72" t="s">
        <v>837</v>
      </c>
      <c r="S68" s="1">
        <v>10</v>
      </c>
      <c r="T68" s="1">
        <f>S68/5</f>
        <v>2</v>
      </c>
      <c r="U68" s="70">
        <v>10023001</v>
      </c>
      <c r="V68" s="72" t="s">
        <v>278</v>
      </c>
      <c r="W68" s="1">
        <v>10</v>
      </c>
      <c r="X68" s="1">
        <f>W68/5</f>
        <v>2</v>
      </c>
      <c r="Y68" s="70">
        <v>10023008</v>
      </c>
      <c r="Z68" s="71" t="s">
        <v>297</v>
      </c>
      <c r="AA68" s="71">
        <v>2</v>
      </c>
      <c r="AB68" s="71">
        <f>AA68/2</f>
        <v>1</v>
      </c>
      <c r="AC68" s="70">
        <v>10023009</v>
      </c>
      <c r="AD68" s="71" t="s">
        <v>299</v>
      </c>
      <c r="AE68" s="71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71">
        <v>12002002</v>
      </c>
      <c r="H69" s="71" t="s">
        <v>141</v>
      </c>
      <c r="J69" s="73">
        <v>15301004</v>
      </c>
      <c r="K69" s="73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70">
        <v>10023010</v>
      </c>
      <c r="R69" s="72" t="s">
        <v>837</v>
      </c>
      <c r="S69" s="1">
        <v>10</v>
      </c>
      <c r="T69" s="1">
        <f t="shared" ref="T69:T91" si="41">S69/5</f>
        <v>2</v>
      </c>
      <c r="U69" s="70">
        <v>10023002</v>
      </c>
      <c r="V69" s="72" t="s">
        <v>280</v>
      </c>
      <c r="W69" s="1">
        <v>10</v>
      </c>
      <c r="X69" s="1">
        <f t="shared" ref="X69:X91" si="42">W69/5</f>
        <v>2</v>
      </c>
      <c r="Y69" s="70">
        <v>10023008</v>
      </c>
      <c r="Z69" s="71" t="s">
        <v>297</v>
      </c>
      <c r="AA69" s="71">
        <v>2</v>
      </c>
      <c r="AB69" s="71">
        <f t="shared" ref="AB69:AB91" si="43">AA69/2</f>
        <v>1</v>
      </c>
      <c r="AC69" s="70">
        <v>10023009</v>
      </c>
      <c r="AD69" s="71" t="s">
        <v>299</v>
      </c>
      <c r="AE69" s="71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71">
        <v>12002003</v>
      </c>
      <c r="H70" s="71" t="s">
        <v>144</v>
      </c>
      <c r="J70" s="73">
        <v>15301006</v>
      </c>
      <c r="K70" s="73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70">
        <v>10023010</v>
      </c>
      <c r="R70" s="72" t="s">
        <v>837</v>
      </c>
      <c r="S70" s="1">
        <v>10</v>
      </c>
      <c r="T70" s="1">
        <f t="shared" si="41"/>
        <v>2</v>
      </c>
      <c r="U70" s="70">
        <v>10023003</v>
      </c>
      <c r="V70" s="72" t="s">
        <v>282</v>
      </c>
      <c r="W70" s="1">
        <v>10</v>
      </c>
      <c r="X70" s="1">
        <f t="shared" si="42"/>
        <v>2</v>
      </c>
      <c r="Y70" s="70">
        <v>10023008</v>
      </c>
      <c r="Z70" s="71" t="s">
        <v>297</v>
      </c>
      <c r="AA70" s="71">
        <v>2</v>
      </c>
      <c r="AB70" s="71">
        <f t="shared" si="43"/>
        <v>1</v>
      </c>
      <c r="AC70" s="70">
        <v>10023009</v>
      </c>
      <c r="AD70" s="71" t="s">
        <v>299</v>
      </c>
      <c r="AE70" s="71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71">
        <v>12002004</v>
      </c>
      <c r="H71" s="71" t="s">
        <v>147</v>
      </c>
      <c r="J71" s="73">
        <v>15302002</v>
      </c>
      <c r="K71" s="73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70">
        <v>10023010</v>
      </c>
      <c r="R71" s="72" t="s">
        <v>837</v>
      </c>
      <c r="S71" s="1">
        <v>10</v>
      </c>
      <c r="T71" s="1">
        <f t="shared" si="41"/>
        <v>2</v>
      </c>
      <c r="U71" s="70">
        <v>10023004</v>
      </c>
      <c r="V71" s="72" t="s">
        <v>285</v>
      </c>
      <c r="W71" s="1">
        <v>10</v>
      </c>
      <c r="X71" s="1">
        <f t="shared" si="42"/>
        <v>2</v>
      </c>
      <c r="Y71" s="70">
        <v>10023008</v>
      </c>
      <c r="Z71" s="71" t="s">
        <v>297</v>
      </c>
      <c r="AA71" s="71">
        <v>2</v>
      </c>
      <c r="AB71" s="71">
        <f t="shared" si="43"/>
        <v>1</v>
      </c>
      <c r="AC71" s="70">
        <v>10023009</v>
      </c>
      <c r="AD71" s="71" t="s">
        <v>299</v>
      </c>
      <c r="AE71" s="71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71">
        <v>12002005</v>
      </c>
      <c r="H72" s="71" t="s">
        <v>149</v>
      </c>
      <c r="J72" s="73">
        <v>15302004</v>
      </c>
      <c r="K72" s="73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70">
        <v>10023010</v>
      </c>
      <c r="R72" s="72" t="s">
        <v>837</v>
      </c>
      <c r="S72" s="1">
        <v>10</v>
      </c>
      <c r="T72" s="1">
        <f t="shared" si="41"/>
        <v>2</v>
      </c>
      <c r="U72" s="70">
        <v>10023005</v>
      </c>
      <c r="V72" s="72" t="s">
        <v>289</v>
      </c>
      <c r="W72" s="1">
        <v>10</v>
      </c>
      <c r="X72" s="1">
        <f t="shared" si="42"/>
        <v>2</v>
      </c>
      <c r="Y72" s="70">
        <v>10023008</v>
      </c>
      <c r="Z72" s="71" t="s">
        <v>297</v>
      </c>
      <c r="AA72" s="71">
        <v>2</v>
      </c>
      <c r="AB72" s="71">
        <f t="shared" si="43"/>
        <v>1</v>
      </c>
      <c r="AC72" s="70">
        <v>10023009</v>
      </c>
      <c r="AD72" s="71" t="s">
        <v>299</v>
      </c>
      <c r="AE72" s="71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71">
        <v>12002006</v>
      </c>
      <c r="H73" s="71" t="s">
        <v>152</v>
      </c>
      <c r="J73" s="73">
        <v>15302006</v>
      </c>
      <c r="K73" s="73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70">
        <v>10023010</v>
      </c>
      <c r="R73" s="72" t="s">
        <v>837</v>
      </c>
      <c r="S73" s="1">
        <v>10</v>
      </c>
      <c r="T73" s="1">
        <f t="shared" si="41"/>
        <v>2</v>
      </c>
      <c r="U73" s="70">
        <v>10023006</v>
      </c>
      <c r="V73" s="72" t="s">
        <v>292</v>
      </c>
      <c r="W73" s="1">
        <v>10</v>
      </c>
      <c r="X73" s="1">
        <f t="shared" si="42"/>
        <v>2</v>
      </c>
      <c r="Y73" s="70">
        <v>10023008</v>
      </c>
      <c r="Z73" s="71" t="s">
        <v>297</v>
      </c>
      <c r="AA73" s="71">
        <v>2</v>
      </c>
      <c r="AB73" s="71">
        <f t="shared" si="43"/>
        <v>1</v>
      </c>
      <c r="AC73" s="70">
        <v>10023009</v>
      </c>
      <c r="AD73" s="71" t="s">
        <v>299</v>
      </c>
      <c r="AE73" s="71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71">
        <v>12002007</v>
      </c>
      <c r="H74" s="71" t="s">
        <v>154</v>
      </c>
      <c r="J74" s="73">
        <v>15303002</v>
      </c>
      <c r="K74" s="73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70">
        <v>10023010</v>
      </c>
      <c r="R74" s="72" t="s">
        <v>837</v>
      </c>
      <c r="S74" s="1">
        <v>10</v>
      </c>
      <c r="T74" s="1">
        <f t="shared" si="41"/>
        <v>2</v>
      </c>
      <c r="U74" s="70">
        <v>10023007</v>
      </c>
      <c r="V74" s="72" t="s">
        <v>295</v>
      </c>
      <c r="W74" s="1">
        <v>10</v>
      </c>
      <c r="X74" s="1">
        <f t="shared" si="42"/>
        <v>2</v>
      </c>
      <c r="Y74" s="70">
        <v>10023008</v>
      </c>
      <c r="Z74" s="71" t="s">
        <v>297</v>
      </c>
      <c r="AA74" s="71">
        <v>2</v>
      </c>
      <c r="AB74" s="71">
        <f t="shared" si="43"/>
        <v>1</v>
      </c>
      <c r="AC74" s="70">
        <v>10023009</v>
      </c>
      <c r="AD74" s="71" t="s">
        <v>299</v>
      </c>
      <c r="AE74" s="71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71">
        <v>12002008</v>
      </c>
      <c r="H75" s="71" t="s">
        <v>157</v>
      </c>
      <c r="J75" s="73">
        <v>15303004</v>
      </c>
      <c r="K75" s="73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70">
        <v>10023010</v>
      </c>
      <c r="R75" s="72" t="s">
        <v>837</v>
      </c>
      <c r="S75" s="1">
        <v>10</v>
      </c>
      <c r="T75" s="1">
        <f t="shared" si="41"/>
        <v>2</v>
      </c>
      <c r="U75" s="70">
        <v>10023001</v>
      </c>
      <c r="V75" s="72" t="s">
        <v>278</v>
      </c>
      <c r="W75" s="1">
        <v>10</v>
      </c>
      <c r="X75" s="1">
        <f t="shared" si="42"/>
        <v>2</v>
      </c>
      <c r="Y75" s="70">
        <v>10023008</v>
      </c>
      <c r="Z75" s="71" t="s">
        <v>297</v>
      </c>
      <c r="AA75" s="71">
        <v>2</v>
      </c>
      <c r="AB75" s="71">
        <f t="shared" si="43"/>
        <v>1</v>
      </c>
      <c r="AC75" s="70">
        <v>10023009</v>
      </c>
      <c r="AD75" s="71" t="s">
        <v>299</v>
      </c>
      <c r="AE75" s="71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71">
        <v>12002009</v>
      </c>
      <c r="H76" s="71" t="s">
        <v>159</v>
      </c>
      <c r="J76" s="73">
        <v>15303006</v>
      </c>
      <c r="K76" s="73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70">
        <v>10023010</v>
      </c>
      <c r="R76" s="72" t="s">
        <v>837</v>
      </c>
      <c r="S76" s="1">
        <v>10</v>
      </c>
      <c r="T76" s="1">
        <f t="shared" si="41"/>
        <v>2</v>
      </c>
      <c r="U76" s="70">
        <v>10023002</v>
      </c>
      <c r="V76" s="72" t="s">
        <v>280</v>
      </c>
      <c r="W76" s="1">
        <v>10</v>
      </c>
      <c r="X76" s="1">
        <f t="shared" si="42"/>
        <v>2</v>
      </c>
      <c r="Y76" s="70">
        <v>10023008</v>
      </c>
      <c r="Z76" s="71" t="s">
        <v>297</v>
      </c>
      <c r="AA76" s="71">
        <v>2</v>
      </c>
      <c r="AB76" s="71">
        <f t="shared" si="43"/>
        <v>1</v>
      </c>
      <c r="AC76" s="70">
        <v>10023009</v>
      </c>
      <c r="AD76" s="71" t="s">
        <v>299</v>
      </c>
      <c r="AE76" s="71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71">
        <v>12002010</v>
      </c>
      <c r="H77" s="71" t="s">
        <v>163</v>
      </c>
      <c r="J77" s="73">
        <v>15304002</v>
      </c>
      <c r="K77" s="73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70">
        <v>10023010</v>
      </c>
      <c r="R77" s="72" t="s">
        <v>837</v>
      </c>
      <c r="S77" s="1">
        <v>10</v>
      </c>
      <c r="T77" s="1">
        <f t="shared" si="41"/>
        <v>2</v>
      </c>
      <c r="U77" s="70">
        <v>10023003</v>
      </c>
      <c r="V77" s="72" t="s">
        <v>282</v>
      </c>
      <c r="W77" s="1">
        <v>10</v>
      </c>
      <c r="X77" s="1">
        <f t="shared" si="42"/>
        <v>2</v>
      </c>
      <c r="Y77" s="70">
        <v>10023008</v>
      </c>
      <c r="Z77" s="71" t="s">
        <v>297</v>
      </c>
      <c r="AA77" s="71">
        <v>2</v>
      </c>
      <c r="AB77" s="71">
        <f t="shared" si="43"/>
        <v>1</v>
      </c>
      <c r="AC77" s="70">
        <v>10023009</v>
      </c>
      <c r="AD77" s="71" t="s">
        <v>299</v>
      </c>
      <c r="AE77" s="71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71">
        <v>12002011</v>
      </c>
      <c r="H78" s="71" t="s">
        <v>166</v>
      </c>
      <c r="J78" s="73">
        <v>15304004</v>
      </c>
      <c r="K78" s="73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70">
        <v>10023010</v>
      </c>
      <c r="R78" s="72" t="s">
        <v>837</v>
      </c>
      <c r="S78" s="1">
        <v>10</v>
      </c>
      <c r="T78" s="1">
        <f t="shared" si="41"/>
        <v>2</v>
      </c>
      <c r="U78" s="70">
        <v>10023004</v>
      </c>
      <c r="V78" s="72" t="s">
        <v>285</v>
      </c>
      <c r="W78" s="1">
        <v>10</v>
      </c>
      <c r="X78" s="1">
        <f t="shared" si="42"/>
        <v>2</v>
      </c>
      <c r="Y78" s="70">
        <v>10023008</v>
      </c>
      <c r="Z78" s="71" t="s">
        <v>297</v>
      </c>
      <c r="AA78" s="71">
        <v>2</v>
      </c>
      <c r="AB78" s="71">
        <f t="shared" si="43"/>
        <v>1</v>
      </c>
      <c r="AC78" s="70">
        <v>10023009</v>
      </c>
      <c r="AD78" s="71" t="s">
        <v>299</v>
      </c>
      <c r="AE78" s="71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73">
        <v>15304006</v>
      </c>
      <c r="K79" s="73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70">
        <v>10023010</v>
      </c>
      <c r="R79" s="72" t="s">
        <v>837</v>
      </c>
      <c r="S79" s="1">
        <v>10</v>
      </c>
      <c r="T79" s="1">
        <f t="shared" si="41"/>
        <v>2</v>
      </c>
      <c r="U79" s="70">
        <v>10023005</v>
      </c>
      <c r="V79" s="72" t="s">
        <v>289</v>
      </c>
      <c r="W79" s="1">
        <v>10</v>
      </c>
      <c r="X79" s="1">
        <f t="shared" si="42"/>
        <v>2</v>
      </c>
      <c r="Y79" s="70">
        <v>10023008</v>
      </c>
      <c r="Z79" s="71" t="s">
        <v>297</v>
      </c>
      <c r="AA79" s="71">
        <v>2</v>
      </c>
      <c r="AB79" s="71">
        <f t="shared" si="43"/>
        <v>1</v>
      </c>
      <c r="AC79" s="70">
        <v>10023009</v>
      </c>
      <c r="AD79" s="71" t="s">
        <v>299</v>
      </c>
      <c r="AE79" s="71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73">
        <v>15305002</v>
      </c>
      <c r="K80" s="73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70">
        <v>10023010</v>
      </c>
      <c r="R80" s="72" t="s">
        <v>837</v>
      </c>
      <c r="S80" s="1">
        <v>10</v>
      </c>
      <c r="T80" s="1">
        <f t="shared" si="41"/>
        <v>2</v>
      </c>
      <c r="U80" s="70">
        <v>10023006</v>
      </c>
      <c r="V80" s="72" t="s">
        <v>292</v>
      </c>
      <c r="W80" s="1">
        <v>10</v>
      </c>
      <c r="X80" s="1">
        <f t="shared" si="42"/>
        <v>2</v>
      </c>
      <c r="Y80" s="70">
        <v>10023008</v>
      </c>
      <c r="Z80" s="71" t="s">
        <v>297</v>
      </c>
      <c r="AA80" s="71">
        <v>2</v>
      </c>
      <c r="AB80" s="71">
        <f t="shared" si="43"/>
        <v>1</v>
      </c>
      <c r="AC80" s="70">
        <v>10023009</v>
      </c>
      <c r="AD80" s="71" t="s">
        <v>299</v>
      </c>
      <c r="AE80" s="71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73">
        <v>15305004</v>
      </c>
      <c r="K81" s="73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70">
        <v>10023010</v>
      </c>
      <c r="R81" s="72" t="s">
        <v>837</v>
      </c>
      <c r="S81" s="1">
        <v>10</v>
      </c>
      <c r="T81" s="1">
        <f t="shared" si="41"/>
        <v>2</v>
      </c>
      <c r="U81" s="70">
        <v>10023007</v>
      </c>
      <c r="V81" s="72" t="s">
        <v>295</v>
      </c>
      <c r="W81" s="1">
        <v>10</v>
      </c>
      <c r="X81" s="1">
        <f t="shared" si="42"/>
        <v>2</v>
      </c>
      <c r="Y81" s="70">
        <v>10023008</v>
      </c>
      <c r="Z81" s="71" t="s">
        <v>297</v>
      </c>
      <c r="AA81" s="71">
        <v>2</v>
      </c>
      <c r="AB81" s="71">
        <f t="shared" si="43"/>
        <v>1</v>
      </c>
      <c r="AC81" s="70">
        <v>10023009</v>
      </c>
      <c r="AD81" s="71" t="s">
        <v>299</v>
      </c>
      <c r="AE81" s="71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73">
        <v>15305006</v>
      </c>
      <c r="K82" s="73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70">
        <v>10023010</v>
      </c>
      <c r="R82" s="72" t="s">
        <v>837</v>
      </c>
      <c r="S82" s="1">
        <v>10</v>
      </c>
      <c r="T82" s="1">
        <f t="shared" si="41"/>
        <v>2</v>
      </c>
      <c r="U82" s="70">
        <v>10023001</v>
      </c>
      <c r="V82" s="72" t="s">
        <v>278</v>
      </c>
      <c r="W82" s="1">
        <v>10</v>
      </c>
      <c r="X82" s="1">
        <f t="shared" si="42"/>
        <v>2</v>
      </c>
      <c r="Y82" s="70">
        <v>10023008</v>
      </c>
      <c r="Z82" s="71" t="s">
        <v>297</v>
      </c>
      <c r="AA82" s="71">
        <v>2</v>
      </c>
      <c r="AB82" s="71">
        <f t="shared" si="43"/>
        <v>1</v>
      </c>
      <c r="AC82" s="70">
        <v>10023009</v>
      </c>
      <c r="AD82" s="71" t="s">
        <v>299</v>
      </c>
      <c r="AE82" s="71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73">
        <v>15306002</v>
      </c>
      <c r="K83" s="73" t="s">
        <v>436</v>
      </c>
      <c r="M83" s="1">
        <v>10020001</v>
      </c>
      <c r="N83" s="1" t="s">
        <v>95</v>
      </c>
      <c r="O83" s="71">
        <v>20</v>
      </c>
      <c r="P83" s="1">
        <f t="shared" si="40"/>
        <v>4</v>
      </c>
      <c r="Q83" s="70">
        <v>10023010</v>
      </c>
      <c r="R83" s="72" t="s">
        <v>837</v>
      </c>
      <c r="S83" s="71">
        <v>20</v>
      </c>
      <c r="T83" s="1">
        <f t="shared" si="41"/>
        <v>4</v>
      </c>
      <c r="U83" s="70">
        <v>10023002</v>
      </c>
      <c r="V83" s="72" t="s">
        <v>280</v>
      </c>
      <c r="W83" s="71">
        <v>20</v>
      </c>
      <c r="X83" s="1">
        <f t="shared" si="42"/>
        <v>4</v>
      </c>
      <c r="Y83" s="70">
        <v>10023008</v>
      </c>
      <c r="Z83" s="71" t="s">
        <v>297</v>
      </c>
      <c r="AA83" s="71">
        <v>4</v>
      </c>
      <c r="AB83" s="71">
        <f t="shared" si="43"/>
        <v>2</v>
      </c>
      <c r="AC83" s="70">
        <v>10023009</v>
      </c>
      <c r="AD83" s="71" t="s">
        <v>299</v>
      </c>
      <c r="AE83" s="71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73">
        <v>15307002</v>
      </c>
      <c r="K84" s="73" t="s">
        <v>438</v>
      </c>
      <c r="M84" s="1">
        <v>10020001</v>
      </c>
      <c r="N84" s="1" t="s">
        <v>95</v>
      </c>
      <c r="O84" s="71">
        <v>20</v>
      </c>
      <c r="P84" s="1">
        <f t="shared" si="40"/>
        <v>4</v>
      </c>
      <c r="Q84" s="70">
        <v>10023010</v>
      </c>
      <c r="R84" s="72" t="s">
        <v>837</v>
      </c>
      <c r="S84" s="71">
        <v>20</v>
      </c>
      <c r="T84" s="1">
        <f t="shared" si="41"/>
        <v>4</v>
      </c>
      <c r="U84" s="70">
        <v>10023003</v>
      </c>
      <c r="V84" s="72" t="s">
        <v>282</v>
      </c>
      <c r="W84" s="71">
        <v>20</v>
      </c>
      <c r="X84" s="1">
        <f t="shared" si="42"/>
        <v>4</v>
      </c>
      <c r="Y84" s="70">
        <v>10023008</v>
      </c>
      <c r="Z84" s="71" t="s">
        <v>297</v>
      </c>
      <c r="AA84" s="71">
        <v>4</v>
      </c>
      <c r="AB84" s="71">
        <f t="shared" si="43"/>
        <v>2</v>
      </c>
      <c r="AC84" s="70">
        <v>10023009</v>
      </c>
      <c r="AD84" s="71" t="s">
        <v>299</v>
      </c>
      <c r="AE84" s="71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73">
        <v>15308002</v>
      </c>
      <c r="K85" s="73" t="s">
        <v>439</v>
      </c>
      <c r="M85" s="1">
        <v>10020001</v>
      </c>
      <c r="N85" s="1" t="s">
        <v>95</v>
      </c>
      <c r="O85" s="71">
        <v>20</v>
      </c>
      <c r="P85" s="1">
        <f t="shared" si="40"/>
        <v>4</v>
      </c>
      <c r="Q85" s="70">
        <v>10023010</v>
      </c>
      <c r="R85" s="72" t="s">
        <v>837</v>
      </c>
      <c r="S85" s="71">
        <v>20</v>
      </c>
      <c r="T85" s="1">
        <f t="shared" si="41"/>
        <v>4</v>
      </c>
      <c r="U85" s="70">
        <v>10023004</v>
      </c>
      <c r="V85" s="72" t="s">
        <v>285</v>
      </c>
      <c r="W85" s="71">
        <v>20</v>
      </c>
      <c r="X85" s="1">
        <f t="shared" si="42"/>
        <v>4</v>
      </c>
      <c r="Y85" s="70">
        <v>10023008</v>
      </c>
      <c r="Z85" s="71" t="s">
        <v>297</v>
      </c>
      <c r="AA85" s="71">
        <v>4</v>
      </c>
      <c r="AB85" s="71">
        <f t="shared" si="43"/>
        <v>2</v>
      </c>
      <c r="AC85" s="70">
        <v>10023009</v>
      </c>
      <c r="AD85" s="71" t="s">
        <v>299</v>
      </c>
      <c r="AE85" s="71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73">
        <v>15309002</v>
      </c>
      <c r="K86" s="73" t="s">
        <v>440</v>
      </c>
      <c r="M86" s="1">
        <v>10020001</v>
      </c>
      <c r="N86" s="1" t="s">
        <v>95</v>
      </c>
      <c r="O86" s="71">
        <v>30</v>
      </c>
      <c r="P86" s="1">
        <f t="shared" si="40"/>
        <v>6</v>
      </c>
      <c r="Q86" s="70">
        <v>10023010</v>
      </c>
      <c r="R86" s="72" t="s">
        <v>837</v>
      </c>
      <c r="S86" s="71">
        <v>30</v>
      </c>
      <c r="T86" s="1">
        <f t="shared" si="41"/>
        <v>6</v>
      </c>
      <c r="U86" s="70">
        <v>10023005</v>
      </c>
      <c r="V86" s="72" t="s">
        <v>289</v>
      </c>
      <c r="W86" s="71">
        <v>30</v>
      </c>
      <c r="X86" s="1">
        <f t="shared" si="42"/>
        <v>6</v>
      </c>
      <c r="Y86" s="70">
        <v>10023008</v>
      </c>
      <c r="Z86" s="71" t="s">
        <v>297</v>
      </c>
      <c r="AA86" s="71">
        <v>6</v>
      </c>
      <c r="AB86" s="71">
        <f t="shared" si="43"/>
        <v>3</v>
      </c>
      <c r="AC86" s="70">
        <v>10023009</v>
      </c>
      <c r="AD86" s="71" t="s">
        <v>299</v>
      </c>
      <c r="AE86" s="71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73">
        <v>15310002</v>
      </c>
      <c r="K87" s="73" t="s">
        <v>442</v>
      </c>
      <c r="M87" s="1">
        <v>10020001</v>
      </c>
      <c r="N87" s="1" t="s">
        <v>95</v>
      </c>
      <c r="O87" s="71">
        <v>30</v>
      </c>
      <c r="P87" s="1">
        <f t="shared" si="40"/>
        <v>6</v>
      </c>
      <c r="Q87" s="70">
        <v>10023010</v>
      </c>
      <c r="R87" s="72" t="s">
        <v>837</v>
      </c>
      <c r="S87" s="71">
        <v>30</v>
      </c>
      <c r="T87" s="1">
        <f t="shared" si="41"/>
        <v>6</v>
      </c>
      <c r="U87" s="70">
        <v>10023006</v>
      </c>
      <c r="V87" s="72" t="s">
        <v>292</v>
      </c>
      <c r="W87" s="71">
        <v>30</v>
      </c>
      <c r="X87" s="1">
        <f t="shared" si="42"/>
        <v>6</v>
      </c>
      <c r="Y87" s="70">
        <v>10023008</v>
      </c>
      <c r="Z87" s="71" t="s">
        <v>297</v>
      </c>
      <c r="AA87" s="71">
        <v>6</v>
      </c>
      <c r="AB87" s="71">
        <f t="shared" si="43"/>
        <v>3</v>
      </c>
      <c r="AC87" s="70">
        <v>10023009</v>
      </c>
      <c r="AD87" s="71" t="s">
        <v>299</v>
      </c>
      <c r="AE87" s="71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73">
        <v>15310004</v>
      </c>
      <c r="K88" s="73" t="s">
        <v>444</v>
      </c>
      <c r="M88" s="1">
        <v>10020001</v>
      </c>
      <c r="N88" s="1" t="s">
        <v>95</v>
      </c>
      <c r="O88" s="71">
        <v>30</v>
      </c>
      <c r="P88" s="1">
        <f t="shared" si="40"/>
        <v>6</v>
      </c>
      <c r="Q88" s="70">
        <v>10023010</v>
      </c>
      <c r="R88" s="72" t="s">
        <v>837</v>
      </c>
      <c r="S88" s="71">
        <v>30</v>
      </c>
      <c r="T88" s="1">
        <f t="shared" si="41"/>
        <v>6</v>
      </c>
      <c r="U88" s="70">
        <v>10023007</v>
      </c>
      <c r="V88" s="72" t="s">
        <v>295</v>
      </c>
      <c r="W88" s="71">
        <v>30</v>
      </c>
      <c r="X88" s="1">
        <f t="shared" si="42"/>
        <v>6</v>
      </c>
      <c r="Y88" s="70">
        <v>10023008</v>
      </c>
      <c r="Z88" s="71" t="s">
        <v>297</v>
      </c>
      <c r="AA88" s="71">
        <v>6</v>
      </c>
      <c r="AB88" s="71">
        <f t="shared" si="43"/>
        <v>3</v>
      </c>
      <c r="AC88" s="70">
        <v>10023009</v>
      </c>
      <c r="AD88" s="71" t="s">
        <v>299</v>
      </c>
      <c r="AE88" s="71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73">
        <v>15311002</v>
      </c>
      <c r="K89" s="73" t="s">
        <v>446</v>
      </c>
      <c r="M89" s="1">
        <v>10020001</v>
      </c>
      <c r="N89" s="1" t="s">
        <v>95</v>
      </c>
      <c r="O89" s="71">
        <v>20</v>
      </c>
      <c r="P89" s="1">
        <f t="shared" si="40"/>
        <v>4</v>
      </c>
      <c r="Q89" s="70">
        <v>10023010</v>
      </c>
      <c r="R89" s="72" t="s">
        <v>837</v>
      </c>
      <c r="S89" s="71">
        <v>20</v>
      </c>
      <c r="T89" s="1">
        <f t="shared" si="41"/>
        <v>4</v>
      </c>
      <c r="U89" s="70">
        <v>10023005</v>
      </c>
      <c r="V89" s="72" t="s">
        <v>289</v>
      </c>
      <c r="W89" s="71">
        <v>20</v>
      </c>
      <c r="X89" s="1">
        <f t="shared" si="42"/>
        <v>4</v>
      </c>
      <c r="Y89" s="70">
        <v>10023008</v>
      </c>
      <c r="Z89" s="71" t="s">
        <v>297</v>
      </c>
      <c r="AA89" s="71">
        <v>4</v>
      </c>
      <c r="AB89" s="71">
        <f t="shared" si="43"/>
        <v>2</v>
      </c>
      <c r="AC89" s="70">
        <v>10023009</v>
      </c>
      <c r="AD89" s="71" t="s">
        <v>299</v>
      </c>
      <c r="AE89" s="71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73">
        <v>15311004</v>
      </c>
      <c r="K90" s="73" t="s">
        <v>448</v>
      </c>
      <c r="M90" s="1">
        <v>10020001</v>
      </c>
      <c r="N90" s="1" t="s">
        <v>95</v>
      </c>
      <c r="O90" s="71">
        <v>20</v>
      </c>
      <c r="P90" s="1">
        <f t="shared" si="40"/>
        <v>4</v>
      </c>
      <c r="Q90" s="70">
        <v>10023010</v>
      </c>
      <c r="R90" s="72" t="s">
        <v>837</v>
      </c>
      <c r="S90" s="71">
        <v>20</v>
      </c>
      <c r="T90" s="1">
        <f t="shared" si="41"/>
        <v>4</v>
      </c>
      <c r="U90" s="70">
        <v>10023006</v>
      </c>
      <c r="V90" s="72" t="s">
        <v>292</v>
      </c>
      <c r="W90" s="71">
        <v>20</v>
      </c>
      <c r="X90" s="1">
        <f t="shared" si="42"/>
        <v>4</v>
      </c>
      <c r="Y90" s="70">
        <v>10023008</v>
      </c>
      <c r="Z90" s="71" t="s">
        <v>297</v>
      </c>
      <c r="AA90" s="71">
        <v>4</v>
      </c>
      <c r="AB90" s="71">
        <f t="shared" si="43"/>
        <v>2</v>
      </c>
      <c r="AC90" s="70">
        <v>10023009</v>
      </c>
      <c r="AD90" s="71" t="s">
        <v>299</v>
      </c>
      <c r="AE90" s="71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73">
        <v>15311006</v>
      </c>
      <c r="K91" s="73" t="s">
        <v>450</v>
      </c>
      <c r="M91" s="1">
        <v>10020001</v>
      </c>
      <c r="N91" s="1" t="s">
        <v>95</v>
      </c>
      <c r="O91" s="71">
        <v>20</v>
      </c>
      <c r="P91" s="1">
        <f t="shared" si="40"/>
        <v>4</v>
      </c>
      <c r="Q91" s="70">
        <v>10023010</v>
      </c>
      <c r="R91" s="72" t="s">
        <v>837</v>
      </c>
      <c r="S91" s="71">
        <v>20</v>
      </c>
      <c r="T91" s="1">
        <f t="shared" si="41"/>
        <v>4</v>
      </c>
      <c r="U91" s="70">
        <v>10023007</v>
      </c>
      <c r="V91" s="72" t="s">
        <v>295</v>
      </c>
      <c r="W91" s="71">
        <v>20</v>
      </c>
      <c r="X91" s="1">
        <f t="shared" si="42"/>
        <v>4</v>
      </c>
      <c r="Y91" s="70">
        <v>10023008</v>
      </c>
      <c r="Z91" s="71" t="s">
        <v>297</v>
      </c>
      <c r="AA91" s="71">
        <v>4</v>
      </c>
      <c r="AB91" s="71">
        <f t="shared" si="43"/>
        <v>2</v>
      </c>
      <c r="AC91" s="70">
        <v>10023009</v>
      </c>
      <c r="AD91" s="71" t="s">
        <v>299</v>
      </c>
      <c r="AE91" s="71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2">
        <v>15306003</v>
      </c>
      <c r="K92" s="92" t="s">
        <v>918</v>
      </c>
      <c r="M92" s="1">
        <v>10020001</v>
      </c>
      <c r="N92" s="1" t="s">
        <v>95</v>
      </c>
      <c r="O92" s="71">
        <v>200</v>
      </c>
      <c r="P92" s="1"/>
      <c r="Q92" s="70">
        <v>10023010</v>
      </c>
      <c r="R92" s="72" t="s">
        <v>837</v>
      </c>
      <c r="S92" s="71">
        <v>200</v>
      </c>
      <c r="T92" s="1"/>
      <c r="U92" s="73">
        <v>15306002</v>
      </c>
      <c r="V92" s="73" t="s">
        <v>436</v>
      </c>
      <c r="W92" s="71">
        <v>1</v>
      </c>
      <c r="X92" s="1"/>
      <c r="Y92" s="70">
        <v>10023008</v>
      </c>
      <c r="Z92" s="71" t="s">
        <v>297</v>
      </c>
      <c r="AA92" s="71">
        <v>20</v>
      </c>
      <c r="AB92" s="71"/>
      <c r="AC92" s="70">
        <v>10023009</v>
      </c>
      <c r="AD92" s="71" t="s">
        <v>299</v>
      </c>
      <c r="AE92" s="71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2">
        <v>15310011</v>
      </c>
      <c r="K93" s="92" t="s">
        <v>919</v>
      </c>
      <c r="M93" s="1">
        <v>10020001</v>
      </c>
      <c r="N93" s="1" t="s">
        <v>95</v>
      </c>
      <c r="O93" s="71">
        <v>200</v>
      </c>
      <c r="P93" s="1"/>
      <c r="Q93" s="70">
        <v>10023010</v>
      </c>
      <c r="R93" s="72" t="s">
        <v>837</v>
      </c>
      <c r="S93" s="71">
        <v>200</v>
      </c>
      <c r="T93" s="1"/>
      <c r="U93" s="73">
        <v>15310002</v>
      </c>
      <c r="V93" s="73" t="s">
        <v>442</v>
      </c>
      <c r="W93" s="71">
        <v>1</v>
      </c>
      <c r="X93" s="1"/>
      <c r="Y93" s="70">
        <v>10023008</v>
      </c>
      <c r="Z93" s="71" t="s">
        <v>297</v>
      </c>
      <c r="AA93" s="71">
        <v>20</v>
      </c>
      <c r="AB93" s="71"/>
      <c r="AC93" s="70">
        <v>10023009</v>
      </c>
      <c r="AD93" s="71" t="s">
        <v>299</v>
      </c>
      <c r="AE93" s="71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2">
        <v>15310012</v>
      </c>
      <c r="K94" s="92" t="s">
        <v>920</v>
      </c>
      <c r="M94" s="1">
        <v>10020001</v>
      </c>
      <c r="N94" s="1" t="s">
        <v>95</v>
      </c>
      <c r="O94" s="71">
        <v>200</v>
      </c>
      <c r="P94" s="1"/>
      <c r="Q94" s="70">
        <v>10023010</v>
      </c>
      <c r="R94" s="72" t="s">
        <v>837</v>
      </c>
      <c r="S94" s="71">
        <v>200</v>
      </c>
      <c r="T94" s="1"/>
      <c r="U94" s="73">
        <v>15310004</v>
      </c>
      <c r="V94" s="73" t="s">
        <v>444</v>
      </c>
      <c r="W94" s="71">
        <v>1</v>
      </c>
      <c r="X94" s="1"/>
      <c r="Y94" s="70">
        <v>10023008</v>
      </c>
      <c r="Z94" s="71" t="s">
        <v>297</v>
      </c>
      <c r="AA94" s="71">
        <v>20</v>
      </c>
      <c r="AB94" s="71"/>
      <c r="AC94" s="70">
        <v>10023009</v>
      </c>
      <c r="AD94" s="71" t="s">
        <v>299</v>
      </c>
      <c r="AE94" s="71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2">
        <v>15310111</v>
      </c>
      <c r="K95" s="92" t="s">
        <v>921</v>
      </c>
      <c r="M95" s="1">
        <v>10020001</v>
      </c>
      <c r="N95" s="1" t="s">
        <v>95</v>
      </c>
      <c r="O95" s="71">
        <v>200</v>
      </c>
      <c r="P95" s="1"/>
      <c r="Q95" s="70">
        <v>10023010</v>
      </c>
      <c r="R95" s="72" t="s">
        <v>837</v>
      </c>
      <c r="S95" s="71">
        <v>200</v>
      </c>
      <c r="T95" s="1"/>
      <c r="U95" s="5">
        <v>15310102</v>
      </c>
      <c r="V95" s="5" t="s">
        <v>922</v>
      </c>
      <c r="W95" s="71">
        <v>1</v>
      </c>
      <c r="X95" s="1"/>
      <c r="Y95" s="70">
        <v>10023008</v>
      </c>
      <c r="Z95" s="71" t="s">
        <v>297</v>
      </c>
      <c r="AA95" s="71">
        <v>20</v>
      </c>
      <c r="AB95" s="71"/>
      <c r="AC95" s="70">
        <v>10023009</v>
      </c>
      <c r="AD95" s="71" t="s">
        <v>299</v>
      </c>
      <c r="AE95" s="71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2">
        <v>15310112</v>
      </c>
      <c r="K96" s="92" t="s">
        <v>923</v>
      </c>
      <c r="M96" s="1">
        <v>10020001</v>
      </c>
      <c r="N96" s="1" t="s">
        <v>95</v>
      </c>
      <c r="O96" s="71">
        <v>200</v>
      </c>
      <c r="P96" s="1"/>
      <c r="Q96" s="70">
        <v>10023010</v>
      </c>
      <c r="R96" s="72" t="s">
        <v>837</v>
      </c>
      <c r="S96" s="71">
        <v>200</v>
      </c>
      <c r="T96" s="1"/>
      <c r="U96" s="5">
        <v>15310104</v>
      </c>
      <c r="V96" s="5" t="s">
        <v>924</v>
      </c>
      <c r="W96" s="71">
        <v>1</v>
      </c>
      <c r="X96" s="1"/>
      <c r="Y96" s="70">
        <v>10023008</v>
      </c>
      <c r="Z96" s="71" t="s">
        <v>297</v>
      </c>
      <c r="AA96" s="71">
        <v>20</v>
      </c>
      <c r="AB96" s="71"/>
      <c r="AC96" s="70">
        <v>10023009</v>
      </c>
      <c r="AD96" s="71" t="s">
        <v>299</v>
      </c>
      <c r="AE96" s="71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2">
        <v>15311011</v>
      </c>
      <c r="K97" s="92" t="s">
        <v>925</v>
      </c>
      <c r="M97" s="1">
        <v>10020001</v>
      </c>
      <c r="N97" s="1" t="s">
        <v>95</v>
      </c>
      <c r="O97" s="71">
        <v>200</v>
      </c>
      <c r="P97" s="1"/>
      <c r="Q97" s="70">
        <v>10023010</v>
      </c>
      <c r="R97" s="72" t="s">
        <v>837</v>
      </c>
      <c r="S97" s="71">
        <v>200</v>
      </c>
      <c r="T97" s="1"/>
      <c r="U97" s="92">
        <v>15311011</v>
      </c>
      <c r="V97" s="92" t="s">
        <v>925</v>
      </c>
      <c r="W97" s="71">
        <v>1</v>
      </c>
      <c r="X97" s="1"/>
      <c r="Y97" s="70">
        <v>10023008</v>
      </c>
      <c r="Z97" s="71" t="s">
        <v>297</v>
      </c>
      <c r="AA97" s="71">
        <v>30</v>
      </c>
      <c r="AB97" s="71"/>
      <c r="AC97" s="70">
        <v>10023009</v>
      </c>
      <c r="AD97" s="71" t="s">
        <v>299</v>
      </c>
      <c r="AE97" s="71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2">
        <v>15311012</v>
      </c>
      <c r="K98" s="92" t="s">
        <v>926</v>
      </c>
      <c r="M98" s="1">
        <v>10020001</v>
      </c>
      <c r="N98" s="1" t="s">
        <v>95</v>
      </c>
      <c r="O98" s="71">
        <v>200</v>
      </c>
      <c r="P98" s="1"/>
      <c r="Q98" s="70">
        <v>10023010</v>
      </c>
      <c r="R98" s="72" t="s">
        <v>837</v>
      </c>
      <c r="S98" s="71">
        <v>200</v>
      </c>
      <c r="T98" s="1"/>
      <c r="U98" s="92">
        <v>15311012</v>
      </c>
      <c r="V98" s="92" t="s">
        <v>926</v>
      </c>
      <c r="W98" s="71">
        <v>1</v>
      </c>
      <c r="X98" s="1"/>
      <c r="Y98" s="70">
        <v>10023008</v>
      </c>
      <c r="Z98" s="71" t="s">
        <v>297</v>
      </c>
      <c r="AA98" s="71">
        <v>30</v>
      </c>
      <c r="AB98" s="71"/>
      <c r="AC98" s="70">
        <v>10023009</v>
      </c>
      <c r="AD98" s="71" t="s">
        <v>299</v>
      </c>
      <c r="AE98" s="71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2">
        <v>15311013</v>
      </c>
      <c r="K99" s="92" t="s">
        <v>927</v>
      </c>
      <c r="M99" s="1">
        <v>10020001</v>
      </c>
      <c r="N99" s="1" t="s">
        <v>95</v>
      </c>
      <c r="O99" s="71">
        <v>200</v>
      </c>
      <c r="P99" s="1"/>
      <c r="Q99" s="70">
        <v>10023010</v>
      </c>
      <c r="R99" s="72" t="s">
        <v>837</v>
      </c>
      <c r="S99" s="71">
        <v>200</v>
      </c>
      <c r="T99" s="1"/>
      <c r="U99" s="92">
        <v>15311013</v>
      </c>
      <c r="V99" s="92" t="s">
        <v>927</v>
      </c>
      <c r="W99" s="71">
        <v>1</v>
      </c>
      <c r="X99" s="1"/>
      <c r="Y99" s="70">
        <v>10023008</v>
      </c>
      <c r="Z99" s="71" t="s">
        <v>297</v>
      </c>
      <c r="AA99" s="71">
        <v>30</v>
      </c>
      <c r="AB99" s="71"/>
      <c r="AC99" s="70">
        <v>10023009</v>
      </c>
      <c r="AD99" s="71" t="s">
        <v>299</v>
      </c>
      <c r="AE99" s="71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73">
        <v>15401002</v>
      </c>
      <c r="K101" s="73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70">
        <v>10024010</v>
      </c>
      <c r="R101" s="72" t="s">
        <v>838</v>
      </c>
      <c r="S101" s="1">
        <v>10</v>
      </c>
      <c r="T101" s="1">
        <f>S101/5</f>
        <v>2</v>
      </c>
      <c r="U101" s="70">
        <v>10024001</v>
      </c>
      <c r="V101" s="72" t="s">
        <v>303</v>
      </c>
      <c r="W101" s="1">
        <v>10</v>
      </c>
      <c r="X101" s="1">
        <f>W101/5</f>
        <v>2</v>
      </c>
      <c r="Y101" s="70">
        <v>10024008</v>
      </c>
      <c r="Z101" s="71" t="s">
        <v>318</v>
      </c>
      <c r="AA101" s="71">
        <v>2</v>
      </c>
      <c r="AB101" s="71">
        <f>AA101/2</f>
        <v>1</v>
      </c>
      <c r="AC101" s="70">
        <v>10024009</v>
      </c>
      <c r="AD101" s="71" t="s">
        <v>320</v>
      </c>
      <c r="AE101" s="71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73">
        <v>15401004</v>
      </c>
      <c r="K102" s="73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70">
        <v>10024010</v>
      </c>
      <c r="R102" s="72" t="s">
        <v>838</v>
      </c>
      <c r="S102" s="1">
        <v>10</v>
      </c>
      <c r="T102" s="1">
        <f t="shared" ref="T102:T124" si="58">S102/5</f>
        <v>2</v>
      </c>
      <c r="U102" s="70">
        <v>10024002</v>
      </c>
      <c r="V102" s="72" t="s">
        <v>306</v>
      </c>
      <c r="W102" s="1">
        <v>10</v>
      </c>
      <c r="X102" s="1">
        <f t="shared" ref="X102:X124" si="59">W102/5</f>
        <v>2</v>
      </c>
      <c r="Y102" s="70">
        <v>10024008</v>
      </c>
      <c r="Z102" s="71" t="s">
        <v>318</v>
      </c>
      <c r="AA102" s="71">
        <v>2</v>
      </c>
      <c r="AB102" s="71">
        <f t="shared" ref="AB102:AB124" si="60">AA102/2</f>
        <v>1</v>
      </c>
      <c r="AC102" s="70">
        <v>10024009</v>
      </c>
      <c r="AD102" s="71" t="s">
        <v>320</v>
      </c>
      <c r="AE102" s="71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73">
        <v>15401006</v>
      </c>
      <c r="K103" s="73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70">
        <v>10024010</v>
      </c>
      <c r="R103" s="72" t="s">
        <v>838</v>
      </c>
      <c r="S103" s="1">
        <v>10</v>
      </c>
      <c r="T103" s="1">
        <f t="shared" si="58"/>
        <v>2</v>
      </c>
      <c r="U103" s="70">
        <v>10024003</v>
      </c>
      <c r="V103" s="72" t="s">
        <v>308</v>
      </c>
      <c r="W103" s="1">
        <v>10</v>
      </c>
      <c r="X103" s="1">
        <f t="shared" si="59"/>
        <v>2</v>
      </c>
      <c r="Y103" s="70">
        <v>10024008</v>
      </c>
      <c r="Z103" s="71" t="s">
        <v>318</v>
      </c>
      <c r="AA103" s="71">
        <v>2</v>
      </c>
      <c r="AB103" s="71">
        <f t="shared" si="60"/>
        <v>1</v>
      </c>
      <c r="AC103" s="70">
        <v>10024009</v>
      </c>
      <c r="AD103" s="71" t="s">
        <v>320</v>
      </c>
      <c r="AE103" s="71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73">
        <v>15402002</v>
      </c>
      <c r="K104" s="73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70">
        <v>10024010</v>
      </c>
      <c r="R104" s="72" t="s">
        <v>838</v>
      </c>
      <c r="S104" s="1">
        <v>10</v>
      </c>
      <c r="T104" s="1">
        <f t="shared" si="58"/>
        <v>2</v>
      </c>
      <c r="U104" s="70">
        <v>10024004</v>
      </c>
      <c r="V104" s="72" t="s">
        <v>310</v>
      </c>
      <c r="W104" s="1">
        <v>10</v>
      </c>
      <c r="X104" s="1">
        <f t="shared" si="59"/>
        <v>2</v>
      </c>
      <c r="Y104" s="70">
        <v>10024008</v>
      </c>
      <c r="Z104" s="71" t="s">
        <v>318</v>
      </c>
      <c r="AA104" s="71">
        <v>2</v>
      </c>
      <c r="AB104" s="71">
        <f t="shared" si="60"/>
        <v>1</v>
      </c>
      <c r="AC104" s="70">
        <v>10024009</v>
      </c>
      <c r="AD104" s="71" t="s">
        <v>320</v>
      </c>
      <c r="AE104" s="71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73">
        <v>15402004</v>
      </c>
      <c r="K105" s="73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70">
        <v>10024010</v>
      </c>
      <c r="R105" s="72" t="s">
        <v>838</v>
      </c>
      <c r="S105" s="1">
        <v>10</v>
      </c>
      <c r="T105" s="1">
        <f t="shared" si="58"/>
        <v>2</v>
      </c>
      <c r="U105" s="70">
        <v>10024005</v>
      </c>
      <c r="V105" s="72" t="s">
        <v>312</v>
      </c>
      <c r="W105" s="1">
        <v>10</v>
      </c>
      <c r="X105" s="1">
        <f t="shared" si="59"/>
        <v>2</v>
      </c>
      <c r="Y105" s="70">
        <v>10024008</v>
      </c>
      <c r="Z105" s="71" t="s">
        <v>318</v>
      </c>
      <c r="AA105" s="71">
        <v>2</v>
      </c>
      <c r="AB105" s="71">
        <f t="shared" si="60"/>
        <v>1</v>
      </c>
      <c r="AC105" s="70">
        <v>10024009</v>
      </c>
      <c r="AD105" s="71" t="s">
        <v>320</v>
      </c>
      <c r="AE105" s="71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73">
        <v>15402006</v>
      </c>
      <c r="K106" s="73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70">
        <v>10024010</v>
      </c>
      <c r="R106" s="72" t="s">
        <v>838</v>
      </c>
      <c r="S106" s="1">
        <v>10</v>
      </c>
      <c r="T106" s="1">
        <f t="shared" si="58"/>
        <v>2</v>
      </c>
      <c r="U106" s="70">
        <v>10024006</v>
      </c>
      <c r="V106" s="72" t="s">
        <v>314</v>
      </c>
      <c r="W106" s="1">
        <v>10</v>
      </c>
      <c r="X106" s="1">
        <f t="shared" si="59"/>
        <v>2</v>
      </c>
      <c r="Y106" s="70">
        <v>10024008</v>
      </c>
      <c r="Z106" s="71" t="s">
        <v>318</v>
      </c>
      <c r="AA106" s="71">
        <v>2</v>
      </c>
      <c r="AB106" s="71">
        <f t="shared" si="60"/>
        <v>1</v>
      </c>
      <c r="AC106" s="70">
        <v>10024009</v>
      </c>
      <c r="AD106" s="71" t="s">
        <v>320</v>
      </c>
      <c r="AE106" s="71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73">
        <v>15403002</v>
      </c>
      <c r="K107" s="73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70">
        <v>10024010</v>
      </c>
      <c r="R107" s="72" t="s">
        <v>838</v>
      </c>
      <c r="S107" s="1">
        <v>10</v>
      </c>
      <c r="T107" s="1">
        <f t="shared" si="58"/>
        <v>2</v>
      </c>
      <c r="U107" s="70">
        <v>10024007</v>
      </c>
      <c r="V107" s="72" t="s">
        <v>316</v>
      </c>
      <c r="W107" s="1">
        <v>10</v>
      </c>
      <c r="X107" s="1">
        <f t="shared" si="59"/>
        <v>2</v>
      </c>
      <c r="Y107" s="70">
        <v>10024008</v>
      </c>
      <c r="Z107" s="71" t="s">
        <v>318</v>
      </c>
      <c r="AA107" s="71">
        <v>2</v>
      </c>
      <c r="AB107" s="71">
        <f t="shared" si="60"/>
        <v>1</v>
      </c>
      <c r="AC107" s="70">
        <v>10024009</v>
      </c>
      <c r="AD107" s="71" t="s">
        <v>320</v>
      </c>
      <c r="AE107" s="71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73">
        <v>15403004</v>
      </c>
      <c r="K108" s="73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70">
        <v>10024010</v>
      </c>
      <c r="R108" s="72" t="s">
        <v>838</v>
      </c>
      <c r="S108" s="1">
        <v>10</v>
      </c>
      <c r="T108" s="1">
        <f t="shared" si="58"/>
        <v>2</v>
      </c>
      <c r="U108" s="70">
        <v>10024001</v>
      </c>
      <c r="V108" s="72" t="s">
        <v>303</v>
      </c>
      <c r="W108" s="1">
        <v>10</v>
      </c>
      <c r="X108" s="1">
        <f t="shared" si="59"/>
        <v>2</v>
      </c>
      <c r="Y108" s="70">
        <v>10024008</v>
      </c>
      <c r="Z108" s="71" t="s">
        <v>318</v>
      </c>
      <c r="AA108" s="71">
        <v>2</v>
      </c>
      <c r="AB108" s="71">
        <f t="shared" si="60"/>
        <v>1</v>
      </c>
      <c r="AC108" s="70">
        <v>10024009</v>
      </c>
      <c r="AD108" s="71" t="s">
        <v>320</v>
      </c>
      <c r="AE108" s="71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73">
        <v>15403006</v>
      </c>
      <c r="K109" s="73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70">
        <v>10024010</v>
      </c>
      <c r="R109" s="72" t="s">
        <v>838</v>
      </c>
      <c r="S109" s="1">
        <v>10</v>
      </c>
      <c r="T109" s="1">
        <f t="shared" si="58"/>
        <v>2</v>
      </c>
      <c r="U109" s="70">
        <v>10024002</v>
      </c>
      <c r="V109" s="72" t="s">
        <v>306</v>
      </c>
      <c r="W109" s="1">
        <v>10</v>
      </c>
      <c r="X109" s="1">
        <f t="shared" si="59"/>
        <v>2</v>
      </c>
      <c r="Y109" s="70">
        <v>10024008</v>
      </c>
      <c r="Z109" s="71" t="s">
        <v>318</v>
      </c>
      <c r="AA109" s="71">
        <v>2</v>
      </c>
      <c r="AB109" s="71">
        <f t="shared" si="60"/>
        <v>1</v>
      </c>
      <c r="AC109" s="70">
        <v>10024009</v>
      </c>
      <c r="AD109" s="71" t="s">
        <v>320</v>
      </c>
      <c r="AE109" s="71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73">
        <v>15404002</v>
      </c>
      <c r="K110" s="73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70">
        <v>10024010</v>
      </c>
      <c r="R110" s="72" t="s">
        <v>838</v>
      </c>
      <c r="S110" s="1">
        <v>10</v>
      </c>
      <c r="T110" s="1">
        <f t="shared" si="58"/>
        <v>2</v>
      </c>
      <c r="U110" s="70">
        <v>10024003</v>
      </c>
      <c r="V110" s="72" t="s">
        <v>308</v>
      </c>
      <c r="W110" s="1">
        <v>10</v>
      </c>
      <c r="X110" s="1">
        <f t="shared" si="59"/>
        <v>2</v>
      </c>
      <c r="Y110" s="70">
        <v>10024008</v>
      </c>
      <c r="Z110" s="71" t="s">
        <v>318</v>
      </c>
      <c r="AA110" s="71">
        <v>2</v>
      </c>
      <c r="AB110" s="71">
        <f t="shared" si="60"/>
        <v>1</v>
      </c>
      <c r="AC110" s="70">
        <v>10024009</v>
      </c>
      <c r="AD110" s="71" t="s">
        <v>320</v>
      </c>
      <c r="AE110" s="71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73">
        <v>15404004</v>
      </c>
      <c r="K111" s="73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70">
        <v>10024010</v>
      </c>
      <c r="R111" s="72" t="s">
        <v>838</v>
      </c>
      <c r="S111" s="1">
        <v>10</v>
      </c>
      <c r="T111" s="1">
        <f t="shared" si="58"/>
        <v>2</v>
      </c>
      <c r="U111" s="70">
        <v>10024004</v>
      </c>
      <c r="V111" s="72" t="s">
        <v>310</v>
      </c>
      <c r="W111" s="1">
        <v>10</v>
      </c>
      <c r="X111" s="1">
        <f t="shared" si="59"/>
        <v>2</v>
      </c>
      <c r="Y111" s="70">
        <v>10024008</v>
      </c>
      <c r="Z111" s="71" t="s">
        <v>318</v>
      </c>
      <c r="AA111" s="71">
        <v>2</v>
      </c>
      <c r="AB111" s="71">
        <f t="shared" si="60"/>
        <v>1</v>
      </c>
      <c r="AC111" s="70">
        <v>10024009</v>
      </c>
      <c r="AD111" s="71" t="s">
        <v>320</v>
      </c>
      <c r="AE111" s="71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73">
        <v>15404006</v>
      </c>
      <c r="K112" s="73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70">
        <v>10024010</v>
      </c>
      <c r="R112" s="72" t="s">
        <v>838</v>
      </c>
      <c r="S112" s="1">
        <v>10</v>
      </c>
      <c r="T112" s="1">
        <f t="shared" si="58"/>
        <v>2</v>
      </c>
      <c r="U112" s="70">
        <v>10024005</v>
      </c>
      <c r="V112" s="72" t="s">
        <v>312</v>
      </c>
      <c r="W112" s="1">
        <v>10</v>
      </c>
      <c r="X112" s="1">
        <f t="shared" si="59"/>
        <v>2</v>
      </c>
      <c r="Y112" s="70">
        <v>10024008</v>
      </c>
      <c r="Z112" s="71" t="s">
        <v>318</v>
      </c>
      <c r="AA112" s="71">
        <v>2</v>
      </c>
      <c r="AB112" s="71">
        <f t="shared" si="60"/>
        <v>1</v>
      </c>
      <c r="AC112" s="70">
        <v>10024009</v>
      </c>
      <c r="AD112" s="71" t="s">
        <v>320</v>
      </c>
      <c r="AE112" s="71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73">
        <v>15405002</v>
      </c>
      <c r="K113" s="73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70">
        <v>10024010</v>
      </c>
      <c r="R113" s="72" t="s">
        <v>838</v>
      </c>
      <c r="S113" s="1">
        <v>10</v>
      </c>
      <c r="T113" s="1">
        <f t="shared" si="58"/>
        <v>2</v>
      </c>
      <c r="U113" s="70">
        <v>10024006</v>
      </c>
      <c r="V113" s="72" t="s">
        <v>314</v>
      </c>
      <c r="W113" s="1">
        <v>10</v>
      </c>
      <c r="X113" s="1">
        <f t="shared" si="59"/>
        <v>2</v>
      </c>
      <c r="Y113" s="70">
        <v>10024008</v>
      </c>
      <c r="Z113" s="71" t="s">
        <v>318</v>
      </c>
      <c r="AA113" s="71">
        <v>2</v>
      </c>
      <c r="AB113" s="71">
        <f t="shared" si="60"/>
        <v>1</v>
      </c>
      <c r="AC113" s="70">
        <v>10024009</v>
      </c>
      <c r="AD113" s="71" t="s">
        <v>320</v>
      </c>
      <c r="AE113" s="71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73">
        <v>15405004</v>
      </c>
      <c r="K114" s="73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70">
        <v>10024010</v>
      </c>
      <c r="R114" s="72" t="s">
        <v>838</v>
      </c>
      <c r="S114" s="1">
        <v>10</v>
      </c>
      <c r="T114" s="1">
        <f t="shared" si="58"/>
        <v>2</v>
      </c>
      <c r="U114" s="70">
        <v>10024007</v>
      </c>
      <c r="V114" s="72" t="s">
        <v>316</v>
      </c>
      <c r="W114" s="1">
        <v>10</v>
      </c>
      <c r="X114" s="1">
        <f t="shared" si="59"/>
        <v>2</v>
      </c>
      <c r="Y114" s="70">
        <v>10024008</v>
      </c>
      <c r="Z114" s="71" t="s">
        <v>318</v>
      </c>
      <c r="AA114" s="71">
        <v>2</v>
      </c>
      <c r="AB114" s="71">
        <f t="shared" si="60"/>
        <v>1</v>
      </c>
      <c r="AC114" s="70">
        <v>10024009</v>
      </c>
      <c r="AD114" s="71" t="s">
        <v>320</v>
      </c>
      <c r="AE114" s="71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73">
        <v>15405006</v>
      </c>
      <c r="K115" s="73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70">
        <v>10024010</v>
      </c>
      <c r="R115" s="72" t="s">
        <v>838</v>
      </c>
      <c r="S115" s="1">
        <v>10</v>
      </c>
      <c r="T115" s="1">
        <f t="shared" si="58"/>
        <v>2</v>
      </c>
      <c r="U115" s="70">
        <v>10024001</v>
      </c>
      <c r="V115" s="72" t="s">
        <v>303</v>
      </c>
      <c r="W115" s="1">
        <v>10</v>
      </c>
      <c r="X115" s="1">
        <f t="shared" si="59"/>
        <v>2</v>
      </c>
      <c r="Y115" s="70">
        <v>10024008</v>
      </c>
      <c r="Z115" s="71" t="s">
        <v>318</v>
      </c>
      <c r="AA115" s="71">
        <v>2</v>
      </c>
      <c r="AB115" s="71">
        <f t="shared" si="60"/>
        <v>1</v>
      </c>
      <c r="AC115" s="70">
        <v>10024009</v>
      </c>
      <c r="AD115" s="71" t="s">
        <v>320</v>
      </c>
      <c r="AE115" s="71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73">
        <v>15406002</v>
      </c>
      <c r="K116" s="73" t="s">
        <v>482</v>
      </c>
      <c r="M116" s="1">
        <v>10020001</v>
      </c>
      <c r="N116" s="1" t="s">
        <v>95</v>
      </c>
      <c r="O116" s="71">
        <v>20</v>
      </c>
      <c r="P116" s="1">
        <f t="shared" si="57"/>
        <v>4</v>
      </c>
      <c r="Q116" s="70">
        <v>10024010</v>
      </c>
      <c r="R116" s="72" t="s">
        <v>838</v>
      </c>
      <c r="S116" s="71">
        <v>20</v>
      </c>
      <c r="T116" s="1">
        <f t="shared" si="58"/>
        <v>4</v>
      </c>
      <c r="U116" s="70">
        <v>10024002</v>
      </c>
      <c r="V116" s="72" t="s">
        <v>306</v>
      </c>
      <c r="W116" s="71">
        <v>20</v>
      </c>
      <c r="X116" s="1">
        <f t="shared" si="59"/>
        <v>4</v>
      </c>
      <c r="Y116" s="70">
        <v>10024008</v>
      </c>
      <c r="Z116" s="71" t="s">
        <v>318</v>
      </c>
      <c r="AA116" s="71">
        <v>4</v>
      </c>
      <c r="AB116" s="71">
        <f t="shared" si="60"/>
        <v>2</v>
      </c>
      <c r="AC116" s="70">
        <v>10024009</v>
      </c>
      <c r="AD116" s="71" t="s">
        <v>320</v>
      </c>
      <c r="AE116" s="71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73">
        <v>15407002</v>
      </c>
      <c r="K117" s="73" t="s">
        <v>484</v>
      </c>
      <c r="M117" s="1">
        <v>10020001</v>
      </c>
      <c r="N117" s="1" t="s">
        <v>95</v>
      </c>
      <c r="O117" s="71">
        <v>20</v>
      </c>
      <c r="P117" s="1">
        <f t="shared" si="57"/>
        <v>4</v>
      </c>
      <c r="Q117" s="70">
        <v>10024010</v>
      </c>
      <c r="R117" s="72" t="s">
        <v>838</v>
      </c>
      <c r="S117" s="71">
        <v>20</v>
      </c>
      <c r="T117" s="1">
        <f t="shared" si="58"/>
        <v>4</v>
      </c>
      <c r="U117" s="70">
        <v>10024003</v>
      </c>
      <c r="V117" s="72" t="s">
        <v>308</v>
      </c>
      <c r="W117" s="71">
        <v>20</v>
      </c>
      <c r="X117" s="1">
        <f t="shared" si="59"/>
        <v>4</v>
      </c>
      <c r="Y117" s="70">
        <v>10024008</v>
      </c>
      <c r="Z117" s="71" t="s">
        <v>318</v>
      </c>
      <c r="AA117" s="71">
        <v>4</v>
      </c>
      <c r="AB117" s="71">
        <f t="shared" si="60"/>
        <v>2</v>
      </c>
      <c r="AC117" s="70">
        <v>10024009</v>
      </c>
      <c r="AD117" s="71" t="s">
        <v>320</v>
      </c>
      <c r="AE117" s="71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73">
        <v>15408002</v>
      </c>
      <c r="K118" s="73" t="s">
        <v>485</v>
      </c>
      <c r="M118" s="1">
        <v>10020001</v>
      </c>
      <c r="N118" s="1" t="s">
        <v>95</v>
      </c>
      <c r="O118" s="71">
        <v>20</v>
      </c>
      <c r="P118" s="1">
        <f t="shared" si="57"/>
        <v>4</v>
      </c>
      <c r="Q118" s="70">
        <v>10024010</v>
      </c>
      <c r="R118" s="72" t="s">
        <v>838</v>
      </c>
      <c r="S118" s="71">
        <v>20</v>
      </c>
      <c r="T118" s="1">
        <f t="shared" si="58"/>
        <v>4</v>
      </c>
      <c r="U118" s="70">
        <v>10024004</v>
      </c>
      <c r="V118" s="72" t="s">
        <v>310</v>
      </c>
      <c r="W118" s="71">
        <v>20</v>
      </c>
      <c r="X118" s="1">
        <f t="shared" si="59"/>
        <v>4</v>
      </c>
      <c r="Y118" s="70">
        <v>10024008</v>
      </c>
      <c r="Z118" s="71" t="s">
        <v>318</v>
      </c>
      <c r="AA118" s="71">
        <v>4</v>
      </c>
      <c r="AB118" s="71">
        <f t="shared" si="60"/>
        <v>2</v>
      </c>
      <c r="AC118" s="70">
        <v>10024009</v>
      </c>
      <c r="AD118" s="71" t="s">
        <v>320</v>
      </c>
      <c r="AE118" s="71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73">
        <v>15409002</v>
      </c>
      <c r="K119" s="73" t="s">
        <v>487</v>
      </c>
      <c r="M119" s="1">
        <v>10020001</v>
      </c>
      <c r="N119" s="1" t="s">
        <v>95</v>
      </c>
      <c r="O119" s="71">
        <v>30</v>
      </c>
      <c r="P119" s="1">
        <f t="shared" si="57"/>
        <v>6</v>
      </c>
      <c r="Q119" s="70">
        <v>10024010</v>
      </c>
      <c r="R119" s="72" t="s">
        <v>838</v>
      </c>
      <c r="S119" s="71">
        <v>30</v>
      </c>
      <c r="T119" s="1">
        <f t="shared" si="58"/>
        <v>6</v>
      </c>
      <c r="U119" s="70">
        <v>10024005</v>
      </c>
      <c r="V119" s="72" t="s">
        <v>312</v>
      </c>
      <c r="W119" s="71">
        <v>30</v>
      </c>
      <c r="X119" s="1">
        <f t="shared" si="59"/>
        <v>6</v>
      </c>
      <c r="Y119" s="70">
        <v>10024008</v>
      </c>
      <c r="Z119" s="71" t="s">
        <v>318</v>
      </c>
      <c r="AA119" s="71">
        <v>6</v>
      </c>
      <c r="AB119" s="71">
        <f t="shared" si="60"/>
        <v>3</v>
      </c>
      <c r="AC119" s="70">
        <v>10024009</v>
      </c>
      <c r="AD119" s="71" t="s">
        <v>320</v>
      </c>
      <c r="AE119" s="71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73">
        <v>15410002</v>
      </c>
      <c r="K120" s="73" t="s">
        <v>489</v>
      </c>
      <c r="M120" s="1">
        <v>10020001</v>
      </c>
      <c r="N120" s="1" t="s">
        <v>95</v>
      </c>
      <c r="O120" s="71">
        <v>30</v>
      </c>
      <c r="P120" s="1">
        <f t="shared" si="57"/>
        <v>6</v>
      </c>
      <c r="Q120" s="70">
        <v>10024010</v>
      </c>
      <c r="R120" s="72" t="s">
        <v>838</v>
      </c>
      <c r="S120" s="71">
        <v>30</v>
      </c>
      <c r="T120" s="1">
        <f t="shared" si="58"/>
        <v>6</v>
      </c>
      <c r="U120" s="70">
        <v>10024006</v>
      </c>
      <c r="V120" s="72" t="s">
        <v>314</v>
      </c>
      <c r="W120" s="71">
        <v>30</v>
      </c>
      <c r="X120" s="1">
        <f t="shared" si="59"/>
        <v>6</v>
      </c>
      <c r="Y120" s="70">
        <v>10024008</v>
      </c>
      <c r="Z120" s="71" t="s">
        <v>318</v>
      </c>
      <c r="AA120" s="71">
        <v>6</v>
      </c>
      <c r="AB120" s="71">
        <f t="shared" si="60"/>
        <v>3</v>
      </c>
      <c r="AC120" s="70">
        <v>10024009</v>
      </c>
      <c r="AD120" s="71" t="s">
        <v>320</v>
      </c>
      <c r="AE120" s="71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73">
        <v>15410004</v>
      </c>
      <c r="K121" s="73" t="s">
        <v>489</v>
      </c>
      <c r="M121" s="1">
        <v>10020001</v>
      </c>
      <c r="N121" s="1" t="s">
        <v>95</v>
      </c>
      <c r="O121" s="71">
        <v>30</v>
      </c>
      <c r="P121" s="1">
        <f t="shared" si="57"/>
        <v>6</v>
      </c>
      <c r="Q121" s="70">
        <v>10024010</v>
      </c>
      <c r="R121" s="72" t="s">
        <v>838</v>
      </c>
      <c r="S121" s="71">
        <v>30</v>
      </c>
      <c r="T121" s="1">
        <f t="shared" si="58"/>
        <v>6</v>
      </c>
      <c r="U121" s="70">
        <v>10024007</v>
      </c>
      <c r="V121" s="72" t="s">
        <v>316</v>
      </c>
      <c r="W121" s="71">
        <v>30</v>
      </c>
      <c r="X121" s="1">
        <f t="shared" si="59"/>
        <v>6</v>
      </c>
      <c r="Y121" s="70">
        <v>10024008</v>
      </c>
      <c r="Z121" s="71" t="s">
        <v>318</v>
      </c>
      <c r="AA121" s="71">
        <v>6</v>
      </c>
      <c r="AB121" s="71">
        <f t="shared" si="60"/>
        <v>3</v>
      </c>
      <c r="AC121" s="70">
        <v>10024009</v>
      </c>
      <c r="AD121" s="71" t="s">
        <v>320</v>
      </c>
      <c r="AE121" s="71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73">
        <v>15411002</v>
      </c>
      <c r="K122" s="73" t="s">
        <v>492</v>
      </c>
      <c r="M122" s="1">
        <v>10020001</v>
      </c>
      <c r="N122" s="1" t="s">
        <v>95</v>
      </c>
      <c r="O122" s="71">
        <v>20</v>
      </c>
      <c r="P122" s="1">
        <f t="shared" si="57"/>
        <v>4</v>
      </c>
      <c r="Q122" s="70">
        <v>10024010</v>
      </c>
      <c r="R122" s="72" t="s">
        <v>838</v>
      </c>
      <c r="S122" s="71">
        <v>20</v>
      </c>
      <c r="T122" s="1">
        <f t="shared" si="58"/>
        <v>4</v>
      </c>
      <c r="U122" s="70">
        <v>10024005</v>
      </c>
      <c r="V122" s="72" t="s">
        <v>312</v>
      </c>
      <c r="W122" s="71">
        <v>20</v>
      </c>
      <c r="X122" s="1">
        <f t="shared" si="59"/>
        <v>4</v>
      </c>
      <c r="Y122" s="70">
        <v>10024008</v>
      </c>
      <c r="Z122" s="71" t="s">
        <v>318</v>
      </c>
      <c r="AA122" s="71">
        <v>4</v>
      </c>
      <c r="AB122" s="71">
        <f t="shared" si="60"/>
        <v>2</v>
      </c>
      <c r="AC122" s="70">
        <v>10024009</v>
      </c>
      <c r="AD122" s="71" t="s">
        <v>320</v>
      </c>
      <c r="AE122" s="71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73">
        <v>15411004</v>
      </c>
      <c r="K123" s="73" t="s">
        <v>494</v>
      </c>
      <c r="M123" s="1">
        <v>10020001</v>
      </c>
      <c r="N123" s="1" t="s">
        <v>95</v>
      </c>
      <c r="O123" s="71">
        <v>20</v>
      </c>
      <c r="P123" s="1">
        <f t="shared" si="57"/>
        <v>4</v>
      </c>
      <c r="Q123" s="70">
        <v>10024010</v>
      </c>
      <c r="R123" s="72" t="s">
        <v>838</v>
      </c>
      <c r="S123" s="71">
        <v>20</v>
      </c>
      <c r="T123" s="1">
        <f t="shared" si="58"/>
        <v>4</v>
      </c>
      <c r="U123" s="70">
        <v>10024006</v>
      </c>
      <c r="V123" s="72" t="s">
        <v>314</v>
      </c>
      <c r="W123" s="71">
        <v>20</v>
      </c>
      <c r="X123" s="1">
        <f t="shared" si="59"/>
        <v>4</v>
      </c>
      <c r="Y123" s="70">
        <v>10024008</v>
      </c>
      <c r="Z123" s="71" t="s">
        <v>318</v>
      </c>
      <c r="AA123" s="71">
        <v>4</v>
      </c>
      <c r="AB123" s="71">
        <f t="shared" si="60"/>
        <v>2</v>
      </c>
      <c r="AC123" s="70">
        <v>10024009</v>
      </c>
      <c r="AD123" s="71" t="s">
        <v>320</v>
      </c>
      <c r="AE123" s="71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73">
        <v>15411006</v>
      </c>
      <c r="K124" s="73" t="s">
        <v>496</v>
      </c>
      <c r="M124" s="1">
        <v>10020001</v>
      </c>
      <c r="N124" s="1" t="s">
        <v>95</v>
      </c>
      <c r="O124" s="71">
        <v>20</v>
      </c>
      <c r="P124" s="1">
        <f t="shared" si="57"/>
        <v>4</v>
      </c>
      <c r="Q124" s="70">
        <v>10024010</v>
      </c>
      <c r="R124" s="72" t="s">
        <v>838</v>
      </c>
      <c r="S124" s="71">
        <v>20</v>
      </c>
      <c r="T124" s="1">
        <f t="shared" si="58"/>
        <v>4</v>
      </c>
      <c r="U124" s="70">
        <v>10024007</v>
      </c>
      <c r="V124" s="72" t="s">
        <v>316</v>
      </c>
      <c r="W124" s="71">
        <v>20</v>
      </c>
      <c r="X124" s="1">
        <f t="shared" si="59"/>
        <v>4</v>
      </c>
      <c r="Y124" s="70">
        <v>10024008</v>
      </c>
      <c r="Z124" s="71" t="s">
        <v>318</v>
      </c>
      <c r="AA124" s="71">
        <v>4</v>
      </c>
      <c r="AB124" s="71">
        <f t="shared" si="60"/>
        <v>2</v>
      </c>
      <c r="AC124" s="70">
        <v>10024009</v>
      </c>
      <c r="AD124" s="71" t="s">
        <v>320</v>
      </c>
      <c r="AE124" s="71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2">
        <v>15406003</v>
      </c>
      <c r="K125" s="92" t="s">
        <v>928</v>
      </c>
      <c r="M125" s="1">
        <v>10020001</v>
      </c>
      <c r="N125" s="1" t="s">
        <v>95</v>
      </c>
      <c r="O125" s="71">
        <v>200</v>
      </c>
      <c r="P125" s="1"/>
      <c r="Q125" s="70">
        <v>10024010</v>
      </c>
      <c r="R125" s="72" t="s">
        <v>838</v>
      </c>
      <c r="S125" s="71">
        <v>200</v>
      </c>
      <c r="T125" s="1"/>
      <c r="U125" s="73">
        <v>15406002</v>
      </c>
      <c r="V125" s="73" t="s">
        <v>482</v>
      </c>
      <c r="W125" s="71">
        <v>1</v>
      </c>
      <c r="X125" s="1"/>
      <c r="Y125" s="70">
        <v>10024008</v>
      </c>
      <c r="Z125" s="71" t="s">
        <v>318</v>
      </c>
      <c r="AA125" s="71">
        <v>20</v>
      </c>
      <c r="AB125" s="71"/>
      <c r="AC125" s="70">
        <v>10024009</v>
      </c>
      <c r="AD125" s="71" t="s">
        <v>320</v>
      </c>
      <c r="AE125" s="71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2">
        <v>15410011</v>
      </c>
      <c r="K126" s="92" t="s">
        <v>929</v>
      </c>
      <c r="M126" s="1">
        <v>10020001</v>
      </c>
      <c r="N126" s="1" t="s">
        <v>95</v>
      </c>
      <c r="O126" s="71">
        <v>200</v>
      </c>
      <c r="P126" s="1"/>
      <c r="Q126" s="70">
        <v>10024010</v>
      </c>
      <c r="R126" s="72" t="s">
        <v>838</v>
      </c>
      <c r="S126" s="71">
        <v>200</v>
      </c>
      <c r="T126" s="1"/>
      <c r="U126" s="73">
        <v>15410002</v>
      </c>
      <c r="V126" s="73" t="s">
        <v>489</v>
      </c>
      <c r="W126" s="71">
        <v>1</v>
      </c>
      <c r="X126" s="1"/>
      <c r="Y126" s="70">
        <v>10024008</v>
      </c>
      <c r="Z126" s="71" t="s">
        <v>318</v>
      </c>
      <c r="AA126" s="71">
        <v>20</v>
      </c>
      <c r="AB126" s="71"/>
      <c r="AC126" s="70">
        <v>10024009</v>
      </c>
      <c r="AD126" s="71" t="s">
        <v>320</v>
      </c>
      <c r="AE126" s="71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2">
        <v>15410012</v>
      </c>
      <c r="K127" s="92" t="s">
        <v>930</v>
      </c>
      <c r="M127" s="1">
        <v>10020001</v>
      </c>
      <c r="N127" s="1" t="s">
        <v>95</v>
      </c>
      <c r="O127" s="71">
        <v>200</v>
      </c>
      <c r="P127" s="1"/>
      <c r="Q127" s="70">
        <v>10024010</v>
      </c>
      <c r="R127" s="72" t="s">
        <v>838</v>
      </c>
      <c r="S127" s="71">
        <v>200</v>
      </c>
      <c r="T127" s="1"/>
      <c r="U127" s="73">
        <v>15410004</v>
      </c>
      <c r="V127" s="73" t="s">
        <v>489</v>
      </c>
      <c r="W127" s="71">
        <v>1</v>
      </c>
      <c r="X127" s="1"/>
      <c r="Y127" s="70">
        <v>10024008</v>
      </c>
      <c r="Z127" s="71" t="s">
        <v>318</v>
      </c>
      <c r="AA127" s="71">
        <v>20</v>
      </c>
      <c r="AB127" s="71"/>
      <c r="AC127" s="70">
        <v>10024009</v>
      </c>
      <c r="AD127" s="71" t="s">
        <v>320</v>
      </c>
      <c r="AE127" s="71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2">
        <v>15410111</v>
      </c>
      <c r="K128" s="92" t="s">
        <v>931</v>
      </c>
      <c r="M128" s="1">
        <v>10020001</v>
      </c>
      <c r="N128" s="1" t="s">
        <v>95</v>
      </c>
      <c r="O128" s="71">
        <v>200</v>
      </c>
      <c r="P128" s="1"/>
      <c r="Q128" s="70">
        <v>10024010</v>
      </c>
      <c r="R128" s="72" t="s">
        <v>838</v>
      </c>
      <c r="S128" s="71">
        <v>200</v>
      </c>
      <c r="T128" s="1"/>
      <c r="U128" s="73">
        <v>15410102</v>
      </c>
      <c r="V128" s="73" t="s">
        <v>932</v>
      </c>
      <c r="W128" s="71">
        <v>1</v>
      </c>
      <c r="X128" s="1"/>
      <c r="Y128" s="70">
        <v>10024008</v>
      </c>
      <c r="Z128" s="71" t="s">
        <v>318</v>
      </c>
      <c r="AA128" s="71">
        <v>20</v>
      </c>
      <c r="AB128" s="71"/>
      <c r="AC128" s="70">
        <v>10024009</v>
      </c>
      <c r="AD128" s="71" t="s">
        <v>320</v>
      </c>
      <c r="AE128" s="71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2">
        <v>15410112</v>
      </c>
      <c r="K129" s="92" t="s">
        <v>933</v>
      </c>
      <c r="M129" s="1">
        <v>10020001</v>
      </c>
      <c r="N129" s="1" t="s">
        <v>95</v>
      </c>
      <c r="O129" s="71">
        <v>200</v>
      </c>
      <c r="P129" s="1"/>
      <c r="Q129" s="70">
        <v>10024010</v>
      </c>
      <c r="R129" s="72" t="s">
        <v>838</v>
      </c>
      <c r="S129" s="71">
        <v>200</v>
      </c>
      <c r="T129" s="1"/>
      <c r="U129" s="73">
        <v>15410104</v>
      </c>
      <c r="V129" s="73" t="s">
        <v>934</v>
      </c>
      <c r="W129" s="71">
        <v>1</v>
      </c>
      <c r="X129" s="1"/>
      <c r="Y129" s="70">
        <v>10024008</v>
      </c>
      <c r="Z129" s="71" t="s">
        <v>318</v>
      </c>
      <c r="AA129" s="71">
        <v>20</v>
      </c>
      <c r="AB129" s="71"/>
      <c r="AC129" s="70">
        <v>10024009</v>
      </c>
      <c r="AD129" s="71" t="s">
        <v>320</v>
      </c>
      <c r="AE129" s="71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2">
        <v>15411011</v>
      </c>
      <c r="K130" s="92" t="s">
        <v>935</v>
      </c>
      <c r="M130" s="1">
        <v>10020001</v>
      </c>
      <c r="N130" s="1" t="s">
        <v>95</v>
      </c>
      <c r="O130" s="71">
        <v>200</v>
      </c>
      <c r="P130" s="1"/>
      <c r="Q130" s="70">
        <v>10024010</v>
      </c>
      <c r="R130" s="72" t="s">
        <v>838</v>
      </c>
      <c r="S130" s="71">
        <v>200</v>
      </c>
      <c r="T130" s="1"/>
      <c r="U130" s="73">
        <v>15411002</v>
      </c>
      <c r="V130" s="73" t="s">
        <v>492</v>
      </c>
      <c r="W130" s="71">
        <v>1</v>
      </c>
      <c r="X130" s="1"/>
      <c r="Y130" s="70">
        <v>10024008</v>
      </c>
      <c r="Z130" s="71" t="s">
        <v>318</v>
      </c>
      <c r="AA130" s="71">
        <v>30</v>
      </c>
      <c r="AB130" s="71"/>
      <c r="AC130" s="70">
        <v>10024009</v>
      </c>
      <c r="AD130" s="71" t="s">
        <v>320</v>
      </c>
      <c r="AE130" s="71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2">
        <v>15411012</v>
      </c>
      <c r="K131" s="92" t="s">
        <v>936</v>
      </c>
      <c r="M131" s="1">
        <v>10020001</v>
      </c>
      <c r="N131" s="1" t="s">
        <v>95</v>
      </c>
      <c r="O131" s="71">
        <v>200</v>
      </c>
      <c r="P131" s="1"/>
      <c r="Q131" s="70">
        <v>10024010</v>
      </c>
      <c r="R131" s="72" t="s">
        <v>838</v>
      </c>
      <c r="S131" s="71">
        <v>200</v>
      </c>
      <c r="T131" s="1"/>
      <c r="U131" s="73">
        <v>15411004</v>
      </c>
      <c r="V131" s="73" t="s">
        <v>494</v>
      </c>
      <c r="W131" s="71">
        <v>1</v>
      </c>
      <c r="X131" s="1"/>
      <c r="Y131" s="70">
        <v>10024008</v>
      </c>
      <c r="Z131" s="71" t="s">
        <v>318</v>
      </c>
      <c r="AA131" s="71">
        <v>30</v>
      </c>
      <c r="AB131" s="71"/>
      <c r="AC131" s="70">
        <v>10024009</v>
      </c>
      <c r="AD131" s="71" t="s">
        <v>320</v>
      </c>
      <c r="AE131" s="71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2">
        <v>15411013</v>
      </c>
      <c r="K132" s="92" t="s">
        <v>937</v>
      </c>
      <c r="M132" s="1">
        <v>10020001</v>
      </c>
      <c r="N132" s="1" t="s">
        <v>95</v>
      </c>
      <c r="O132" s="71">
        <v>200</v>
      </c>
      <c r="P132" s="1"/>
      <c r="Q132" s="70">
        <v>10024010</v>
      </c>
      <c r="R132" s="72" t="s">
        <v>838</v>
      </c>
      <c r="S132" s="71">
        <v>200</v>
      </c>
      <c r="T132" s="1"/>
      <c r="U132" s="73">
        <v>15411006</v>
      </c>
      <c r="V132" s="73" t="s">
        <v>496</v>
      </c>
      <c r="W132" s="71">
        <v>1</v>
      </c>
      <c r="X132" s="1"/>
      <c r="Y132" s="70">
        <v>10024008</v>
      </c>
      <c r="Z132" s="71" t="s">
        <v>318</v>
      </c>
      <c r="AA132" s="71">
        <v>30</v>
      </c>
      <c r="AB132" s="71"/>
      <c r="AC132" s="70">
        <v>10024009</v>
      </c>
      <c r="AD132" s="71" t="s">
        <v>320</v>
      </c>
      <c r="AE132" s="71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73">
        <v>15501002</v>
      </c>
      <c r="K134" s="73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70">
        <v>10025010</v>
      </c>
      <c r="R134" s="72" t="s">
        <v>838</v>
      </c>
      <c r="S134" s="1">
        <v>10</v>
      </c>
      <c r="T134" s="1">
        <f>S134/5</f>
        <v>2</v>
      </c>
      <c r="U134" s="70">
        <v>10025001</v>
      </c>
      <c r="V134" s="72" t="s">
        <v>303</v>
      </c>
      <c r="W134" s="1">
        <v>10</v>
      </c>
      <c r="X134" s="1">
        <f>W134/5</f>
        <v>2</v>
      </c>
      <c r="Y134" s="70">
        <v>10025008</v>
      </c>
      <c r="Z134" s="71" t="s">
        <v>318</v>
      </c>
      <c r="AA134" s="71">
        <v>2</v>
      </c>
      <c r="AB134" s="71">
        <f>AA134/2</f>
        <v>1</v>
      </c>
      <c r="AC134" s="70">
        <v>10025009</v>
      </c>
      <c r="AD134" s="71" t="s">
        <v>320</v>
      </c>
      <c r="AE134" s="71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73">
        <v>15501004</v>
      </c>
      <c r="K135" s="73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70">
        <v>10025010</v>
      </c>
      <c r="R135" s="72" t="s">
        <v>838</v>
      </c>
      <c r="S135" s="1">
        <v>10</v>
      </c>
      <c r="T135" s="1">
        <f t="shared" ref="T135:T157" si="75">S135/5</f>
        <v>2</v>
      </c>
      <c r="U135" s="70">
        <v>10025002</v>
      </c>
      <c r="V135" s="72" t="s">
        <v>306</v>
      </c>
      <c r="W135" s="1">
        <v>10</v>
      </c>
      <c r="X135" s="1">
        <f t="shared" ref="X135:X157" si="76">W135/5</f>
        <v>2</v>
      </c>
      <c r="Y135" s="70">
        <v>10025008</v>
      </c>
      <c r="Z135" s="71" t="s">
        <v>318</v>
      </c>
      <c r="AA135" s="71">
        <v>2</v>
      </c>
      <c r="AB135" s="71">
        <f t="shared" ref="AB135:AB157" si="77">AA135/2</f>
        <v>1</v>
      </c>
      <c r="AC135" s="70">
        <v>10025009</v>
      </c>
      <c r="AD135" s="71" t="s">
        <v>320</v>
      </c>
      <c r="AE135" s="71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73">
        <v>15501006</v>
      </c>
      <c r="K136" s="73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70">
        <v>10025010</v>
      </c>
      <c r="R136" s="72" t="s">
        <v>838</v>
      </c>
      <c r="S136" s="1">
        <v>10</v>
      </c>
      <c r="T136" s="1">
        <f t="shared" si="75"/>
        <v>2</v>
      </c>
      <c r="U136" s="70">
        <v>10025003</v>
      </c>
      <c r="V136" s="72" t="s">
        <v>308</v>
      </c>
      <c r="W136" s="1">
        <v>10</v>
      </c>
      <c r="X136" s="1">
        <f t="shared" si="76"/>
        <v>2</v>
      </c>
      <c r="Y136" s="70">
        <v>10025008</v>
      </c>
      <c r="Z136" s="71" t="s">
        <v>318</v>
      </c>
      <c r="AA136" s="71">
        <v>2</v>
      </c>
      <c r="AB136" s="71">
        <f t="shared" si="77"/>
        <v>1</v>
      </c>
      <c r="AC136" s="70">
        <v>10025009</v>
      </c>
      <c r="AD136" s="71" t="s">
        <v>320</v>
      </c>
      <c r="AE136" s="71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73">
        <v>15502002</v>
      </c>
      <c r="K137" s="73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70">
        <v>10025010</v>
      </c>
      <c r="R137" s="72" t="s">
        <v>838</v>
      </c>
      <c r="S137" s="1">
        <v>10</v>
      </c>
      <c r="T137" s="1">
        <f t="shared" si="75"/>
        <v>2</v>
      </c>
      <c r="U137" s="70">
        <v>10025004</v>
      </c>
      <c r="V137" s="72" t="s">
        <v>310</v>
      </c>
      <c r="W137" s="1">
        <v>10</v>
      </c>
      <c r="X137" s="1">
        <f t="shared" si="76"/>
        <v>2</v>
      </c>
      <c r="Y137" s="70">
        <v>10025008</v>
      </c>
      <c r="Z137" s="71" t="s">
        <v>318</v>
      </c>
      <c r="AA137" s="71">
        <v>2</v>
      </c>
      <c r="AB137" s="71">
        <f t="shared" si="77"/>
        <v>1</v>
      </c>
      <c r="AC137" s="70">
        <v>10025009</v>
      </c>
      <c r="AD137" s="71" t="s">
        <v>320</v>
      </c>
      <c r="AE137" s="71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73">
        <v>15502004</v>
      </c>
      <c r="K138" s="73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70">
        <v>10025010</v>
      </c>
      <c r="R138" s="72" t="s">
        <v>838</v>
      </c>
      <c r="S138" s="1">
        <v>10</v>
      </c>
      <c r="T138" s="1">
        <f t="shared" si="75"/>
        <v>2</v>
      </c>
      <c r="U138" s="70">
        <v>10025005</v>
      </c>
      <c r="V138" s="72" t="s">
        <v>312</v>
      </c>
      <c r="W138" s="1">
        <v>10</v>
      </c>
      <c r="X138" s="1">
        <f t="shared" si="76"/>
        <v>2</v>
      </c>
      <c r="Y138" s="70">
        <v>10025008</v>
      </c>
      <c r="Z138" s="71" t="s">
        <v>318</v>
      </c>
      <c r="AA138" s="71">
        <v>2</v>
      </c>
      <c r="AB138" s="71">
        <f t="shared" si="77"/>
        <v>1</v>
      </c>
      <c r="AC138" s="70">
        <v>10025009</v>
      </c>
      <c r="AD138" s="71" t="s">
        <v>320</v>
      </c>
      <c r="AE138" s="71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73">
        <v>15502006</v>
      </c>
      <c r="K139" s="73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70">
        <v>10025010</v>
      </c>
      <c r="R139" s="72" t="s">
        <v>838</v>
      </c>
      <c r="S139" s="1">
        <v>10</v>
      </c>
      <c r="T139" s="1">
        <f t="shared" si="75"/>
        <v>2</v>
      </c>
      <c r="U139" s="70">
        <v>10025006</v>
      </c>
      <c r="V139" s="72" t="s">
        <v>314</v>
      </c>
      <c r="W139" s="1">
        <v>10</v>
      </c>
      <c r="X139" s="1">
        <f t="shared" si="76"/>
        <v>2</v>
      </c>
      <c r="Y139" s="70">
        <v>10025008</v>
      </c>
      <c r="Z139" s="71" t="s">
        <v>318</v>
      </c>
      <c r="AA139" s="71">
        <v>2</v>
      </c>
      <c r="AB139" s="71">
        <f t="shared" si="77"/>
        <v>1</v>
      </c>
      <c r="AC139" s="70">
        <v>10025009</v>
      </c>
      <c r="AD139" s="71" t="s">
        <v>320</v>
      </c>
      <c r="AE139" s="71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73">
        <v>15503002</v>
      </c>
      <c r="K140" s="73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70">
        <v>10025010</v>
      </c>
      <c r="R140" s="72" t="s">
        <v>838</v>
      </c>
      <c r="S140" s="1">
        <v>10</v>
      </c>
      <c r="T140" s="1">
        <f t="shared" si="75"/>
        <v>2</v>
      </c>
      <c r="U140" s="70">
        <v>10025007</v>
      </c>
      <c r="V140" s="72" t="s">
        <v>316</v>
      </c>
      <c r="W140" s="1">
        <v>10</v>
      </c>
      <c r="X140" s="1">
        <f t="shared" si="76"/>
        <v>2</v>
      </c>
      <c r="Y140" s="70">
        <v>10025008</v>
      </c>
      <c r="Z140" s="71" t="s">
        <v>318</v>
      </c>
      <c r="AA140" s="71">
        <v>2</v>
      </c>
      <c r="AB140" s="71">
        <f t="shared" si="77"/>
        <v>1</v>
      </c>
      <c r="AC140" s="70">
        <v>10025009</v>
      </c>
      <c r="AD140" s="71" t="s">
        <v>320</v>
      </c>
      <c r="AE140" s="71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73">
        <v>15503004</v>
      </c>
      <c r="K141" s="73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70">
        <v>10025010</v>
      </c>
      <c r="R141" s="72" t="s">
        <v>838</v>
      </c>
      <c r="S141" s="1">
        <v>10</v>
      </c>
      <c r="T141" s="1">
        <f t="shared" si="75"/>
        <v>2</v>
      </c>
      <c r="U141" s="70">
        <v>10025001</v>
      </c>
      <c r="V141" s="72" t="s">
        <v>303</v>
      </c>
      <c r="W141" s="1">
        <v>10</v>
      </c>
      <c r="X141" s="1">
        <f t="shared" si="76"/>
        <v>2</v>
      </c>
      <c r="Y141" s="70">
        <v>10025008</v>
      </c>
      <c r="Z141" s="71" t="s">
        <v>318</v>
      </c>
      <c r="AA141" s="71">
        <v>2</v>
      </c>
      <c r="AB141" s="71">
        <f t="shared" si="77"/>
        <v>1</v>
      </c>
      <c r="AC141" s="70">
        <v>10025009</v>
      </c>
      <c r="AD141" s="71" t="s">
        <v>320</v>
      </c>
      <c r="AE141" s="71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73">
        <v>15503006</v>
      </c>
      <c r="K142" s="73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70">
        <v>10025010</v>
      </c>
      <c r="R142" s="72" t="s">
        <v>838</v>
      </c>
      <c r="S142" s="1">
        <v>10</v>
      </c>
      <c r="T142" s="1">
        <f t="shared" si="75"/>
        <v>2</v>
      </c>
      <c r="U142" s="70">
        <v>10025002</v>
      </c>
      <c r="V142" s="72" t="s">
        <v>306</v>
      </c>
      <c r="W142" s="1">
        <v>10</v>
      </c>
      <c r="X142" s="1">
        <f t="shared" si="76"/>
        <v>2</v>
      </c>
      <c r="Y142" s="70">
        <v>10025008</v>
      </c>
      <c r="Z142" s="71" t="s">
        <v>318</v>
      </c>
      <c r="AA142" s="71">
        <v>2</v>
      </c>
      <c r="AB142" s="71">
        <f t="shared" si="77"/>
        <v>1</v>
      </c>
      <c r="AC142" s="70">
        <v>10025009</v>
      </c>
      <c r="AD142" s="71" t="s">
        <v>320</v>
      </c>
      <c r="AE142" s="71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73">
        <v>15504002</v>
      </c>
      <c r="K143" s="73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70">
        <v>10025010</v>
      </c>
      <c r="R143" s="72" t="s">
        <v>838</v>
      </c>
      <c r="S143" s="1">
        <v>10</v>
      </c>
      <c r="T143" s="1">
        <f t="shared" si="75"/>
        <v>2</v>
      </c>
      <c r="U143" s="70">
        <v>10025003</v>
      </c>
      <c r="V143" s="72" t="s">
        <v>308</v>
      </c>
      <c r="W143" s="1">
        <v>10</v>
      </c>
      <c r="X143" s="1">
        <f t="shared" si="76"/>
        <v>2</v>
      </c>
      <c r="Y143" s="70">
        <v>10025008</v>
      </c>
      <c r="Z143" s="71" t="s">
        <v>318</v>
      </c>
      <c r="AA143" s="71">
        <v>2</v>
      </c>
      <c r="AB143" s="71">
        <f t="shared" si="77"/>
        <v>1</v>
      </c>
      <c r="AC143" s="70">
        <v>10025009</v>
      </c>
      <c r="AD143" s="71" t="s">
        <v>320</v>
      </c>
      <c r="AE143" s="71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73">
        <v>15504004</v>
      </c>
      <c r="K144" s="73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70">
        <v>10025010</v>
      </c>
      <c r="R144" s="72" t="s">
        <v>838</v>
      </c>
      <c r="S144" s="1">
        <v>10</v>
      </c>
      <c r="T144" s="1">
        <f t="shared" si="75"/>
        <v>2</v>
      </c>
      <c r="U144" s="70">
        <v>10025004</v>
      </c>
      <c r="V144" s="72" t="s">
        <v>310</v>
      </c>
      <c r="W144" s="1">
        <v>10</v>
      </c>
      <c r="X144" s="1">
        <f t="shared" si="76"/>
        <v>2</v>
      </c>
      <c r="Y144" s="70">
        <v>10025008</v>
      </c>
      <c r="Z144" s="71" t="s">
        <v>318</v>
      </c>
      <c r="AA144" s="71">
        <v>2</v>
      </c>
      <c r="AB144" s="71">
        <f t="shared" si="77"/>
        <v>1</v>
      </c>
      <c r="AC144" s="70">
        <v>10025009</v>
      </c>
      <c r="AD144" s="71" t="s">
        <v>320</v>
      </c>
      <c r="AE144" s="71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73">
        <v>15504006</v>
      </c>
      <c r="K145" s="73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70">
        <v>10025010</v>
      </c>
      <c r="R145" s="72" t="s">
        <v>838</v>
      </c>
      <c r="S145" s="1">
        <v>10</v>
      </c>
      <c r="T145" s="1">
        <f t="shared" si="75"/>
        <v>2</v>
      </c>
      <c r="U145" s="70">
        <v>10025005</v>
      </c>
      <c r="V145" s="72" t="s">
        <v>312</v>
      </c>
      <c r="W145" s="1">
        <v>10</v>
      </c>
      <c r="X145" s="1">
        <f t="shared" si="76"/>
        <v>2</v>
      </c>
      <c r="Y145" s="70">
        <v>10025008</v>
      </c>
      <c r="Z145" s="71" t="s">
        <v>318</v>
      </c>
      <c r="AA145" s="71">
        <v>2</v>
      </c>
      <c r="AB145" s="71">
        <f t="shared" si="77"/>
        <v>1</v>
      </c>
      <c r="AC145" s="70">
        <v>10025009</v>
      </c>
      <c r="AD145" s="71" t="s">
        <v>320</v>
      </c>
      <c r="AE145" s="71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73">
        <v>15505002</v>
      </c>
      <c r="K146" s="73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70">
        <v>10025010</v>
      </c>
      <c r="R146" s="72" t="s">
        <v>838</v>
      </c>
      <c r="S146" s="1">
        <v>10</v>
      </c>
      <c r="T146" s="1">
        <f t="shared" si="75"/>
        <v>2</v>
      </c>
      <c r="U146" s="70">
        <v>10025006</v>
      </c>
      <c r="V146" s="72" t="s">
        <v>314</v>
      </c>
      <c r="W146" s="1">
        <v>10</v>
      </c>
      <c r="X146" s="1">
        <f t="shared" si="76"/>
        <v>2</v>
      </c>
      <c r="Y146" s="70">
        <v>10025008</v>
      </c>
      <c r="Z146" s="71" t="s">
        <v>318</v>
      </c>
      <c r="AA146" s="71">
        <v>2</v>
      </c>
      <c r="AB146" s="71">
        <f t="shared" si="77"/>
        <v>1</v>
      </c>
      <c r="AC146" s="70">
        <v>10025009</v>
      </c>
      <c r="AD146" s="71" t="s">
        <v>320</v>
      </c>
      <c r="AE146" s="71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73">
        <v>15505004</v>
      </c>
      <c r="K147" s="73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70">
        <v>10025010</v>
      </c>
      <c r="R147" s="72" t="s">
        <v>838</v>
      </c>
      <c r="S147" s="1">
        <v>10</v>
      </c>
      <c r="T147" s="1">
        <f t="shared" si="75"/>
        <v>2</v>
      </c>
      <c r="U147" s="70">
        <v>10025007</v>
      </c>
      <c r="V147" s="72" t="s">
        <v>316</v>
      </c>
      <c r="W147" s="1">
        <v>10</v>
      </c>
      <c r="X147" s="1">
        <f t="shared" si="76"/>
        <v>2</v>
      </c>
      <c r="Y147" s="70">
        <v>10025008</v>
      </c>
      <c r="Z147" s="71" t="s">
        <v>318</v>
      </c>
      <c r="AA147" s="71">
        <v>2</v>
      </c>
      <c r="AB147" s="71">
        <f t="shared" si="77"/>
        <v>1</v>
      </c>
      <c r="AC147" s="70">
        <v>10025009</v>
      </c>
      <c r="AD147" s="71" t="s">
        <v>320</v>
      </c>
      <c r="AE147" s="71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73">
        <v>15505006</v>
      </c>
      <c r="K148" s="73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70">
        <v>10025010</v>
      </c>
      <c r="R148" s="72" t="s">
        <v>838</v>
      </c>
      <c r="S148" s="1">
        <v>10</v>
      </c>
      <c r="T148" s="1">
        <f t="shared" si="75"/>
        <v>2</v>
      </c>
      <c r="U148" s="70">
        <v>10025001</v>
      </c>
      <c r="V148" s="72" t="s">
        <v>303</v>
      </c>
      <c r="W148" s="1">
        <v>10</v>
      </c>
      <c r="X148" s="1">
        <f t="shared" si="76"/>
        <v>2</v>
      </c>
      <c r="Y148" s="70">
        <v>10025008</v>
      </c>
      <c r="Z148" s="71" t="s">
        <v>318</v>
      </c>
      <c r="AA148" s="71">
        <v>2</v>
      </c>
      <c r="AB148" s="71">
        <f t="shared" si="77"/>
        <v>1</v>
      </c>
      <c r="AC148" s="70">
        <v>10025009</v>
      </c>
      <c r="AD148" s="71" t="s">
        <v>320</v>
      </c>
      <c r="AE148" s="71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73">
        <v>15506002</v>
      </c>
      <c r="K149" s="73" t="s">
        <v>482</v>
      </c>
      <c r="M149" s="1">
        <v>10020001</v>
      </c>
      <c r="N149" s="1" t="s">
        <v>95</v>
      </c>
      <c r="O149" s="71">
        <v>20</v>
      </c>
      <c r="P149" s="1">
        <f t="shared" si="74"/>
        <v>4</v>
      </c>
      <c r="Q149" s="70">
        <v>10025010</v>
      </c>
      <c r="R149" s="72" t="s">
        <v>838</v>
      </c>
      <c r="S149" s="71">
        <v>20</v>
      </c>
      <c r="T149" s="1">
        <f t="shared" si="75"/>
        <v>4</v>
      </c>
      <c r="U149" s="70">
        <v>10025002</v>
      </c>
      <c r="V149" s="72" t="s">
        <v>306</v>
      </c>
      <c r="W149" s="71">
        <v>20</v>
      </c>
      <c r="X149" s="1">
        <f t="shared" si="76"/>
        <v>4</v>
      </c>
      <c r="Y149" s="70">
        <v>10025008</v>
      </c>
      <c r="Z149" s="71" t="s">
        <v>318</v>
      </c>
      <c r="AA149" s="71">
        <v>4</v>
      </c>
      <c r="AB149" s="71">
        <f t="shared" si="77"/>
        <v>2</v>
      </c>
      <c r="AC149" s="70">
        <v>10025009</v>
      </c>
      <c r="AD149" s="71" t="s">
        <v>320</v>
      </c>
      <c r="AE149" s="71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73">
        <v>15507002</v>
      </c>
      <c r="K150" s="73" t="s">
        <v>484</v>
      </c>
      <c r="M150" s="1">
        <v>10020001</v>
      </c>
      <c r="N150" s="1" t="s">
        <v>95</v>
      </c>
      <c r="O150" s="71">
        <v>20</v>
      </c>
      <c r="P150" s="1">
        <f t="shared" si="74"/>
        <v>4</v>
      </c>
      <c r="Q150" s="70">
        <v>10025010</v>
      </c>
      <c r="R150" s="72" t="s">
        <v>838</v>
      </c>
      <c r="S150" s="71">
        <v>20</v>
      </c>
      <c r="T150" s="1">
        <f t="shared" si="75"/>
        <v>4</v>
      </c>
      <c r="U150" s="70">
        <v>10025003</v>
      </c>
      <c r="V150" s="72" t="s">
        <v>308</v>
      </c>
      <c r="W150" s="71">
        <v>20</v>
      </c>
      <c r="X150" s="1">
        <f t="shared" si="76"/>
        <v>4</v>
      </c>
      <c r="Y150" s="70">
        <v>10025008</v>
      </c>
      <c r="Z150" s="71" t="s">
        <v>318</v>
      </c>
      <c r="AA150" s="71">
        <v>4</v>
      </c>
      <c r="AB150" s="71">
        <f t="shared" si="77"/>
        <v>2</v>
      </c>
      <c r="AC150" s="70">
        <v>10025009</v>
      </c>
      <c r="AD150" s="71" t="s">
        <v>320</v>
      </c>
      <c r="AE150" s="71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73">
        <v>15508002</v>
      </c>
      <c r="K151" s="73" t="s">
        <v>485</v>
      </c>
      <c r="M151" s="1">
        <v>10020001</v>
      </c>
      <c r="N151" s="1" t="s">
        <v>95</v>
      </c>
      <c r="O151" s="71">
        <v>20</v>
      </c>
      <c r="P151" s="1">
        <f t="shared" si="74"/>
        <v>4</v>
      </c>
      <c r="Q151" s="70">
        <v>10025010</v>
      </c>
      <c r="R151" s="72" t="s">
        <v>838</v>
      </c>
      <c r="S151" s="71">
        <v>20</v>
      </c>
      <c r="T151" s="1">
        <f t="shared" si="75"/>
        <v>4</v>
      </c>
      <c r="U151" s="70">
        <v>10025004</v>
      </c>
      <c r="V151" s="72" t="s">
        <v>310</v>
      </c>
      <c r="W151" s="71">
        <v>20</v>
      </c>
      <c r="X151" s="1">
        <f t="shared" si="76"/>
        <v>4</v>
      </c>
      <c r="Y151" s="70">
        <v>10025008</v>
      </c>
      <c r="Z151" s="71" t="s">
        <v>318</v>
      </c>
      <c r="AA151" s="71">
        <v>4</v>
      </c>
      <c r="AB151" s="71">
        <f t="shared" si="77"/>
        <v>2</v>
      </c>
      <c r="AC151" s="70">
        <v>10025009</v>
      </c>
      <c r="AD151" s="71" t="s">
        <v>320</v>
      </c>
      <c r="AE151" s="71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73">
        <v>15509002</v>
      </c>
      <c r="K152" s="73" t="s">
        <v>487</v>
      </c>
      <c r="M152" s="1">
        <v>10020001</v>
      </c>
      <c r="N152" s="1" t="s">
        <v>95</v>
      </c>
      <c r="O152" s="71">
        <v>30</v>
      </c>
      <c r="P152" s="1">
        <f t="shared" si="74"/>
        <v>6</v>
      </c>
      <c r="Q152" s="70">
        <v>10025010</v>
      </c>
      <c r="R152" s="72" t="s">
        <v>838</v>
      </c>
      <c r="S152" s="71">
        <v>30</v>
      </c>
      <c r="T152" s="1">
        <f t="shared" si="75"/>
        <v>6</v>
      </c>
      <c r="U152" s="70">
        <v>10025005</v>
      </c>
      <c r="V152" s="72" t="s">
        <v>312</v>
      </c>
      <c r="W152" s="71">
        <v>30</v>
      </c>
      <c r="X152" s="1">
        <f t="shared" si="76"/>
        <v>6</v>
      </c>
      <c r="Y152" s="70">
        <v>10025008</v>
      </c>
      <c r="Z152" s="71" t="s">
        <v>318</v>
      </c>
      <c r="AA152" s="71">
        <v>6</v>
      </c>
      <c r="AB152" s="71">
        <f t="shared" si="77"/>
        <v>3</v>
      </c>
      <c r="AC152" s="70">
        <v>10025009</v>
      </c>
      <c r="AD152" s="71" t="s">
        <v>320</v>
      </c>
      <c r="AE152" s="71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73">
        <v>15510002</v>
      </c>
      <c r="K153" s="73" t="s">
        <v>489</v>
      </c>
      <c r="M153" s="1">
        <v>10020001</v>
      </c>
      <c r="N153" s="1" t="s">
        <v>95</v>
      </c>
      <c r="O153" s="71">
        <v>30</v>
      </c>
      <c r="P153" s="1">
        <f t="shared" si="74"/>
        <v>6</v>
      </c>
      <c r="Q153" s="70">
        <v>10025010</v>
      </c>
      <c r="R153" s="72" t="s">
        <v>838</v>
      </c>
      <c r="S153" s="71">
        <v>30</v>
      </c>
      <c r="T153" s="1">
        <f t="shared" si="75"/>
        <v>6</v>
      </c>
      <c r="U153" s="70">
        <v>10025006</v>
      </c>
      <c r="V153" s="72" t="s">
        <v>314</v>
      </c>
      <c r="W153" s="71">
        <v>30</v>
      </c>
      <c r="X153" s="1">
        <f t="shared" si="76"/>
        <v>6</v>
      </c>
      <c r="Y153" s="70">
        <v>10025008</v>
      </c>
      <c r="Z153" s="71" t="s">
        <v>318</v>
      </c>
      <c r="AA153" s="71">
        <v>6</v>
      </c>
      <c r="AB153" s="71">
        <f t="shared" si="77"/>
        <v>3</v>
      </c>
      <c r="AC153" s="70">
        <v>10025009</v>
      </c>
      <c r="AD153" s="71" t="s">
        <v>320</v>
      </c>
      <c r="AE153" s="71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73">
        <v>15510004</v>
      </c>
      <c r="K154" s="73" t="s">
        <v>489</v>
      </c>
      <c r="M154" s="1">
        <v>10020001</v>
      </c>
      <c r="N154" s="1" t="s">
        <v>95</v>
      </c>
      <c r="O154" s="71">
        <v>30</v>
      </c>
      <c r="P154" s="1">
        <f t="shared" si="74"/>
        <v>6</v>
      </c>
      <c r="Q154" s="70">
        <v>10025010</v>
      </c>
      <c r="R154" s="72" t="s">
        <v>838</v>
      </c>
      <c r="S154" s="71">
        <v>30</v>
      </c>
      <c r="T154" s="1">
        <f t="shared" si="75"/>
        <v>6</v>
      </c>
      <c r="U154" s="70">
        <v>10025007</v>
      </c>
      <c r="V154" s="72" t="s">
        <v>316</v>
      </c>
      <c r="W154" s="71">
        <v>30</v>
      </c>
      <c r="X154" s="1">
        <f t="shared" si="76"/>
        <v>6</v>
      </c>
      <c r="Y154" s="70">
        <v>10025008</v>
      </c>
      <c r="Z154" s="71" t="s">
        <v>318</v>
      </c>
      <c r="AA154" s="71">
        <v>6</v>
      </c>
      <c r="AB154" s="71">
        <f t="shared" si="77"/>
        <v>3</v>
      </c>
      <c r="AC154" s="70">
        <v>10025009</v>
      </c>
      <c r="AD154" s="71" t="s">
        <v>320</v>
      </c>
      <c r="AE154" s="71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73">
        <v>15511002</v>
      </c>
      <c r="K155" s="73" t="s">
        <v>492</v>
      </c>
      <c r="M155" s="1">
        <v>10020001</v>
      </c>
      <c r="N155" s="1" t="s">
        <v>95</v>
      </c>
      <c r="O155" s="71">
        <v>20</v>
      </c>
      <c r="P155" s="1">
        <f t="shared" si="74"/>
        <v>4</v>
      </c>
      <c r="Q155" s="70">
        <v>10025010</v>
      </c>
      <c r="R155" s="72" t="s">
        <v>838</v>
      </c>
      <c r="S155" s="71">
        <v>20</v>
      </c>
      <c r="T155" s="1">
        <f t="shared" si="75"/>
        <v>4</v>
      </c>
      <c r="U155" s="70">
        <v>10025005</v>
      </c>
      <c r="V155" s="72" t="s">
        <v>312</v>
      </c>
      <c r="W155" s="71">
        <v>20</v>
      </c>
      <c r="X155" s="1">
        <f t="shared" si="76"/>
        <v>4</v>
      </c>
      <c r="Y155" s="70">
        <v>10025008</v>
      </c>
      <c r="Z155" s="71" t="s">
        <v>318</v>
      </c>
      <c r="AA155" s="71">
        <v>4</v>
      </c>
      <c r="AB155" s="71">
        <f t="shared" si="77"/>
        <v>2</v>
      </c>
      <c r="AC155" s="70">
        <v>10025009</v>
      </c>
      <c r="AD155" s="71" t="s">
        <v>320</v>
      </c>
      <c r="AE155" s="71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73">
        <v>15511004</v>
      </c>
      <c r="K156" s="73" t="s">
        <v>494</v>
      </c>
      <c r="M156" s="1">
        <v>10020001</v>
      </c>
      <c r="N156" s="1" t="s">
        <v>95</v>
      </c>
      <c r="O156" s="71">
        <v>20</v>
      </c>
      <c r="P156" s="1">
        <f t="shared" si="74"/>
        <v>4</v>
      </c>
      <c r="Q156" s="70">
        <v>10025010</v>
      </c>
      <c r="R156" s="72" t="s">
        <v>838</v>
      </c>
      <c r="S156" s="71">
        <v>20</v>
      </c>
      <c r="T156" s="1">
        <f t="shared" si="75"/>
        <v>4</v>
      </c>
      <c r="U156" s="70">
        <v>10025006</v>
      </c>
      <c r="V156" s="72" t="s">
        <v>314</v>
      </c>
      <c r="W156" s="71">
        <v>20</v>
      </c>
      <c r="X156" s="1">
        <f t="shared" si="76"/>
        <v>4</v>
      </c>
      <c r="Y156" s="70">
        <v>10025008</v>
      </c>
      <c r="Z156" s="71" t="s">
        <v>318</v>
      </c>
      <c r="AA156" s="71">
        <v>4</v>
      </c>
      <c r="AB156" s="71">
        <f t="shared" si="77"/>
        <v>2</v>
      </c>
      <c r="AC156" s="70">
        <v>10025009</v>
      </c>
      <c r="AD156" s="71" t="s">
        <v>320</v>
      </c>
      <c r="AE156" s="71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73">
        <v>15511006</v>
      </c>
      <c r="K157" s="73" t="s">
        <v>496</v>
      </c>
      <c r="M157" s="1">
        <v>10020001</v>
      </c>
      <c r="N157" s="1" t="s">
        <v>95</v>
      </c>
      <c r="O157" s="71">
        <v>20</v>
      </c>
      <c r="P157" s="1">
        <f t="shared" si="74"/>
        <v>4</v>
      </c>
      <c r="Q157" s="70">
        <v>10025010</v>
      </c>
      <c r="R157" s="72" t="s">
        <v>838</v>
      </c>
      <c r="S157" s="71">
        <v>20</v>
      </c>
      <c r="T157" s="1">
        <f t="shared" si="75"/>
        <v>4</v>
      </c>
      <c r="U157" s="70">
        <v>10025007</v>
      </c>
      <c r="V157" s="72" t="s">
        <v>316</v>
      </c>
      <c r="W157" s="71">
        <v>20</v>
      </c>
      <c r="X157" s="1">
        <f t="shared" si="76"/>
        <v>4</v>
      </c>
      <c r="Y157" s="70">
        <v>10025008</v>
      </c>
      <c r="Z157" s="71" t="s">
        <v>318</v>
      </c>
      <c r="AA157" s="71">
        <v>4</v>
      </c>
      <c r="AB157" s="71">
        <f t="shared" si="77"/>
        <v>2</v>
      </c>
      <c r="AC157" s="70">
        <v>10025009</v>
      </c>
      <c r="AD157" s="71" t="s">
        <v>320</v>
      </c>
      <c r="AE157" s="71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2">
        <v>15506003</v>
      </c>
      <c r="K158" s="92" t="s">
        <v>938</v>
      </c>
      <c r="M158" s="1">
        <v>10020001</v>
      </c>
      <c r="N158" s="1" t="s">
        <v>95</v>
      </c>
      <c r="O158" s="71">
        <v>200</v>
      </c>
      <c r="P158" s="1"/>
      <c r="Q158" s="70">
        <v>10025010</v>
      </c>
      <c r="R158" s="72" t="s">
        <v>838</v>
      </c>
      <c r="S158" s="71">
        <v>200</v>
      </c>
      <c r="T158" s="1"/>
      <c r="U158" s="73">
        <v>15406002</v>
      </c>
      <c r="V158" s="73" t="s">
        <v>482</v>
      </c>
      <c r="W158" s="71">
        <v>1</v>
      </c>
      <c r="X158" s="1"/>
      <c r="Y158" s="70">
        <v>10025008</v>
      </c>
      <c r="Z158" s="71" t="s">
        <v>318</v>
      </c>
      <c r="AA158" s="71">
        <v>20</v>
      </c>
      <c r="AB158" s="71"/>
      <c r="AC158" s="70">
        <v>10025009</v>
      </c>
      <c r="AD158" s="71" t="s">
        <v>320</v>
      </c>
      <c r="AE158" s="71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2">
        <v>15510011</v>
      </c>
      <c r="K159" s="92" t="s">
        <v>939</v>
      </c>
      <c r="M159" s="1">
        <v>10020001</v>
      </c>
      <c r="N159" s="1" t="s">
        <v>95</v>
      </c>
      <c r="O159" s="71">
        <v>200</v>
      </c>
      <c r="P159" s="1"/>
      <c r="Q159" s="70">
        <v>10025010</v>
      </c>
      <c r="R159" s="72" t="s">
        <v>838</v>
      </c>
      <c r="S159" s="71">
        <v>200</v>
      </c>
      <c r="T159" s="1"/>
      <c r="U159" s="73">
        <v>15410002</v>
      </c>
      <c r="V159" s="73" t="s">
        <v>489</v>
      </c>
      <c r="W159" s="71">
        <v>1</v>
      </c>
      <c r="X159" s="1"/>
      <c r="Y159" s="70">
        <v>10025008</v>
      </c>
      <c r="Z159" s="71" t="s">
        <v>318</v>
      </c>
      <c r="AA159" s="71">
        <v>20</v>
      </c>
      <c r="AB159" s="71"/>
      <c r="AC159" s="70">
        <v>10025009</v>
      </c>
      <c r="AD159" s="71" t="s">
        <v>320</v>
      </c>
      <c r="AE159" s="71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2">
        <v>15510012</v>
      </c>
      <c r="K160" s="92" t="s">
        <v>940</v>
      </c>
      <c r="M160" s="1">
        <v>10020001</v>
      </c>
      <c r="N160" s="1" t="s">
        <v>95</v>
      </c>
      <c r="O160" s="71">
        <v>200</v>
      </c>
      <c r="P160" s="1"/>
      <c r="Q160" s="70">
        <v>10025010</v>
      </c>
      <c r="R160" s="72" t="s">
        <v>838</v>
      </c>
      <c r="S160" s="71">
        <v>200</v>
      </c>
      <c r="T160" s="1"/>
      <c r="U160" s="73">
        <v>15410004</v>
      </c>
      <c r="V160" s="73" t="s">
        <v>489</v>
      </c>
      <c r="W160" s="71">
        <v>1</v>
      </c>
      <c r="X160" s="1"/>
      <c r="Y160" s="70">
        <v>10025008</v>
      </c>
      <c r="Z160" s="71" t="s">
        <v>318</v>
      </c>
      <c r="AA160" s="71">
        <v>20</v>
      </c>
      <c r="AB160" s="71"/>
      <c r="AC160" s="70">
        <v>10025009</v>
      </c>
      <c r="AD160" s="71" t="s">
        <v>320</v>
      </c>
      <c r="AE160" s="71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2">
        <v>15510121</v>
      </c>
      <c r="K161" s="92" t="s">
        <v>941</v>
      </c>
      <c r="M161" s="1">
        <v>10020001</v>
      </c>
      <c r="N161" s="1" t="s">
        <v>95</v>
      </c>
      <c r="O161" s="71">
        <v>200</v>
      </c>
      <c r="P161" s="1"/>
      <c r="Q161" s="70">
        <v>10025010</v>
      </c>
      <c r="R161" s="72" t="s">
        <v>838</v>
      </c>
      <c r="S161" s="71">
        <v>200</v>
      </c>
      <c r="T161" s="1"/>
      <c r="U161" s="73">
        <v>15410102</v>
      </c>
      <c r="V161" s="73" t="s">
        <v>932</v>
      </c>
      <c r="W161" s="71">
        <v>1</v>
      </c>
      <c r="X161" s="1"/>
      <c r="Y161" s="70">
        <v>10025008</v>
      </c>
      <c r="Z161" s="71" t="s">
        <v>318</v>
      </c>
      <c r="AA161" s="71">
        <v>20</v>
      </c>
      <c r="AB161" s="71"/>
      <c r="AC161" s="70">
        <v>10025009</v>
      </c>
      <c r="AD161" s="71" t="s">
        <v>320</v>
      </c>
      <c r="AE161" s="71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2">
        <v>15510122</v>
      </c>
      <c r="K162" s="92" t="s">
        <v>942</v>
      </c>
      <c r="M162" s="1">
        <v>10020001</v>
      </c>
      <c r="N162" s="1" t="s">
        <v>95</v>
      </c>
      <c r="O162" s="71">
        <v>200</v>
      </c>
      <c r="P162" s="1"/>
      <c r="Q162" s="70">
        <v>10025010</v>
      </c>
      <c r="R162" s="72" t="s">
        <v>838</v>
      </c>
      <c r="S162" s="71">
        <v>200</v>
      </c>
      <c r="T162" s="1"/>
      <c r="U162" s="73">
        <v>15410104</v>
      </c>
      <c r="V162" s="73" t="s">
        <v>934</v>
      </c>
      <c r="W162" s="71">
        <v>1</v>
      </c>
      <c r="X162" s="1"/>
      <c r="Y162" s="70">
        <v>10025008</v>
      </c>
      <c r="Z162" s="71" t="s">
        <v>318</v>
      </c>
      <c r="AA162" s="71">
        <v>20</v>
      </c>
      <c r="AB162" s="71"/>
      <c r="AC162" s="70">
        <v>10025009</v>
      </c>
      <c r="AD162" s="71" t="s">
        <v>320</v>
      </c>
      <c r="AE162" s="71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2">
        <v>15511011</v>
      </c>
      <c r="K163" s="92" t="s">
        <v>943</v>
      </c>
      <c r="M163" s="1">
        <v>10020001</v>
      </c>
      <c r="N163" s="1" t="s">
        <v>95</v>
      </c>
      <c r="O163" s="71">
        <v>200</v>
      </c>
      <c r="P163" s="1"/>
      <c r="Q163" s="70">
        <v>10025010</v>
      </c>
      <c r="R163" s="72" t="s">
        <v>838</v>
      </c>
      <c r="S163" s="71">
        <v>200</v>
      </c>
      <c r="T163" s="1"/>
      <c r="U163" s="73">
        <v>15411002</v>
      </c>
      <c r="V163" s="73" t="s">
        <v>492</v>
      </c>
      <c r="W163" s="71">
        <v>1</v>
      </c>
      <c r="X163" s="1"/>
      <c r="Y163" s="70">
        <v>10025008</v>
      </c>
      <c r="Z163" s="71" t="s">
        <v>318</v>
      </c>
      <c r="AA163" s="71">
        <v>30</v>
      </c>
      <c r="AB163" s="71"/>
      <c r="AC163" s="70">
        <v>10025009</v>
      </c>
      <c r="AD163" s="71" t="s">
        <v>320</v>
      </c>
      <c r="AE163" s="71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2">
        <v>15511012</v>
      </c>
      <c r="K164" s="92" t="s">
        <v>944</v>
      </c>
      <c r="M164" s="1">
        <v>10020001</v>
      </c>
      <c r="N164" s="1" t="s">
        <v>95</v>
      </c>
      <c r="O164" s="71">
        <v>200</v>
      </c>
      <c r="P164" s="1"/>
      <c r="Q164" s="70">
        <v>10025010</v>
      </c>
      <c r="R164" s="72" t="s">
        <v>838</v>
      </c>
      <c r="S164" s="71">
        <v>200</v>
      </c>
      <c r="T164" s="1"/>
      <c r="U164" s="73">
        <v>15411004</v>
      </c>
      <c r="V164" s="73" t="s">
        <v>494</v>
      </c>
      <c r="W164" s="71">
        <v>1</v>
      </c>
      <c r="X164" s="1"/>
      <c r="Y164" s="70">
        <v>10025008</v>
      </c>
      <c r="Z164" s="71" t="s">
        <v>318</v>
      </c>
      <c r="AA164" s="71">
        <v>30</v>
      </c>
      <c r="AB164" s="71"/>
      <c r="AC164" s="70">
        <v>10025009</v>
      </c>
      <c r="AD164" s="71" t="s">
        <v>320</v>
      </c>
      <c r="AE164" s="71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2">
        <v>15511013</v>
      </c>
      <c r="K165" s="92" t="s">
        <v>945</v>
      </c>
      <c r="M165" s="1">
        <v>10020001</v>
      </c>
      <c r="N165" s="1" t="s">
        <v>95</v>
      </c>
      <c r="O165" s="71">
        <v>200</v>
      </c>
      <c r="P165" s="1"/>
      <c r="Q165" s="70">
        <v>10025010</v>
      </c>
      <c r="R165" s="72" t="s">
        <v>838</v>
      </c>
      <c r="S165" s="71">
        <v>200</v>
      </c>
      <c r="T165" s="1"/>
      <c r="U165" s="73">
        <v>15411006</v>
      </c>
      <c r="V165" s="73" t="s">
        <v>496</v>
      </c>
      <c r="W165" s="71">
        <v>1</v>
      </c>
      <c r="X165" s="1"/>
      <c r="Y165" s="70">
        <v>10025008</v>
      </c>
      <c r="Z165" s="71" t="s">
        <v>318</v>
      </c>
      <c r="AA165" s="71">
        <v>30</v>
      </c>
      <c r="AB165" s="71"/>
      <c r="AC165" s="70">
        <v>10025009</v>
      </c>
      <c r="AD165" s="71" t="s">
        <v>320</v>
      </c>
      <c r="AE165" s="71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3">
        <v>10010101</v>
      </c>
      <c r="C170" s="94" t="s">
        <v>947</v>
      </c>
      <c r="D170" s="95" t="s">
        <v>948</v>
      </c>
      <c r="N170" s="94" t="s">
        <v>949</v>
      </c>
      <c r="O170" s="95" t="s">
        <v>950</v>
      </c>
      <c r="P170" s="99"/>
    </row>
    <row r="171" spans="2:54" x14ac:dyDescent="0.2">
      <c r="B171" s="93">
        <v>10010102</v>
      </c>
      <c r="C171" s="94" t="s">
        <v>949</v>
      </c>
      <c r="D171" s="95" t="s">
        <v>950</v>
      </c>
      <c r="N171" s="97" t="s">
        <v>951</v>
      </c>
      <c r="O171" s="98" t="s">
        <v>952</v>
      </c>
      <c r="P171" s="100"/>
    </row>
    <row r="172" spans="2:54" x14ac:dyDescent="0.2">
      <c r="B172" s="96">
        <v>10010103</v>
      </c>
      <c r="C172" s="97" t="s">
        <v>951</v>
      </c>
      <c r="D172" s="98" t="s">
        <v>952</v>
      </c>
      <c r="N172" s="97" t="s">
        <v>953</v>
      </c>
      <c r="O172" s="98" t="s">
        <v>954</v>
      </c>
      <c r="P172" s="100"/>
    </row>
    <row r="173" spans="2:54" x14ac:dyDescent="0.2">
      <c r="B173" s="96">
        <v>10010104</v>
      </c>
      <c r="C173" s="97" t="s">
        <v>953</v>
      </c>
      <c r="D173" s="98" t="s">
        <v>954</v>
      </c>
      <c r="N173" s="97" t="s">
        <v>955</v>
      </c>
      <c r="O173" s="98" t="s">
        <v>956</v>
      </c>
      <c r="P173" s="100"/>
    </row>
    <row r="174" spans="2:54" x14ac:dyDescent="0.2">
      <c r="B174" s="96">
        <v>10010105</v>
      </c>
      <c r="C174" s="97" t="s">
        <v>957</v>
      </c>
      <c r="D174" s="98" t="s">
        <v>958</v>
      </c>
      <c r="N174" s="97" t="s">
        <v>959</v>
      </c>
      <c r="O174" s="98" t="s">
        <v>960</v>
      </c>
      <c r="P174" s="100"/>
    </row>
    <row r="175" spans="2:54" x14ac:dyDescent="0.2">
      <c r="B175" s="96">
        <v>10010106</v>
      </c>
      <c r="C175" s="97" t="s">
        <v>955</v>
      </c>
      <c r="D175" s="98" t="s">
        <v>956</v>
      </c>
      <c r="N175" s="97" t="s">
        <v>961</v>
      </c>
      <c r="O175" s="98" t="s">
        <v>962</v>
      </c>
      <c r="P175" s="100"/>
    </row>
    <row r="176" spans="2:54" x14ac:dyDescent="0.2">
      <c r="B176" s="96">
        <v>10010107</v>
      </c>
      <c r="C176" s="97" t="s">
        <v>959</v>
      </c>
      <c r="D176" s="98" t="s">
        <v>960</v>
      </c>
      <c r="N176" s="97"/>
      <c r="O176" s="98"/>
      <c r="P176" s="100"/>
    </row>
    <row r="177" spans="2:16" x14ac:dyDescent="0.2">
      <c r="B177" s="96">
        <v>10010108</v>
      </c>
      <c r="C177" s="97" t="s">
        <v>961</v>
      </c>
      <c r="D177" s="98" t="s">
        <v>962</v>
      </c>
      <c r="M177" s="93"/>
      <c r="N177" s="94" t="s">
        <v>963</v>
      </c>
      <c r="O177" s="95" t="s">
        <v>964</v>
      </c>
      <c r="P177" s="99"/>
    </row>
    <row r="178" spans="2:16" x14ac:dyDescent="0.2">
      <c r="B178" s="96">
        <v>10010109</v>
      </c>
      <c r="C178" s="97" t="s">
        <v>965</v>
      </c>
      <c r="D178" s="98" t="s">
        <v>966</v>
      </c>
      <c r="M178" s="96"/>
      <c r="N178" s="97" t="s">
        <v>967</v>
      </c>
      <c r="O178" s="98" t="s">
        <v>968</v>
      </c>
      <c r="P178" s="100"/>
    </row>
    <row r="179" spans="2:16" x14ac:dyDescent="0.2">
      <c r="B179" s="96">
        <v>10010110</v>
      </c>
      <c r="C179" s="97" t="s">
        <v>969</v>
      </c>
      <c r="D179" s="98" t="s">
        <v>970</v>
      </c>
      <c r="M179" s="96"/>
      <c r="N179" s="97" t="s">
        <v>971</v>
      </c>
      <c r="O179" s="98" t="s">
        <v>972</v>
      </c>
      <c r="P179" s="100"/>
    </row>
    <row r="180" spans="2:16" x14ac:dyDescent="0.2">
      <c r="B180" s="96">
        <v>10010111</v>
      </c>
      <c r="C180" s="97" t="s">
        <v>973</v>
      </c>
      <c r="D180" s="98" t="s">
        <v>974</v>
      </c>
      <c r="M180" s="96"/>
      <c r="N180" s="97" t="s">
        <v>975</v>
      </c>
      <c r="O180" s="98" t="s">
        <v>976</v>
      </c>
      <c r="P180" s="100"/>
    </row>
    <row r="181" spans="2:16" x14ac:dyDescent="0.2">
      <c r="B181" s="96">
        <v>10010112</v>
      </c>
      <c r="C181" s="97" t="s">
        <v>977</v>
      </c>
      <c r="D181" s="98" t="s">
        <v>978</v>
      </c>
      <c r="M181" s="96"/>
      <c r="N181" s="97" t="s">
        <v>979</v>
      </c>
      <c r="O181" s="98" t="s">
        <v>980</v>
      </c>
      <c r="P181" s="100"/>
    </row>
    <row r="182" spans="2:16" x14ac:dyDescent="0.2">
      <c r="B182" s="96">
        <v>10010113</v>
      </c>
      <c r="C182" s="97" t="s">
        <v>981</v>
      </c>
      <c r="D182" s="98" t="s">
        <v>982</v>
      </c>
      <c r="M182" s="96"/>
      <c r="N182" s="97" t="s">
        <v>983</v>
      </c>
      <c r="O182" s="98" t="s">
        <v>984</v>
      </c>
      <c r="P182" s="100"/>
    </row>
    <row r="183" spans="2:16" x14ac:dyDescent="0.2">
      <c r="B183" s="96">
        <v>10010114</v>
      </c>
      <c r="C183" s="97" t="s">
        <v>985</v>
      </c>
      <c r="D183" s="98" t="s">
        <v>986</v>
      </c>
    </row>
    <row r="184" spans="2:16" x14ac:dyDescent="0.2">
      <c r="B184" s="93">
        <v>10010201</v>
      </c>
      <c r="C184" s="94" t="s">
        <v>987</v>
      </c>
      <c r="D184" s="95" t="s">
        <v>988</v>
      </c>
      <c r="M184" s="93"/>
      <c r="N184" s="94" t="s">
        <v>989</v>
      </c>
      <c r="O184" s="95" t="s">
        <v>990</v>
      </c>
      <c r="P184" s="99"/>
    </row>
    <row r="185" spans="2:16" x14ac:dyDescent="0.2">
      <c r="B185" s="93">
        <v>10010202</v>
      </c>
      <c r="C185" s="94" t="s">
        <v>963</v>
      </c>
      <c r="D185" s="95" t="s">
        <v>964</v>
      </c>
      <c r="M185" s="96"/>
      <c r="N185" s="97" t="s">
        <v>991</v>
      </c>
      <c r="O185" s="98" t="s">
        <v>992</v>
      </c>
      <c r="P185" s="100"/>
    </row>
    <row r="186" spans="2:16" x14ac:dyDescent="0.2">
      <c r="B186" s="96">
        <v>10010203</v>
      </c>
      <c r="C186" s="97" t="s">
        <v>967</v>
      </c>
      <c r="D186" s="98" t="s">
        <v>968</v>
      </c>
      <c r="M186" s="96"/>
      <c r="N186" s="97" t="s">
        <v>993</v>
      </c>
      <c r="O186" s="98" t="s">
        <v>994</v>
      </c>
      <c r="P186" s="100"/>
    </row>
    <row r="187" spans="2:16" x14ac:dyDescent="0.2">
      <c r="B187" s="96">
        <v>10010204</v>
      </c>
      <c r="C187" s="97" t="s">
        <v>971</v>
      </c>
      <c r="D187" s="98" t="s">
        <v>972</v>
      </c>
      <c r="M187" s="96"/>
      <c r="N187" s="97" t="s">
        <v>995</v>
      </c>
      <c r="O187" s="98" t="s">
        <v>996</v>
      </c>
      <c r="P187" s="100"/>
    </row>
    <row r="188" spans="2:16" x14ac:dyDescent="0.2">
      <c r="B188" s="96">
        <v>10010205</v>
      </c>
      <c r="C188" s="97" t="s">
        <v>997</v>
      </c>
      <c r="D188" s="98" t="s">
        <v>998</v>
      </c>
      <c r="M188" s="96"/>
      <c r="N188" s="97" t="s">
        <v>999</v>
      </c>
      <c r="O188" s="98" t="s">
        <v>1000</v>
      </c>
      <c r="P188" s="100"/>
    </row>
    <row r="189" spans="2:16" x14ac:dyDescent="0.2">
      <c r="B189" s="96">
        <v>10010206</v>
      </c>
      <c r="C189" s="97" t="s">
        <v>975</v>
      </c>
      <c r="D189" s="98" t="s">
        <v>976</v>
      </c>
      <c r="M189" s="96"/>
      <c r="N189" s="97" t="s">
        <v>1001</v>
      </c>
      <c r="O189" s="98" t="s">
        <v>1002</v>
      </c>
      <c r="P189" s="100"/>
    </row>
    <row r="190" spans="2:16" x14ac:dyDescent="0.2">
      <c r="B190" s="96">
        <v>10010207</v>
      </c>
      <c r="C190" s="97" t="s">
        <v>979</v>
      </c>
      <c r="D190" s="98" t="s">
        <v>980</v>
      </c>
    </row>
    <row r="191" spans="2:16" x14ac:dyDescent="0.2">
      <c r="B191" s="96">
        <v>10010208</v>
      </c>
      <c r="C191" s="97" t="s">
        <v>983</v>
      </c>
      <c r="D191" s="98" t="s">
        <v>984</v>
      </c>
      <c r="M191" s="93"/>
      <c r="N191" s="94" t="s">
        <v>1003</v>
      </c>
      <c r="O191" s="95" t="s">
        <v>1004</v>
      </c>
      <c r="P191" s="99"/>
    </row>
    <row r="192" spans="2:16" x14ac:dyDescent="0.2">
      <c r="B192" s="96">
        <v>10010209</v>
      </c>
      <c r="C192" s="97" t="s">
        <v>1005</v>
      </c>
      <c r="D192" s="98" t="s">
        <v>1006</v>
      </c>
      <c r="M192" s="96"/>
      <c r="N192" s="97" t="s">
        <v>1007</v>
      </c>
      <c r="O192" s="98" t="s">
        <v>1008</v>
      </c>
      <c r="P192" s="100"/>
    </row>
    <row r="193" spans="2:16" x14ac:dyDescent="0.2">
      <c r="B193" s="96">
        <v>10010210</v>
      </c>
      <c r="C193" s="97" t="s">
        <v>1009</v>
      </c>
      <c r="D193" s="98" t="s">
        <v>1010</v>
      </c>
      <c r="M193" s="96"/>
      <c r="N193" s="97" t="s">
        <v>1011</v>
      </c>
      <c r="O193" s="98" t="s">
        <v>994</v>
      </c>
      <c r="P193" s="100"/>
    </row>
    <row r="194" spans="2:16" x14ac:dyDescent="0.2">
      <c r="B194" s="96">
        <v>10010211</v>
      </c>
      <c r="C194" s="97" t="s">
        <v>1012</v>
      </c>
      <c r="D194" s="98" t="s">
        <v>1013</v>
      </c>
      <c r="M194" s="96"/>
      <c r="N194" s="97" t="s">
        <v>1014</v>
      </c>
      <c r="O194" s="98" t="s">
        <v>1015</v>
      </c>
      <c r="P194" s="100"/>
    </row>
    <row r="195" spans="2:16" x14ac:dyDescent="0.2">
      <c r="B195" s="96">
        <v>10010212</v>
      </c>
      <c r="C195" s="97" t="s">
        <v>1016</v>
      </c>
      <c r="D195" s="98" t="s">
        <v>1017</v>
      </c>
      <c r="M195" s="96"/>
      <c r="N195" s="97" t="s">
        <v>1018</v>
      </c>
      <c r="O195" s="98" t="s">
        <v>1019</v>
      </c>
      <c r="P195" s="100"/>
    </row>
    <row r="196" spans="2:16" x14ac:dyDescent="0.2">
      <c r="B196" s="96">
        <v>10010213</v>
      </c>
      <c r="C196" s="97" t="s">
        <v>1020</v>
      </c>
      <c r="D196" s="98" t="s">
        <v>1021</v>
      </c>
      <c r="M196" s="96"/>
      <c r="N196" s="97" t="s">
        <v>1022</v>
      </c>
      <c r="O196" s="98" t="s">
        <v>1023</v>
      </c>
      <c r="P196" s="100"/>
    </row>
    <row r="197" spans="2:16" x14ac:dyDescent="0.2">
      <c r="B197" s="96">
        <v>10010214</v>
      </c>
      <c r="C197" s="97" t="s">
        <v>1024</v>
      </c>
      <c r="D197" s="98" t="s">
        <v>1025</v>
      </c>
    </row>
    <row r="198" spans="2:16" x14ac:dyDescent="0.2">
      <c r="B198" s="93">
        <v>10010301</v>
      </c>
      <c r="C198" s="94" t="s">
        <v>1026</v>
      </c>
      <c r="D198" s="95" t="s">
        <v>1027</v>
      </c>
      <c r="M198" s="93"/>
      <c r="N198" s="94" t="s">
        <v>1028</v>
      </c>
      <c r="O198" s="95" t="s">
        <v>1029</v>
      </c>
      <c r="P198" s="99"/>
    </row>
    <row r="199" spans="2:16" x14ac:dyDescent="0.2">
      <c r="B199" s="93">
        <v>10010302</v>
      </c>
      <c r="C199" s="94" t="s">
        <v>989</v>
      </c>
      <c r="D199" s="95" t="s">
        <v>990</v>
      </c>
      <c r="M199" s="96"/>
      <c r="N199" s="97" t="s">
        <v>1030</v>
      </c>
      <c r="O199" s="98" t="s">
        <v>1031</v>
      </c>
      <c r="P199" s="100"/>
    </row>
    <row r="200" spans="2:16" x14ac:dyDescent="0.2">
      <c r="B200" s="96">
        <v>10010303</v>
      </c>
      <c r="C200" s="97" t="s">
        <v>991</v>
      </c>
      <c r="D200" s="98" t="s">
        <v>992</v>
      </c>
      <c r="M200" s="96"/>
      <c r="N200" s="97" t="s">
        <v>1032</v>
      </c>
      <c r="O200" s="98" t="s">
        <v>1033</v>
      </c>
      <c r="P200" s="100"/>
    </row>
    <row r="201" spans="2:16" x14ac:dyDescent="0.2">
      <c r="B201" s="96">
        <v>10010304</v>
      </c>
      <c r="C201" s="97" t="s">
        <v>993</v>
      </c>
      <c r="D201" s="98" t="s">
        <v>994</v>
      </c>
      <c r="M201" s="96"/>
      <c r="N201" s="97" t="s">
        <v>1034</v>
      </c>
      <c r="O201" s="98" t="s">
        <v>1035</v>
      </c>
      <c r="P201" s="100"/>
    </row>
    <row r="202" spans="2:16" x14ac:dyDescent="0.2">
      <c r="B202" s="96">
        <v>10010305</v>
      </c>
      <c r="C202" s="97" t="s">
        <v>1036</v>
      </c>
      <c r="D202" s="98" t="s">
        <v>1037</v>
      </c>
      <c r="M202" s="96"/>
      <c r="N202" s="97" t="s">
        <v>1038</v>
      </c>
      <c r="O202" s="98" t="s">
        <v>1039</v>
      </c>
      <c r="P202" s="100"/>
    </row>
    <row r="203" spans="2:16" x14ac:dyDescent="0.2">
      <c r="B203" s="96">
        <v>10010306</v>
      </c>
      <c r="C203" s="97" t="s">
        <v>995</v>
      </c>
      <c r="D203" s="98" t="s">
        <v>996</v>
      </c>
      <c r="M203" s="96"/>
      <c r="N203" s="97" t="s">
        <v>1040</v>
      </c>
      <c r="O203" s="98" t="s">
        <v>1041</v>
      </c>
      <c r="P203" s="100"/>
    </row>
    <row r="204" spans="2:16" x14ac:dyDescent="0.2">
      <c r="B204" s="96">
        <v>10010307</v>
      </c>
      <c r="C204" s="97" t="s">
        <v>999</v>
      </c>
      <c r="D204" s="98" t="s">
        <v>1000</v>
      </c>
    </row>
    <row r="205" spans="2:16" x14ac:dyDescent="0.2">
      <c r="B205" s="96">
        <v>10010308</v>
      </c>
      <c r="C205" s="97" t="s">
        <v>1001</v>
      </c>
      <c r="D205" s="98" t="s">
        <v>1002</v>
      </c>
    </row>
    <row r="206" spans="2:16" x14ac:dyDescent="0.2">
      <c r="B206" s="96">
        <v>10010309</v>
      </c>
      <c r="C206" s="97" t="s">
        <v>1042</v>
      </c>
      <c r="D206" s="98" t="s">
        <v>1043</v>
      </c>
    </row>
    <row r="207" spans="2:16" x14ac:dyDescent="0.2">
      <c r="B207" s="96">
        <v>10010310</v>
      </c>
      <c r="C207" s="97" t="s">
        <v>1044</v>
      </c>
      <c r="D207" s="98" t="s">
        <v>1045</v>
      </c>
    </row>
    <row r="208" spans="2:16" x14ac:dyDescent="0.2">
      <c r="B208" s="96">
        <v>10010311</v>
      </c>
      <c r="C208" s="97" t="s">
        <v>1046</v>
      </c>
      <c r="D208" s="98" t="s">
        <v>1047</v>
      </c>
    </row>
    <row r="209" spans="2:4" x14ac:dyDescent="0.2">
      <c r="B209" s="96">
        <v>10010312</v>
      </c>
      <c r="C209" s="97" t="s">
        <v>1048</v>
      </c>
      <c r="D209" s="98" t="s">
        <v>1049</v>
      </c>
    </row>
    <row r="210" spans="2:4" x14ac:dyDescent="0.2">
      <c r="B210" s="96">
        <v>10010313</v>
      </c>
      <c r="C210" s="97" t="s">
        <v>1050</v>
      </c>
      <c r="D210" s="98" t="s">
        <v>1051</v>
      </c>
    </row>
    <row r="211" spans="2:4" x14ac:dyDescent="0.2">
      <c r="B211" s="93">
        <v>10010401</v>
      </c>
      <c r="C211" s="94" t="s">
        <v>1052</v>
      </c>
      <c r="D211" s="95" t="s">
        <v>1053</v>
      </c>
    </row>
    <row r="212" spans="2:4" x14ac:dyDescent="0.2">
      <c r="B212" s="93">
        <v>10010402</v>
      </c>
      <c r="C212" s="94" t="s">
        <v>1003</v>
      </c>
      <c r="D212" s="95" t="s">
        <v>1004</v>
      </c>
    </row>
    <row r="213" spans="2:4" x14ac:dyDescent="0.2">
      <c r="B213" s="96">
        <v>10010403</v>
      </c>
      <c r="C213" s="97" t="s">
        <v>1007</v>
      </c>
      <c r="D213" s="98" t="s">
        <v>1008</v>
      </c>
    </row>
    <row r="214" spans="2:4" x14ac:dyDescent="0.2">
      <c r="B214" s="96">
        <v>10010404</v>
      </c>
      <c r="C214" s="97" t="s">
        <v>1011</v>
      </c>
      <c r="D214" s="98" t="s">
        <v>994</v>
      </c>
    </row>
    <row r="215" spans="2:4" x14ac:dyDescent="0.2">
      <c r="B215" s="96">
        <v>10010405</v>
      </c>
      <c r="C215" s="97" t="s">
        <v>1054</v>
      </c>
      <c r="D215" s="98" t="s">
        <v>1055</v>
      </c>
    </row>
    <row r="216" spans="2:4" x14ac:dyDescent="0.2">
      <c r="B216" s="96">
        <v>10010406</v>
      </c>
      <c r="C216" s="97" t="s">
        <v>1014</v>
      </c>
      <c r="D216" s="98" t="s">
        <v>1015</v>
      </c>
    </row>
    <row r="217" spans="2:4" x14ac:dyDescent="0.2">
      <c r="B217" s="96">
        <v>10010407</v>
      </c>
      <c r="C217" s="97" t="s">
        <v>1018</v>
      </c>
      <c r="D217" s="98" t="s">
        <v>1019</v>
      </c>
    </row>
    <row r="218" spans="2:4" x14ac:dyDescent="0.2">
      <c r="B218" s="96">
        <v>10010408</v>
      </c>
      <c r="C218" s="97" t="s">
        <v>1022</v>
      </c>
      <c r="D218" s="98" t="s">
        <v>1023</v>
      </c>
    </row>
    <row r="219" spans="2:4" x14ac:dyDescent="0.2">
      <c r="B219" s="96">
        <v>10010409</v>
      </c>
      <c r="C219" s="97" t="s">
        <v>1056</v>
      </c>
      <c r="D219" s="98" t="s">
        <v>1057</v>
      </c>
    </row>
    <row r="220" spans="2:4" x14ac:dyDescent="0.2">
      <c r="B220" s="96">
        <v>10010410</v>
      </c>
      <c r="C220" s="97" t="s">
        <v>1058</v>
      </c>
      <c r="D220" s="98" t="s">
        <v>1059</v>
      </c>
    </row>
    <row r="221" spans="2:4" x14ac:dyDescent="0.2">
      <c r="B221" s="96">
        <v>10010411</v>
      </c>
      <c r="C221" s="97" t="s">
        <v>1060</v>
      </c>
      <c r="D221" s="98" t="s">
        <v>1061</v>
      </c>
    </row>
    <row r="222" spans="2:4" x14ac:dyDescent="0.2">
      <c r="B222" s="93">
        <v>10010501</v>
      </c>
      <c r="C222" s="94" t="s">
        <v>1062</v>
      </c>
      <c r="D222" s="95" t="s">
        <v>1063</v>
      </c>
    </row>
    <row r="223" spans="2:4" x14ac:dyDescent="0.2">
      <c r="B223" s="93">
        <v>10010502</v>
      </c>
      <c r="C223" s="94" t="s">
        <v>1028</v>
      </c>
      <c r="D223" s="95" t="s">
        <v>1029</v>
      </c>
    </row>
    <row r="224" spans="2:4" x14ac:dyDescent="0.2">
      <c r="B224" s="96">
        <v>10010503</v>
      </c>
      <c r="C224" s="97" t="s">
        <v>1030</v>
      </c>
      <c r="D224" s="98" t="s">
        <v>1031</v>
      </c>
    </row>
    <row r="225" spans="2:53" x14ac:dyDescent="0.2">
      <c r="B225" s="96">
        <v>10010504</v>
      </c>
      <c r="C225" s="97" t="s">
        <v>1032</v>
      </c>
      <c r="D225" s="98" t="s">
        <v>1033</v>
      </c>
    </row>
    <row r="226" spans="2:53" x14ac:dyDescent="0.2">
      <c r="B226" s="96">
        <v>10010505</v>
      </c>
      <c r="C226" s="97" t="s">
        <v>1064</v>
      </c>
      <c r="D226" s="98" t="s">
        <v>1065</v>
      </c>
    </row>
    <row r="227" spans="2:53" x14ac:dyDescent="0.2">
      <c r="B227" s="96">
        <v>10010506</v>
      </c>
      <c r="C227" s="97" t="s">
        <v>1034</v>
      </c>
      <c r="D227" s="98" t="s">
        <v>1035</v>
      </c>
    </row>
    <row r="228" spans="2:53" x14ac:dyDescent="0.2">
      <c r="B228" s="96">
        <v>10010507</v>
      </c>
      <c r="C228" s="97" t="s">
        <v>1038</v>
      </c>
      <c r="D228" s="98" t="s">
        <v>1039</v>
      </c>
    </row>
    <row r="229" spans="2:53" x14ac:dyDescent="0.2">
      <c r="B229" s="96">
        <v>10010508</v>
      </c>
      <c r="C229" s="97" t="s">
        <v>1040</v>
      </c>
      <c r="D229" s="98" t="s">
        <v>1041</v>
      </c>
    </row>
    <row r="230" spans="2:53" x14ac:dyDescent="0.2">
      <c r="B230" s="96">
        <v>10010509</v>
      </c>
      <c r="C230" s="97" t="s">
        <v>1066</v>
      </c>
      <c r="D230" s="101" t="s">
        <v>1067</v>
      </c>
    </row>
    <row r="234" spans="2:53" x14ac:dyDescent="0.2">
      <c r="J234" s="73">
        <v>13001001</v>
      </c>
      <c r="K234" s="73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70">
        <v>10021010</v>
      </c>
      <c r="R234" s="71" t="s">
        <v>834</v>
      </c>
      <c r="S234" s="1">
        <v>1</v>
      </c>
      <c r="T234" s="1">
        <f>S234/5</f>
        <v>0.2</v>
      </c>
      <c r="U234" s="71"/>
      <c r="V234" s="73"/>
      <c r="W234" s="71"/>
      <c r="X234" s="71"/>
      <c r="Y234" s="71"/>
      <c r="Z234" s="73"/>
      <c r="AA234" s="71"/>
      <c r="AB234" s="71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73">
        <v>13001002</v>
      </c>
      <c r="K235" s="73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70">
        <v>10021010</v>
      </c>
      <c r="R235" s="71" t="s">
        <v>834</v>
      </c>
      <c r="S235" s="1">
        <v>5</v>
      </c>
      <c r="T235" s="1">
        <f t="shared" ref="T235:T263" si="88">S235/5</f>
        <v>1</v>
      </c>
      <c r="U235" s="70">
        <v>10021001</v>
      </c>
      <c r="V235" s="72" t="s">
        <v>204</v>
      </c>
      <c r="W235" s="71">
        <v>3</v>
      </c>
      <c r="X235" s="71"/>
      <c r="Y235" s="70">
        <v>10021003</v>
      </c>
      <c r="Z235" s="72" t="s">
        <v>232</v>
      </c>
      <c r="AA235" s="71">
        <v>3</v>
      </c>
      <c r="AB235" s="71"/>
      <c r="AC235" s="70"/>
      <c r="AD235" s="71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73">
        <v>13001003</v>
      </c>
      <c r="K236" s="73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70">
        <v>10021010</v>
      </c>
      <c r="R236" s="71" t="s">
        <v>834</v>
      </c>
      <c r="S236" s="1">
        <v>5</v>
      </c>
      <c r="T236" s="1">
        <f t="shared" si="88"/>
        <v>1</v>
      </c>
      <c r="U236" s="70">
        <v>10021002</v>
      </c>
      <c r="V236" s="72" t="s">
        <v>229</v>
      </c>
      <c r="W236" s="71">
        <v>3</v>
      </c>
      <c r="X236" s="71"/>
      <c r="Y236" s="70">
        <v>10021004</v>
      </c>
      <c r="Z236" s="72" t="s">
        <v>234</v>
      </c>
      <c r="AA236" s="71">
        <v>3</v>
      </c>
      <c r="AB236" s="71"/>
      <c r="AC236" s="70"/>
      <c r="AD236" s="71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73">
        <v>13001004</v>
      </c>
      <c r="K237" s="73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70">
        <v>10021010</v>
      </c>
      <c r="R237" s="71" t="s">
        <v>834</v>
      </c>
      <c r="S237" s="1">
        <v>5</v>
      </c>
      <c r="T237" s="1">
        <f t="shared" si="88"/>
        <v>1</v>
      </c>
      <c r="U237" s="70">
        <v>10021003</v>
      </c>
      <c r="V237" s="72" t="s">
        <v>232</v>
      </c>
      <c r="W237" s="71">
        <v>3</v>
      </c>
      <c r="X237" s="71"/>
      <c r="Y237" s="70">
        <v>10021005</v>
      </c>
      <c r="Z237" s="72" t="s">
        <v>237</v>
      </c>
      <c r="AA237" s="71">
        <v>3</v>
      </c>
      <c r="AB237" s="71"/>
      <c r="AC237" s="70">
        <v>10021008</v>
      </c>
      <c r="AD237" s="71" t="s">
        <v>246</v>
      </c>
      <c r="AE237" s="1">
        <v>1</v>
      </c>
      <c r="AF237" s="70"/>
      <c r="AG237" s="71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73">
        <v>13001005</v>
      </c>
      <c r="K238" s="73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70">
        <v>10021010</v>
      </c>
      <c r="R238" s="71" t="s">
        <v>834</v>
      </c>
      <c r="S238" s="1">
        <v>5</v>
      </c>
      <c r="T238" s="1">
        <f t="shared" si="88"/>
        <v>1</v>
      </c>
      <c r="U238" s="70">
        <v>10021004</v>
      </c>
      <c r="V238" s="72" t="s">
        <v>234</v>
      </c>
      <c r="W238" s="71">
        <v>3</v>
      </c>
      <c r="X238" s="71"/>
      <c r="Y238" s="70">
        <v>10021006</v>
      </c>
      <c r="Z238" s="72" t="s">
        <v>240</v>
      </c>
      <c r="AA238" s="71">
        <v>3</v>
      </c>
      <c r="AB238" s="71"/>
      <c r="AC238" s="70">
        <v>10021008</v>
      </c>
      <c r="AD238" s="71" t="s">
        <v>246</v>
      </c>
      <c r="AE238" s="1">
        <v>1</v>
      </c>
      <c r="AF238" s="70"/>
      <c r="AG238" s="71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73">
        <v>13001006</v>
      </c>
      <c r="K239" s="73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70">
        <v>10021010</v>
      </c>
      <c r="R239" s="71" t="s">
        <v>834</v>
      </c>
      <c r="S239" s="1">
        <v>5</v>
      </c>
      <c r="T239" s="1">
        <f t="shared" si="88"/>
        <v>1</v>
      </c>
      <c r="U239" s="70">
        <v>10021005</v>
      </c>
      <c r="V239" s="72" t="s">
        <v>237</v>
      </c>
      <c r="W239" s="71">
        <v>3</v>
      </c>
      <c r="X239" s="71"/>
      <c r="Y239" s="70">
        <v>10021007</v>
      </c>
      <c r="Z239" s="72" t="s">
        <v>243</v>
      </c>
      <c r="AA239" s="71">
        <v>3</v>
      </c>
      <c r="AB239" s="71"/>
      <c r="AC239" s="70">
        <v>10021008</v>
      </c>
      <c r="AD239" s="71" t="s">
        <v>246</v>
      </c>
      <c r="AE239" s="1">
        <v>1</v>
      </c>
      <c r="AF239" s="70"/>
      <c r="AG239" s="71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73">
        <v>13002001</v>
      </c>
      <c r="K240" s="73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70">
        <v>10021010</v>
      </c>
      <c r="R240" s="71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73">
        <v>13002002</v>
      </c>
      <c r="K241" s="73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70">
        <v>10022010</v>
      </c>
      <c r="R241" s="72" t="s">
        <v>835</v>
      </c>
      <c r="S241" s="1">
        <v>5</v>
      </c>
      <c r="T241" s="1">
        <f t="shared" si="88"/>
        <v>1</v>
      </c>
      <c r="U241" s="70">
        <v>10022001</v>
      </c>
      <c r="V241" s="72" t="s">
        <v>252</v>
      </c>
      <c r="W241" s="71">
        <v>3</v>
      </c>
      <c r="X241" s="71"/>
      <c r="Y241" s="70">
        <v>10022003</v>
      </c>
      <c r="Z241" s="72" t="s">
        <v>258</v>
      </c>
      <c r="AA241" s="71">
        <v>3</v>
      </c>
      <c r="AB241" s="71"/>
      <c r="AC241" s="70"/>
      <c r="AD241" s="71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73">
        <v>13002003</v>
      </c>
      <c r="K242" s="73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70">
        <v>10022010</v>
      </c>
      <c r="R242" s="72" t="s">
        <v>835</v>
      </c>
      <c r="S242" s="1">
        <v>5</v>
      </c>
      <c r="T242" s="1">
        <f t="shared" si="88"/>
        <v>1</v>
      </c>
      <c r="U242" s="70">
        <v>10022002</v>
      </c>
      <c r="V242" s="72" t="s">
        <v>255</v>
      </c>
      <c r="W242" s="71">
        <v>3</v>
      </c>
      <c r="X242" s="71"/>
      <c r="Y242" s="70">
        <v>10022004</v>
      </c>
      <c r="Z242" s="72" t="s">
        <v>260</v>
      </c>
      <c r="AA242" s="71">
        <v>3</v>
      </c>
      <c r="AB242" s="71"/>
      <c r="AC242" s="70"/>
      <c r="AD242" s="71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73">
        <v>13002004</v>
      </c>
      <c r="K243" s="73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70">
        <v>10022010</v>
      </c>
      <c r="R243" s="72" t="s">
        <v>835</v>
      </c>
      <c r="S243" s="1">
        <v>5</v>
      </c>
      <c r="T243" s="1">
        <f t="shared" si="88"/>
        <v>1</v>
      </c>
      <c r="U243" s="70">
        <v>10022003</v>
      </c>
      <c r="V243" s="72" t="s">
        <v>258</v>
      </c>
      <c r="W243" s="71">
        <v>3</v>
      </c>
      <c r="X243" s="71"/>
      <c r="Y243" s="70">
        <v>10022005</v>
      </c>
      <c r="Z243" s="72" t="s">
        <v>262</v>
      </c>
      <c r="AA243" s="71">
        <v>3</v>
      </c>
      <c r="AB243" s="71"/>
      <c r="AC243" s="70">
        <v>10022008</v>
      </c>
      <c r="AD243" s="71" t="s">
        <v>274</v>
      </c>
      <c r="AE243" s="1">
        <v>1</v>
      </c>
      <c r="AF243" s="70"/>
      <c r="AG243" s="71"/>
      <c r="AH243" s="71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73">
        <v>13002005</v>
      </c>
      <c r="K244" s="73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70">
        <v>10022010</v>
      </c>
      <c r="R244" s="72" t="s">
        <v>835</v>
      </c>
      <c r="S244" s="1">
        <v>5</v>
      </c>
      <c r="T244" s="1">
        <f t="shared" si="88"/>
        <v>1</v>
      </c>
      <c r="U244" s="70">
        <v>10022004</v>
      </c>
      <c r="V244" s="72" t="s">
        <v>260</v>
      </c>
      <c r="W244" s="71">
        <v>3</v>
      </c>
      <c r="X244" s="71"/>
      <c r="Y244" s="70">
        <v>10022006</v>
      </c>
      <c r="Z244" s="76" t="s">
        <v>266</v>
      </c>
      <c r="AA244" s="71">
        <v>3</v>
      </c>
      <c r="AB244" s="71"/>
      <c r="AC244" s="70">
        <v>10022008</v>
      </c>
      <c r="AD244" s="71" t="s">
        <v>274</v>
      </c>
      <c r="AE244" s="1">
        <v>1</v>
      </c>
      <c r="AF244" s="70"/>
      <c r="AG244" s="71"/>
      <c r="AH244" s="71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73">
        <v>13002006</v>
      </c>
      <c r="K245" s="73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70">
        <v>10022010</v>
      </c>
      <c r="R245" s="72" t="s">
        <v>835</v>
      </c>
      <c r="S245" s="1">
        <v>5</v>
      </c>
      <c r="T245" s="1">
        <f t="shared" si="88"/>
        <v>1</v>
      </c>
      <c r="U245" s="70">
        <v>10022005</v>
      </c>
      <c r="V245" s="72" t="s">
        <v>262</v>
      </c>
      <c r="W245" s="71">
        <v>3</v>
      </c>
      <c r="X245" s="71"/>
      <c r="Y245" s="70">
        <v>10022007</v>
      </c>
      <c r="Z245" s="72" t="s">
        <v>272</v>
      </c>
      <c r="AA245" s="71">
        <v>3</v>
      </c>
      <c r="AB245" s="71"/>
      <c r="AC245" s="70">
        <v>10022008</v>
      </c>
      <c r="AD245" s="71" t="s">
        <v>274</v>
      </c>
      <c r="AE245" s="1">
        <v>1</v>
      </c>
      <c r="AF245" s="70"/>
      <c r="AG245" s="71"/>
      <c r="AH245" s="71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73">
        <v>13003001</v>
      </c>
      <c r="K246" s="73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70">
        <v>10023010</v>
      </c>
      <c r="R246" s="72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73">
        <v>13003002</v>
      </c>
      <c r="K247" s="73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70">
        <v>10023010</v>
      </c>
      <c r="R247" s="72" t="s">
        <v>837</v>
      </c>
      <c r="S247" s="1">
        <v>5</v>
      </c>
      <c r="T247" s="1">
        <f t="shared" si="88"/>
        <v>1</v>
      </c>
      <c r="U247" s="70">
        <v>10023001</v>
      </c>
      <c r="V247" s="72" t="s">
        <v>278</v>
      </c>
      <c r="W247" s="71">
        <v>3</v>
      </c>
      <c r="X247" s="71"/>
      <c r="Y247" s="70">
        <v>10023003</v>
      </c>
      <c r="Z247" s="72" t="s">
        <v>282</v>
      </c>
      <c r="AA247" s="71">
        <v>3</v>
      </c>
      <c r="AB247" s="71"/>
      <c r="AC247" s="70"/>
      <c r="AD247" s="71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73">
        <v>13003003</v>
      </c>
      <c r="K248" s="73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70">
        <v>10023010</v>
      </c>
      <c r="R248" s="72" t="s">
        <v>837</v>
      </c>
      <c r="S248" s="1">
        <v>5</v>
      </c>
      <c r="T248" s="1">
        <f t="shared" si="88"/>
        <v>1</v>
      </c>
      <c r="U248" s="70">
        <v>10023002</v>
      </c>
      <c r="V248" s="72" t="s">
        <v>280</v>
      </c>
      <c r="W248" s="71">
        <v>3</v>
      </c>
      <c r="X248" s="71"/>
      <c r="Y248" s="70">
        <v>10023004</v>
      </c>
      <c r="Z248" s="72" t="s">
        <v>285</v>
      </c>
      <c r="AA248" s="71">
        <v>3</v>
      </c>
      <c r="AB248" s="71"/>
      <c r="AC248" s="70"/>
      <c r="AD248" s="71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73">
        <v>13003004</v>
      </c>
      <c r="K249" s="73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70">
        <v>10023010</v>
      </c>
      <c r="R249" s="72" t="s">
        <v>837</v>
      </c>
      <c r="S249" s="1">
        <v>5</v>
      </c>
      <c r="T249" s="1">
        <f t="shared" si="88"/>
        <v>1</v>
      </c>
      <c r="U249" s="70">
        <v>10023003</v>
      </c>
      <c r="V249" s="72" t="s">
        <v>282</v>
      </c>
      <c r="W249" s="71">
        <v>3</v>
      </c>
      <c r="X249" s="71"/>
      <c r="Y249" s="70">
        <v>10023005</v>
      </c>
      <c r="Z249" s="72" t="s">
        <v>289</v>
      </c>
      <c r="AA249" s="71">
        <v>3</v>
      </c>
      <c r="AB249" s="71"/>
      <c r="AC249" s="70">
        <v>10023008</v>
      </c>
      <c r="AD249" s="71" t="s">
        <v>297</v>
      </c>
      <c r="AE249" s="1">
        <v>1</v>
      </c>
      <c r="AF249" s="70"/>
      <c r="AG249" s="71"/>
      <c r="AH249" s="71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73">
        <v>13003005</v>
      </c>
      <c r="K250" s="73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70">
        <v>10023010</v>
      </c>
      <c r="R250" s="72" t="s">
        <v>837</v>
      </c>
      <c r="S250" s="1">
        <v>5</v>
      </c>
      <c r="T250" s="1">
        <f t="shared" si="88"/>
        <v>1</v>
      </c>
      <c r="U250" s="70">
        <v>10023004</v>
      </c>
      <c r="V250" s="72" t="s">
        <v>285</v>
      </c>
      <c r="W250" s="71">
        <v>3</v>
      </c>
      <c r="X250" s="71"/>
      <c r="Y250" s="70">
        <v>10023006</v>
      </c>
      <c r="Z250" s="72" t="s">
        <v>292</v>
      </c>
      <c r="AA250" s="71">
        <v>3</v>
      </c>
      <c r="AB250" s="71"/>
      <c r="AC250" s="70">
        <v>10023008</v>
      </c>
      <c r="AD250" s="71" t="s">
        <v>297</v>
      </c>
      <c r="AE250" s="1">
        <v>1</v>
      </c>
      <c r="AF250" s="70"/>
      <c r="AG250" s="71"/>
      <c r="AH250" s="71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73">
        <v>13003006</v>
      </c>
      <c r="K251" s="73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70">
        <v>10023010</v>
      </c>
      <c r="R251" s="72" t="s">
        <v>837</v>
      </c>
      <c r="S251" s="1">
        <v>5</v>
      </c>
      <c r="T251" s="1">
        <f t="shared" si="88"/>
        <v>1</v>
      </c>
      <c r="U251" s="70">
        <v>10023005</v>
      </c>
      <c r="V251" s="72" t="s">
        <v>289</v>
      </c>
      <c r="W251" s="71">
        <v>3</v>
      </c>
      <c r="X251" s="71"/>
      <c r="Y251" s="70">
        <v>10023007</v>
      </c>
      <c r="Z251" s="72" t="s">
        <v>295</v>
      </c>
      <c r="AA251" s="71">
        <v>3</v>
      </c>
      <c r="AB251" s="71"/>
      <c r="AC251" s="70">
        <v>10023008</v>
      </c>
      <c r="AD251" s="71" t="s">
        <v>297</v>
      </c>
      <c r="AE251" s="1">
        <v>1</v>
      </c>
      <c r="AF251" s="70"/>
      <c r="AG251" s="71"/>
      <c r="AH251" s="71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73">
        <v>13004001</v>
      </c>
      <c r="K252" s="73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70">
        <v>10024010</v>
      </c>
      <c r="R252" s="72" t="s">
        <v>838</v>
      </c>
      <c r="S252" s="1">
        <v>1</v>
      </c>
      <c r="T252" s="1">
        <f t="shared" si="88"/>
        <v>0.2</v>
      </c>
      <c r="U252" s="71"/>
      <c r="V252" s="71"/>
      <c r="Y252" s="71"/>
      <c r="Z252" s="71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73">
        <v>13004002</v>
      </c>
      <c r="K253" s="73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70">
        <v>10024010</v>
      </c>
      <c r="R253" s="72" t="s">
        <v>838</v>
      </c>
      <c r="S253" s="1">
        <v>5</v>
      </c>
      <c r="T253" s="1">
        <f t="shared" si="88"/>
        <v>1</v>
      </c>
      <c r="U253" s="70">
        <v>10024001</v>
      </c>
      <c r="V253" s="72" t="s">
        <v>303</v>
      </c>
      <c r="W253" s="71">
        <v>3</v>
      </c>
      <c r="X253" s="71"/>
      <c r="Y253" s="70">
        <v>10024003</v>
      </c>
      <c r="Z253" s="72" t="s">
        <v>308</v>
      </c>
      <c r="AA253" s="71">
        <v>3</v>
      </c>
      <c r="AB253" s="71"/>
      <c r="AC253" s="70"/>
      <c r="AD253" s="71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73">
        <v>13004003</v>
      </c>
      <c r="K254" s="73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70">
        <v>10024010</v>
      </c>
      <c r="R254" s="72" t="s">
        <v>838</v>
      </c>
      <c r="S254" s="1">
        <v>5</v>
      </c>
      <c r="T254" s="1">
        <f t="shared" si="88"/>
        <v>1</v>
      </c>
      <c r="U254" s="70">
        <v>10024002</v>
      </c>
      <c r="V254" s="72" t="s">
        <v>306</v>
      </c>
      <c r="W254" s="71">
        <v>3</v>
      </c>
      <c r="X254" s="71"/>
      <c r="Y254" s="70">
        <v>10024004</v>
      </c>
      <c r="Z254" s="72" t="s">
        <v>310</v>
      </c>
      <c r="AA254" s="71">
        <v>3</v>
      </c>
      <c r="AB254" s="71"/>
      <c r="AC254" s="70"/>
      <c r="AD254" s="71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73">
        <v>13004004</v>
      </c>
      <c r="K255" s="73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70">
        <v>10024010</v>
      </c>
      <c r="R255" s="72" t="s">
        <v>838</v>
      </c>
      <c r="S255" s="1">
        <v>5</v>
      </c>
      <c r="T255" s="1">
        <f t="shared" si="88"/>
        <v>1</v>
      </c>
      <c r="U255" s="70">
        <v>10024003</v>
      </c>
      <c r="V255" s="72" t="s">
        <v>308</v>
      </c>
      <c r="W255" s="71">
        <v>3</v>
      </c>
      <c r="X255" s="71"/>
      <c r="Y255" s="70">
        <v>10024005</v>
      </c>
      <c r="Z255" s="72" t="s">
        <v>312</v>
      </c>
      <c r="AA255" s="71">
        <v>3</v>
      </c>
      <c r="AB255" s="71"/>
      <c r="AC255" s="70">
        <v>10024008</v>
      </c>
      <c r="AD255" s="71" t="s">
        <v>318</v>
      </c>
      <c r="AE255" s="1">
        <v>1</v>
      </c>
      <c r="AF255" s="70"/>
      <c r="AG255" s="71"/>
      <c r="AH255" s="71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73">
        <v>13004005</v>
      </c>
      <c r="K256" s="73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70">
        <v>10024010</v>
      </c>
      <c r="R256" s="72" t="s">
        <v>838</v>
      </c>
      <c r="S256" s="1">
        <v>5</v>
      </c>
      <c r="T256" s="1">
        <f t="shared" si="88"/>
        <v>1</v>
      </c>
      <c r="U256" s="70">
        <v>10024004</v>
      </c>
      <c r="V256" s="72" t="s">
        <v>310</v>
      </c>
      <c r="W256" s="71">
        <v>3</v>
      </c>
      <c r="X256" s="71"/>
      <c r="Y256" s="70">
        <v>10024006</v>
      </c>
      <c r="Z256" s="72" t="s">
        <v>314</v>
      </c>
      <c r="AA256" s="71">
        <v>3</v>
      </c>
      <c r="AB256" s="71"/>
      <c r="AC256" s="70">
        <v>10024008</v>
      </c>
      <c r="AD256" s="71" t="s">
        <v>318</v>
      </c>
      <c r="AE256" s="1">
        <v>1</v>
      </c>
      <c r="AF256" s="70"/>
      <c r="AG256" s="71"/>
      <c r="AH256" s="71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73">
        <v>13004006</v>
      </c>
      <c r="K257" s="73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70">
        <v>10024010</v>
      </c>
      <c r="R257" s="72" t="s">
        <v>838</v>
      </c>
      <c r="S257" s="1">
        <v>5</v>
      </c>
      <c r="T257" s="1">
        <f t="shared" si="88"/>
        <v>1</v>
      </c>
      <c r="U257" s="70">
        <v>10024005</v>
      </c>
      <c r="V257" s="72" t="s">
        <v>312</v>
      </c>
      <c r="W257" s="71">
        <v>3</v>
      </c>
      <c r="X257" s="71"/>
      <c r="Y257" s="70">
        <v>10024007</v>
      </c>
      <c r="Z257" s="72" t="s">
        <v>316</v>
      </c>
      <c r="AA257" s="71">
        <v>3</v>
      </c>
      <c r="AB257" s="71"/>
      <c r="AC257" s="70">
        <v>10024008</v>
      </c>
      <c r="AD257" s="71" t="s">
        <v>318</v>
      </c>
      <c r="AE257" s="1">
        <v>1</v>
      </c>
      <c r="AF257" s="70"/>
      <c r="AG257" s="71"/>
      <c r="AH257" s="71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73">
        <v>13005001</v>
      </c>
      <c r="K258" s="73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70">
        <v>10025010</v>
      </c>
      <c r="R258" s="72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73">
        <v>13005002</v>
      </c>
      <c r="K259" s="73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70">
        <v>10025010</v>
      </c>
      <c r="R259" s="72" t="s">
        <v>838</v>
      </c>
      <c r="S259" s="1">
        <v>5</v>
      </c>
      <c r="T259" s="1">
        <f t="shared" si="88"/>
        <v>1</v>
      </c>
      <c r="U259" s="70">
        <v>10025001</v>
      </c>
      <c r="V259" s="72" t="s">
        <v>323</v>
      </c>
      <c r="W259" s="71">
        <v>3</v>
      </c>
      <c r="X259" s="71"/>
      <c r="Y259" s="70">
        <v>10025003</v>
      </c>
      <c r="Z259" s="72" t="s">
        <v>328</v>
      </c>
      <c r="AA259" s="71">
        <v>3</v>
      </c>
      <c r="AB259" s="71"/>
      <c r="AC259" s="70"/>
      <c r="AD259" s="71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73">
        <v>13005003</v>
      </c>
      <c r="K260" s="73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70">
        <v>10025010</v>
      </c>
      <c r="R260" s="72" t="s">
        <v>838</v>
      </c>
      <c r="S260" s="1">
        <v>5</v>
      </c>
      <c r="T260" s="1">
        <f t="shared" si="88"/>
        <v>1</v>
      </c>
      <c r="U260" s="70">
        <v>10025002</v>
      </c>
      <c r="V260" s="72" t="s">
        <v>325</v>
      </c>
      <c r="W260" s="71">
        <v>3</v>
      </c>
      <c r="X260" s="71"/>
      <c r="Y260" s="70">
        <v>10025004</v>
      </c>
      <c r="Z260" s="72" t="s">
        <v>331</v>
      </c>
      <c r="AA260" s="71">
        <v>3</v>
      </c>
      <c r="AB260" s="71"/>
      <c r="AC260" s="70"/>
      <c r="AD260" s="71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73">
        <v>13005004</v>
      </c>
      <c r="K261" s="73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70">
        <v>10025010</v>
      </c>
      <c r="R261" s="72" t="s">
        <v>838</v>
      </c>
      <c r="S261" s="1">
        <v>5</v>
      </c>
      <c r="T261" s="1">
        <f t="shared" si="88"/>
        <v>1</v>
      </c>
      <c r="U261" s="70">
        <v>10025003</v>
      </c>
      <c r="V261" s="72" t="s">
        <v>328</v>
      </c>
      <c r="W261" s="71">
        <v>3</v>
      </c>
      <c r="X261" s="71"/>
      <c r="Y261" s="70">
        <v>10025005</v>
      </c>
      <c r="Z261" s="72" t="s">
        <v>334</v>
      </c>
      <c r="AA261" s="71">
        <v>3</v>
      </c>
      <c r="AB261" s="71"/>
      <c r="AC261" s="70">
        <v>10025008</v>
      </c>
      <c r="AD261" s="71" t="s">
        <v>340</v>
      </c>
      <c r="AE261" s="1">
        <v>1</v>
      </c>
      <c r="AF261" s="70"/>
      <c r="AG261" s="71"/>
      <c r="AH261" s="71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71">
        <v>12004009</v>
      </c>
      <c r="G262" s="71" t="s">
        <v>219</v>
      </c>
      <c r="J262" s="73">
        <v>13005005</v>
      </c>
      <c r="K262" s="73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70">
        <v>10025010</v>
      </c>
      <c r="R262" s="72" t="s">
        <v>838</v>
      </c>
      <c r="S262" s="1">
        <v>5</v>
      </c>
      <c r="T262" s="1">
        <f t="shared" si="88"/>
        <v>1</v>
      </c>
      <c r="U262" s="70">
        <v>10025004</v>
      </c>
      <c r="V262" s="72" t="s">
        <v>331</v>
      </c>
      <c r="W262" s="71">
        <v>3</v>
      </c>
      <c r="X262" s="71"/>
      <c r="Y262" s="70">
        <v>10025006</v>
      </c>
      <c r="Z262" s="72" t="s">
        <v>336</v>
      </c>
      <c r="AA262" s="71">
        <v>3</v>
      </c>
      <c r="AB262" s="71"/>
      <c r="AC262" s="70">
        <v>10025008</v>
      </c>
      <c r="AD262" s="71" t="s">
        <v>340</v>
      </c>
      <c r="AE262" s="1">
        <v>1</v>
      </c>
      <c r="AF262" s="70"/>
      <c r="AG262" s="71"/>
      <c r="AH262" s="71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71">
        <v>12004010</v>
      </c>
      <c r="G263" s="71" t="s">
        <v>221</v>
      </c>
      <c r="J263" s="73">
        <v>13005006</v>
      </c>
      <c r="K263" s="73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70">
        <v>10025010</v>
      </c>
      <c r="R263" s="72" t="s">
        <v>838</v>
      </c>
      <c r="S263" s="1">
        <v>5</v>
      </c>
      <c r="T263" s="1">
        <f t="shared" si="88"/>
        <v>1</v>
      </c>
      <c r="U263" s="70">
        <v>10025005</v>
      </c>
      <c r="V263" s="72" t="s">
        <v>334</v>
      </c>
      <c r="W263" s="71">
        <v>3</v>
      </c>
      <c r="X263" s="71"/>
      <c r="Y263" s="70">
        <v>10025007</v>
      </c>
      <c r="Z263" s="72" t="s">
        <v>338</v>
      </c>
      <c r="AA263" s="71">
        <v>3</v>
      </c>
      <c r="AB263" s="71"/>
      <c r="AC263" s="70">
        <v>10025008</v>
      </c>
      <c r="AD263" s="71" t="s">
        <v>340</v>
      </c>
      <c r="AE263" s="1">
        <v>1</v>
      </c>
      <c r="AF263" s="70"/>
      <c r="AG263" s="71"/>
      <c r="AH263" s="71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70">
        <v>10021010</v>
      </c>
      <c r="R265" s="71" t="s">
        <v>834</v>
      </c>
      <c r="S265" s="1">
        <v>5</v>
      </c>
      <c r="U265" s="38">
        <v>10000146</v>
      </c>
      <c r="V265" s="104" t="s">
        <v>1070</v>
      </c>
      <c r="W265" s="14">
        <v>1</v>
      </c>
      <c r="Y265" s="70">
        <v>10021008</v>
      </c>
      <c r="Z265" s="71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70">
        <v>10021010</v>
      </c>
      <c r="R266" s="71" t="s">
        <v>834</v>
      </c>
      <c r="S266" s="1">
        <v>5</v>
      </c>
      <c r="U266" s="38">
        <v>10000146</v>
      </c>
      <c r="V266" s="104" t="s">
        <v>1070</v>
      </c>
      <c r="W266" s="14">
        <v>1</v>
      </c>
      <c r="Y266" s="70">
        <v>10021008</v>
      </c>
      <c r="Z266" s="71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70">
        <v>10021010</v>
      </c>
      <c r="R267" s="71" t="s">
        <v>834</v>
      </c>
      <c r="S267" s="1">
        <v>5</v>
      </c>
      <c r="U267" s="38">
        <v>10000146</v>
      </c>
      <c r="V267" s="104" t="s">
        <v>1070</v>
      </c>
      <c r="W267" s="14">
        <v>1</v>
      </c>
      <c r="Y267" s="70">
        <v>10021008</v>
      </c>
      <c r="Z267" s="71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70">
        <v>10021010</v>
      </c>
      <c r="R268" s="71" t="s">
        <v>834</v>
      </c>
      <c r="S268" s="1">
        <v>5</v>
      </c>
      <c r="U268" s="38">
        <v>10000146</v>
      </c>
      <c r="V268" s="104" t="s">
        <v>1070</v>
      </c>
      <c r="W268" s="14">
        <v>1</v>
      </c>
      <c r="Y268" s="70">
        <v>10021008</v>
      </c>
      <c r="Z268" s="71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70">
        <v>10022010</v>
      </c>
      <c r="R269" s="72" t="s">
        <v>835</v>
      </c>
      <c r="S269" s="1">
        <v>5</v>
      </c>
      <c r="U269" s="38">
        <v>10000146</v>
      </c>
      <c r="V269" s="104" t="s">
        <v>1070</v>
      </c>
      <c r="W269" s="14">
        <v>1</v>
      </c>
      <c r="Y269" s="70">
        <v>10022008</v>
      </c>
      <c r="Z269" s="71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70">
        <v>10022010</v>
      </c>
      <c r="R270" s="72" t="s">
        <v>835</v>
      </c>
      <c r="S270" s="1">
        <v>5</v>
      </c>
      <c r="U270" s="38">
        <v>10000146</v>
      </c>
      <c r="V270" s="104" t="s">
        <v>1070</v>
      </c>
      <c r="W270" s="14">
        <v>1</v>
      </c>
      <c r="Y270" s="70">
        <v>10022008</v>
      </c>
      <c r="Z270" s="71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70">
        <v>10022010</v>
      </c>
      <c r="R271" s="72" t="s">
        <v>835</v>
      </c>
      <c r="S271" s="1">
        <v>5</v>
      </c>
      <c r="U271" s="38">
        <v>10000146</v>
      </c>
      <c r="V271" s="104" t="s">
        <v>1070</v>
      </c>
      <c r="W271" s="14">
        <v>1</v>
      </c>
      <c r="Y271" s="70">
        <v>10022008</v>
      </c>
      <c r="Z271" s="71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70">
        <v>10022010</v>
      </c>
      <c r="R272" s="72" t="s">
        <v>835</v>
      </c>
      <c r="S272" s="1">
        <v>5</v>
      </c>
      <c r="U272" s="38">
        <v>10000146</v>
      </c>
      <c r="V272" s="104" t="s">
        <v>1070</v>
      </c>
      <c r="W272" s="14">
        <v>1</v>
      </c>
      <c r="Y272" s="70">
        <v>10022008</v>
      </c>
      <c r="Z272" s="71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70">
        <v>10023010</v>
      </c>
      <c r="R273" s="72" t="s">
        <v>837</v>
      </c>
      <c r="S273" s="1">
        <v>5</v>
      </c>
      <c r="U273" s="38">
        <v>10000146</v>
      </c>
      <c r="V273" s="104" t="s">
        <v>1070</v>
      </c>
      <c r="W273" s="14">
        <v>1</v>
      </c>
      <c r="Y273" s="70">
        <v>10023008</v>
      </c>
      <c r="Z273" s="71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70">
        <v>10023010</v>
      </c>
      <c r="R274" s="72" t="s">
        <v>837</v>
      </c>
      <c r="S274" s="1">
        <v>5</v>
      </c>
      <c r="U274" s="38">
        <v>10000146</v>
      </c>
      <c r="V274" s="104" t="s">
        <v>1070</v>
      </c>
      <c r="W274" s="14">
        <v>1</v>
      </c>
      <c r="Y274" s="70">
        <v>10023008</v>
      </c>
      <c r="Z274" s="71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70">
        <v>10023010</v>
      </c>
      <c r="R275" s="72" t="s">
        <v>837</v>
      </c>
      <c r="S275" s="1">
        <v>5</v>
      </c>
      <c r="U275" s="38">
        <v>10000146</v>
      </c>
      <c r="V275" s="104" t="s">
        <v>1070</v>
      </c>
      <c r="W275" s="14">
        <v>1</v>
      </c>
      <c r="Y275" s="70">
        <v>10023008</v>
      </c>
      <c r="Z275" s="71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70">
        <v>10023010</v>
      </c>
      <c r="R276" s="72" t="s">
        <v>837</v>
      </c>
      <c r="S276" s="1">
        <v>5</v>
      </c>
      <c r="U276" s="38">
        <v>10000146</v>
      </c>
      <c r="V276" s="104" t="s">
        <v>1070</v>
      </c>
      <c r="W276" s="14">
        <v>1</v>
      </c>
      <c r="Y276" s="70">
        <v>10023008</v>
      </c>
      <c r="Z276" s="71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70">
        <v>10024010</v>
      </c>
      <c r="R277" s="72" t="s">
        <v>838</v>
      </c>
      <c r="S277" s="1">
        <v>5</v>
      </c>
      <c r="U277" s="38">
        <v>10000146</v>
      </c>
      <c r="V277" s="104" t="s">
        <v>1070</v>
      </c>
      <c r="W277" s="14">
        <v>1</v>
      </c>
      <c r="Y277" s="70">
        <v>10024008</v>
      </c>
      <c r="Z277" s="71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70">
        <v>10024010</v>
      </c>
      <c r="R278" s="72" t="s">
        <v>838</v>
      </c>
      <c r="S278" s="1">
        <v>5</v>
      </c>
      <c r="U278" s="38">
        <v>10000146</v>
      </c>
      <c r="V278" s="104" t="s">
        <v>1070</v>
      </c>
      <c r="W278" s="14">
        <v>1</v>
      </c>
      <c r="Y278" s="70">
        <v>10024008</v>
      </c>
      <c r="Z278" s="71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70">
        <v>10024010</v>
      </c>
      <c r="R279" s="72" t="s">
        <v>838</v>
      </c>
      <c r="S279" s="1">
        <v>5</v>
      </c>
      <c r="U279" s="38">
        <v>10000146</v>
      </c>
      <c r="V279" s="104" t="s">
        <v>1070</v>
      </c>
      <c r="W279" s="14">
        <v>1</v>
      </c>
      <c r="Y279" s="70">
        <v>10024008</v>
      </c>
      <c r="Z279" s="71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70">
        <v>10024010</v>
      </c>
      <c r="R280" s="72" t="s">
        <v>838</v>
      </c>
      <c r="S280" s="1">
        <v>5</v>
      </c>
      <c r="U280" s="38">
        <v>10000146</v>
      </c>
      <c r="V280" s="104" t="s">
        <v>1070</v>
      </c>
      <c r="W280" s="14">
        <v>1</v>
      </c>
      <c r="Y280" s="70">
        <v>10024008</v>
      </c>
      <c r="Z280" s="71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70">
        <v>10025010</v>
      </c>
      <c r="R281" s="72" t="s">
        <v>838</v>
      </c>
      <c r="S281" s="1">
        <v>5</v>
      </c>
      <c r="U281" s="38">
        <v>10000146</v>
      </c>
      <c r="V281" s="104" t="s">
        <v>1070</v>
      </c>
      <c r="W281" s="14">
        <v>1</v>
      </c>
      <c r="Y281" s="70">
        <v>10025008</v>
      </c>
      <c r="Z281" s="71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70">
        <v>10025010</v>
      </c>
      <c r="R282" s="72" t="s">
        <v>838</v>
      </c>
      <c r="S282" s="1">
        <v>5</v>
      </c>
      <c r="U282" s="38">
        <v>10000146</v>
      </c>
      <c r="V282" s="104" t="s">
        <v>1070</v>
      </c>
      <c r="W282" s="14">
        <v>1</v>
      </c>
      <c r="Y282" s="70">
        <v>10025008</v>
      </c>
      <c r="Z282" s="71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70">
        <v>10025010</v>
      </c>
      <c r="R283" s="72" t="s">
        <v>838</v>
      </c>
      <c r="S283" s="1">
        <v>5</v>
      </c>
      <c r="U283" s="38">
        <v>10000146</v>
      </c>
      <c r="V283" s="104" t="s">
        <v>1070</v>
      </c>
      <c r="W283" s="14">
        <v>1</v>
      </c>
      <c r="Y283" s="70">
        <v>10025008</v>
      </c>
      <c r="Z283" s="71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70">
        <v>10025010</v>
      </c>
      <c r="R284" s="72" t="s">
        <v>838</v>
      </c>
      <c r="S284" s="1">
        <v>5</v>
      </c>
      <c r="U284" s="38">
        <v>10000146</v>
      </c>
      <c r="V284" s="104" t="s">
        <v>1070</v>
      </c>
      <c r="W284" s="14">
        <v>1</v>
      </c>
      <c r="Y284" s="70">
        <v>10025008</v>
      </c>
      <c r="Z284" s="71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9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4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90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90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70">
        <v>10021010</v>
      </c>
      <c r="R288" s="71" t="s">
        <v>834</v>
      </c>
      <c r="S288" s="1">
        <v>10</v>
      </c>
      <c r="U288" s="38">
        <v>10000146</v>
      </c>
      <c r="V288" s="104" t="s">
        <v>1070</v>
      </c>
      <c r="W288" s="14">
        <v>2</v>
      </c>
      <c r="Y288" s="70">
        <v>10021008</v>
      </c>
      <c r="Z288" s="71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90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70">
        <v>10022010</v>
      </c>
      <c r="R289" s="72" t="s">
        <v>835</v>
      </c>
      <c r="S289" s="1">
        <v>10</v>
      </c>
      <c r="U289" s="38">
        <v>10000146</v>
      </c>
      <c r="V289" s="104" t="s">
        <v>1070</v>
      </c>
      <c r="W289" s="14">
        <v>2</v>
      </c>
      <c r="Y289" s="70">
        <v>10022008</v>
      </c>
      <c r="Z289" s="71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90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70">
        <v>10023010</v>
      </c>
      <c r="R290" s="72" t="s">
        <v>837</v>
      </c>
      <c r="S290" s="1">
        <v>10</v>
      </c>
      <c r="U290" s="38">
        <v>10000146</v>
      </c>
      <c r="V290" s="104" t="s">
        <v>1070</v>
      </c>
      <c r="W290" s="14">
        <v>2</v>
      </c>
      <c r="Y290" s="70">
        <v>10023008</v>
      </c>
      <c r="Z290" s="71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90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70">
        <v>10024010</v>
      </c>
      <c r="R291" s="72" t="s">
        <v>838</v>
      </c>
      <c r="S291" s="1">
        <v>10</v>
      </c>
      <c r="U291" s="38">
        <v>10000146</v>
      </c>
      <c r="V291" s="104" t="s">
        <v>1070</v>
      </c>
      <c r="W291" s="14">
        <v>2</v>
      </c>
      <c r="Y291" s="70">
        <v>10024008</v>
      </c>
      <c r="Z291" s="71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90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70">
        <v>10024010</v>
      </c>
      <c r="R292" s="72" t="s">
        <v>838</v>
      </c>
      <c r="S292" s="1">
        <v>10</v>
      </c>
      <c r="U292" s="38">
        <v>10000146</v>
      </c>
      <c r="V292" s="104" t="s">
        <v>1070</v>
      </c>
      <c r="W292" s="14">
        <v>2</v>
      </c>
      <c r="Y292" s="70">
        <v>10025008</v>
      </c>
      <c r="Z292" s="71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90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71">
        <v>11200001</v>
      </c>
      <c r="K295" s="73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70">
        <v>10021010</v>
      </c>
      <c r="R295" s="71" t="s">
        <v>834</v>
      </c>
      <c r="S295" s="1">
        <v>20</v>
      </c>
      <c r="T295" s="1">
        <f>S295/5</f>
        <v>4</v>
      </c>
      <c r="U295" s="70">
        <v>10021008</v>
      </c>
      <c r="V295" s="71" t="s">
        <v>246</v>
      </c>
      <c r="W295" s="1">
        <v>1</v>
      </c>
      <c r="X295" s="1"/>
      <c r="Y295" s="70">
        <v>10021009</v>
      </c>
      <c r="Z295" s="71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71">
        <v>11200002</v>
      </c>
      <c r="K296" s="73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70">
        <v>10021010</v>
      </c>
      <c r="R296" s="71" t="s">
        <v>834</v>
      </c>
      <c r="S296" s="1">
        <v>20</v>
      </c>
      <c r="T296" s="1">
        <f t="shared" ref="T296:T306" si="139">S296/5</f>
        <v>4</v>
      </c>
      <c r="U296" s="70">
        <v>10021008</v>
      </c>
      <c r="V296" s="71" t="s">
        <v>246</v>
      </c>
      <c r="W296" s="1">
        <v>1</v>
      </c>
      <c r="X296" s="1"/>
      <c r="Y296" s="70">
        <v>10021009</v>
      </c>
      <c r="Z296" s="71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71">
        <v>11200003</v>
      </c>
      <c r="K297" s="73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70">
        <v>10021010</v>
      </c>
      <c r="R297" s="71" t="s">
        <v>834</v>
      </c>
      <c r="S297" s="1">
        <v>20</v>
      </c>
      <c r="T297" s="1">
        <f t="shared" si="139"/>
        <v>4</v>
      </c>
      <c r="U297" s="70">
        <v>10021008</v>
      </c>
      <c r="V297" s="71" t="s">
        <v>246</v>
      </c>
      <c r="W297" s="1">
        <v>1</v>
      </c>
      <c r="X297" s="1"/>
      <c r="Y297" s="70">
        <v>10021009</v>
      </c>
      <c r="Z297" s="71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71">
        <v>11200004</v>
      </c>
      <c r="K298" s="73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70">
        <v>10022010</v>
      </c>
      <c r="R298" s="72" t="s">
        <v>835</v>
      </c>
      <c r="S298" s="1">
        <v>20</v>
      </c>
      <c r="T298" s="1">
        <f t="shared" si="139"/>
        <v>4</v>
      </c>
      <c r="U298" s="70">
        <v>10022008</v>
      </c>
      <c r="V298" s="71" t="s">
        <v>274</v>
      </c>
      <c r="W298" s="1">
        <v>1</v>
      </c>
      <c r="X298" s="1"/>
      <c r="Y298" s="70">
        <v>10022009</v>
      </c>
      <c r="Z298" s="71" t="s">
        <v>276</v>
      </c>
      <c r="AA298" s="71">
        <v>1</v>
      </c>
      <c r="AB298" s="71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71">
        <v>11200005</v>
      </c>
      <c r="K299" s="73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70">
        <v>10022010</v>
      </c>
      <c r="R299" s="72" t="s">
        <v>835</v>
      </c>
      <c r="S299" s="1">
        <v>20</v>
      </c>
      <c r="T299" s="1">
        <f t="shared" si="139"/>
        <v>4</v>
      </c>
      <c r="U299" s="70">
        <v>10022008</v>
      </c>
      <c r="V299" s="71" t="s">
        <v>274</v>
      </c>
      <c r="W299" s="1">
        <v>1</v>
      </c>
      <c r="X299" s="1"/>
      <c r="Y299" s="70">
        <v>10022009</v>
      </c>
      <c r="Z299" s="71" t="s">
        <v>276</v>
      </c>
      <c r="AA299" s="71">
        <v>1</v>
      </c>
      <c r="AB299" s="71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71">
        <v>11200006</v>
      </c>
      <c r="K300" s="73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70">
        <v>10022010</v>
      </c>
      <c r="R300" s="72" t="s">
        <v>835</v>
      </c>
      <c r="S300" s="1">
        <v>20</v>
      </c>
      <c r="T300" s="1">
        <f t="shared" si="139"/>
        <v>4</v>
      </c>
      <c r="U300" s="70">
        <v>10022008</v>
      </c>
      <c r="V300" s="71" t="s">
        <v>274</v>
      </c>
      <c r="W300" s="1">
        <v>1</v>
      </c>
      <c r="X300" s="1"/>
      <c r="Y300" s="70">
        <v>10022009</v>
      </c>
      <c r="Z300" s="71" t="s">
        <v>276</v>
      </c>
      <c r="AA300" s="71">
        <v>1</v>
      </c>
      <c r="AB300" s="71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71">
        <v>11200007</v>
      </c>
      <c r="K301" s="73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70">
        <v>10023010</v>
      </c>
      <c r="R301" s="72" t="s">
        <v>837</v>
      </c>
      <c r="S301" s="1">
        <v>20</v>
      </c>
      <c r="T301" s="1">
        <f t="shared" si="139"/>
        <v>4</v>
      </c>
      <c r="U301" s="70">
        <v>10023008</v>
      </c>
      <c r="V301" s="71" t="s">
        <v>297</v>
      </c>
      <c r="W301" s="1">
        <v>1</v>
      </c>
      <c r="X301" s="1"/>
      <c r="Y301" s="70">
        <v>10023009</v>
      </c>
      <c r="Z301" s="71" t="s">
        <v>299</v>
      </c>
      <c r="AA301" s="71">
        <v>1</v>
      </c>
      <c r="AB301" s="71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71">
        <v>11200008</v>
      </c>
      <c r="K302" s="73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70">
        <v>10023010</v>
      </c>
      <c r="R302" s="72" t="s">
        <v>837</v>
      </c>
      <c r="S302" s="1">
        <v>20</v>
      </c>
      <c r="T302" s="1">
        <f t="shared" si="139"/>
        <v>4</v>
      </c>
      <c r="U302" s="70">
        <v>10023008</v>
      </c>
      <c r="V302" s="71" t="s">
        <v>297</v>
      </c>
      <c r="W302" s="1">
        <v>1</v>
      </c>
      <c r="X302" s="1"/>
      <c r="Y302" s="70">
        <v>10023009</v>
      </c>
      <c r="Z302" s="71" t="s">
        <v>299</v>
      </c>
      <c r="AA302" s="71">
        <v>1</v>
      </c>
      <c r="AB302" s="71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71">
        <v>11200009</v>
      </c>
      <c r="K303" s="73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70">
        <v>10023010</v>
      </c>
      <c r="R303" s="72" t="s">
        <v>837</v>
      </c>
      <c r="S303" s="1">
        <v>20</v>
      </c>
      <c r="T303" s="1">
        <f t="shared" si="139"/>
        <v>4</v>
      </c>
      <c r="U303" s="70">
        <v>10023008</v>
      </c>
      <c r="V303" s="71" t="s">
        <v>297</v>
      </c>
      <c r="W303" s="1">
        <v>1</v>
      </c>
      <c r="X303" s="1"/>
      <c r="Y303" s="70">
        <v>10023009</v>
      </c>
      <c r="Z303" s="71" t="s">
        <v>299</v>
      </c>
      <c r="AA303" s="71">
        <v>1</v>
      </c>
      <c r="AB303" s="71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71">
        <v>11200010</v>
      </c>
      <c r="K304" s="73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70">
        <v>10024010</v>
      </c>
      <c r="R304" s="72" t="s">
        <v>838</v>
      </c>
      <c r="S304" s="1">
        <v>20</v>
      </c>
      <c r="T304" s="1">
        <f t="shared" si="139"/>
        <v>4</v>
      </c>
      <c r="U304" s="70">
        <v>10024008</v>
      </c>
      <c r="V304" s="71" t="s">
        <v>318</v>
      </c>
      <c r="W304" s="1">
        <v>1</v>
      </c>
      <c r="X304" s="1"/>
      <c r="Y304" s="70">
        <v>10024009</v>
      </c>
      <c r="Z304" s="71" t="s">
        <v>320</v>
      </c>
      <c r="AA304" s="71">
        <v>1</v>
      </c>
      <c r="AB304" s="71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71">
        <v>11200011</v>
      </c>
      <c r="K305" s="73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70">
        <v>10024010</v>
      </c>
      <c r="R305" s="72" t="s">
        <v>838</v>
      </c>
      <c r="S305" s="1">
        <v>20</v>
      </c>
      <c r="T305" s="1">
        <f t="shared" si="139"/>
        <v>4</v>
      </c>
      <c r="U305" s="70">
        <v>10024008</v>
      </c>
      <c r="V305" s="71" t="s">
        <v>318</v>
      </c>
      <c r="W305" s="1">
        <v>1</v>
      </c>
      <c r="X305" s="1"/>
      <c r="Y305" s="70">
        <v>10024009</v>
      </c>
      <c r="Z305" s="71" t="s">
        <v>320</v>
      </c>
      <c r="AA305" s="71">
        <v>1</v>
      </c>
      <c r="AB305" s="71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71">
        <v>11200012</v>
      </c>
      <c r="K306" s="73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70">
        <v>10024010</v>
      </c>
      <c r="R306" s="72" t="s">
        <v>838</v>
      </c>
      <c r="S306" s="1">
        <v>20</v>
      </c>
      <c r="T306" s="1">
        <f t="shared" si="139"/>
        <v>4</v>
      </c>
      <c r="U306" s="70">
        <v>10024008</v>
      </c>
      <c r="V306" s="71" t="s">
        <v>318</v>
      </c>
      <c r="W306" s="1">
        <v>1</v>
      </c>
      <c r="X306" s="1"/>
      <c r="Y306" s="70">
        <v>10024009</v>
      </c>
      <c r="Z306" s="71" t="s">
        <v>320</v>
      </c>
      <c r="AA306" s="71">
        <v>1</v>
      </c>
      <c r="AB306" s="71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2"/>
      <c r="K311" s="103" t="s">
        <v>1106</v>
      </c>
      <c r="M311" s="1">
        <v>10020001</v>
      </c>
      <c r="N311" s="1" t="s">
        <v>95</v>
      </c>
      <c r="O311" s="71">
        <v>200</v>
      </c>
      <c r="P311" s="1"/>
      <c r="Q311" s="105">
        <v>10025010</v>
      </c>
      <c r="R311" s="106" t="s">
        <v>839</v>
      </c>
      <c r="S311" s="71">
        <v>200</v>
      </c>
      <c r="T311" s="1"/>
      <c r="U311" s="2">
        <v>10010085</v>
      </c>
      <c r="V311" s="3" t="s">
        <v>830</v>
      </c>
      <c r="W311" s="71">
        <v>1000</v>
      </c>
      <c r="X311" s="1"/>
      <c r="Y311" s="105">
        <v>10025008</v>
      </c>
      <c r="Z311" s="106" t="s">
        <v>340</v>
      </c>
      <c r="AA311" s="71">
        <v>20</v>
      </c>
      <c r="AB311" s="71"/>
      <c r="AC311" s="105">
        <v>10025009</v>
      </c>
      <c r="AD311" s="106" t="s">
        <v>342</v>
      </c>
      <c r="AE311" s="71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2"/>
      <c r="K312" s="103" t="s">
        <v>1107</v>
      </c>
      <c r="M312" s="1">
        <v>10020001</v>
      </c>
      <c r="N312" s="1" t="s">
        <v>95</v>
      </c>
      <c r="O312" s="71">
        <v>200</v>
      </c>
      <c r="P312" s="1"/>
      <c r="Q312" s="105">
        <v>10025010</v>
      </c>
      <c r="R312" s="106" t="s">
        <v>839</v>
      </c>
      <c r="S312" s="71">
        <v>200</v>
      </c>
      <c r="T312" s="1"/>
      <c r="U312" s="2">
        <v>10010085</v>
      </c>
      <c r="V312" s="3" t="s">
        <v>830</v>
      </c>
      <c r="W312" s="71">
        <v>1000</v>
      </c>
      <c r="X312" s="1"/>
      <c r="Y312" s="105">
        <v>10025008</v>
      </c>
      <c r="Z312" s="106" t="s">
        <v>340</v>
      </c>
      <c r="AA312" s="71">
        <v>20</v>
      </c>
      <c r="AB312" s="71"/>
      <c r="AC312" s="105">
        <v>10025009</v>
      </c>
      <c r="AD312" s="106" t="s">
        <v>342</v>
      </c>
      <c r="AE312" s="71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2"/>
      <c r="K313" s="103" t="s">
        <v>1108</v>
      </c>
      <c r="M313" s="1">
        <v>10020001</v>
      </c>
      <c r="N313" s="1" t="s">
        <v>95</v>
      </c>
      <c r="O313" s="71">
        <v>200</v>
      </c>
      <c r="P313" s="1"/>
      <c r="Q313" s="105">
        <v>10025010</v>
      </c>
      <c r="R313" s="106" t="s">
        <v>839</v>
      </c>
      <c r="S313" s="71">
        <v>200</v>
      </c>
      <c r="T313" s="1"/>
      <c r="U313" s="2">
        <v>10010085</v>
      </c>
      <c r="V313" s="3" t="s">
        <v>830</v>
      </c>
      <c r="W313" s="71">
        <v>1000</v>
      </c>
      <c r="X313" s="1"/>
      <c r="Y313" s="105">
        <v>10025008</v>
      </c>
      <c r="Z313" s="106" t="s">
        <v>340</v>
      </c>
      <c r="AA313" s="71">
        <v>20</v>
      </c>
      <c r="AB313" s="71"/>
      <c r="AC313" s="105">
        <v>10025009</v>
      </c>
      <c r="AD313" s="106" t="s">
        <v>342</v>
      </c>
      <c r="AE313" s="71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2"/>
      <c r="K314" s="103" t="s">
        <v>1109</v>
      </c>
      <c r="M314" s="1">
        <v>10020001</v>
      </c>
      <c r="N314" s="1" t="s">
        <v>95</v>
      </c>
      <c r="O314" s="71">
        <v>200</v>
      </c>
      <c r="P314" s="1"/>
      <c r="Q314" s="105">
        <v>10025010</v>
      </c>
      <c r="R314" s="106" t="s">
        <v>839</v>
      </c>
      <c r="S314" s="71">
        <v>200</v>
      </c>
      <c r="T314" s="1"/>
      <c r="U314" s="2">
        <v>10010085</v>
      </c>
      <c r="V314" s="3" t="s">
        <v>830</v>
      </c>
      <c r="W314" s="71">
        <v>1000</v>
      </c>
      <c r="X314" s="1"/>
      <c r="Y314" s="105">
        <v>10025008</v>
      </c>
      <c r="Z314" s="106" t="s">
        <v>340</v>
      </c>
      <c r="AA314" s="71">
        <v>20</v>
      </c>
      <c r="AB314" s="71"/>
      <c r="AC314" s="105">
        <v>10025009</v>
      </c>
      <c r="AD314" s="106" t="s">
        <v>342</v>
      </c>
      <c r="AE314" s="71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2"/>
      <c r="K315" s="103" t="s">
        <v>1110</v>
      </c>
      <c r="M315" s="1">
        <v>10020001</v>
      </c>
      <c r="N315" s="1" t="s">
        <v>95</v>
      </c>
      <c r="O315" s="71">
        <v>200</v>
      </c>
      <c r="P315" s="1"/>
      <c r="Q315" s="105">
        <v>10025010</v>
      </c>
      <c r="R315" s="106" t="s">
        <v>839</v>
      </c>
      <c r="S315" s="71">
        <v>200</v>
      </c>
      <c r="T315" s="1"/>
      <c r="U315" s="2">
        <v>10010085</v>
      </c>
      <c r="V315" s="3" t="s">
        <v>830</v>
      </c>
      <c r="W315" s="71">
        <v>1000</v>
      </c>
      <c r="X315" s="1"/>
      <c r="Y315" s="105">
        <v>10025008</v>
      </c>
      <c r="Z315" s="106" t="s">
        <v>340</v>
      </c>
      <c r="AA315" s="71">
        <v>20</v>
      </c>
      <c r="AB315" s="71"/>
      <c r="AC315" s="105">
        <v>10025009</v>
      </c>
      <c r="AD315" s="106" t="s">
        <v>342</v>
      </c>
      <c r="AE315" s="71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2"/>
      <c r="K316" s="103" t="s">
        <v>1111</v>
      </c>
      <c r="M316" s="1">
        <v>10020001</v>
      </c>
      <c r="N316" s="1" t="s">
        <v>95</v>
      </c>
      <c r="O316" s="71">
        <v>200</v>
      </c>
      <c r="P316" s="1"/>
      <c r="Q316" s="105">
        <v>10025010</v>
      </c>
      <c r="R316" s="106" t="s">
        <v>839</v>
      </c>
      <c r="S316" s="71">
        <v>200</v>
      </c>
      <c r="T316" s="1"/>
      <c r="U316" s="2">
        <v>10010085</v>
      </c>
      <c r="V316" s="3" t="s">
        <v>830</v>
      </c>
      <c r="W316" s="71">
        <v>1000</v>
      </c>
      <c r="X316" s="1"/>
      <c r="Y316" s="105">
        <v>10025008</v>
      </c>
      <c r="Z316" s="106" t="s">
        <v>340</v>
      </c>
      <c r="AA316" s="71">
        <v>20</v>
      </c>
      <c r="AB316" s="71"/>
      <c r="AC316" s="105">
        <v>10025009</v>
      </c>
      <c r="AD316" s="106" t="s">
        <v>342</v>
      </c>
      <c r="AE316" s="71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2"/>
      <c r="K317" s="103" t="s">
        <v>1112</v>
      </c>
      <c r="M317" s="1">
        <v>10020001</v>
      </c>
      <c r="N317" s="1" t="s">
        <v>95</v>
      </c>
      <c r="O317" s="71">
        <v>200</v>
      </c>
      <c r="P317" s="1"/>
      <c r="Q317" s="105">
        <v>10025010</v>
      </c>
      <c r="R317" s="106" t="s">
        <v>839</v>
      </c>
      <c r="S317" s="71">
        <v>200</v>
      </c>
      <c r="T317" s="1"/>
      <c r="U317" s="2">
        <v>10010085</v>
      </c>
      <c r="V317" s="3" t="s">
        <v>830</v>
      </c>
      <c r="W317" s="71">
        <v>1000</v>
      </c>
      <c r="X317" s="1"/>
      <c r="Y317" s="105">
        <v>10025008</v>
      </c>
      <c r="Z317" s="106" t="s">
        <v>340</v>
      </c>
      <c r="AA317" s="71">
        <v>20</v>
      </c>
      <c r="AB317" s="71"/>
      <c r="AC317" s="105">
        <v>10025009</v>
      </c>
      <c r="AD317" s="106" t="s">
        <v>342</v>
      </c>
      <c r="AE317" s="71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2"/>
      <c r="K318" s="103" t="s">
        <v>1113</v>
      </c>
      <c r="M318" s="1">
        <v>10020001</v>
      </c>
      <c r="N318" s="1" t="s">
        <v>95</v>
      </c>
      <c r="O318" s="71">
        <v>200</v>
      </c>
      <c r="P318" s="1"/>
      <c r="Q318" s="105">
        <v>10025010</v>
      </c>
      <c r="R318" s="106" t="s">
        <v>839</v>
      </c>
      <c r="S318" s="71">
        <v>200</v>
      </c>
      <c r="T318" s="1"/>
      <c r="U318" s="2">
        <v>10010085</v>
      </c>
      <c r="V318" s="3" t="s">
        <v>830</v>
      </c>
      <c r="W318" s="71">
        <v>1000</v>
      </c>
      <c r="X318" s="1"/>
      <c r="Y318" s="105">
        <v>10025008</v>
      </c>
      <c r="Z318" s="106" t="s">
        <v>340</v>
      </c>
      <c r="AA318" s="71">
        <v>20</v>
      </c>
      <c r="AB318" s="71"/>
      <c r="AC318" s="105">
        <v>10025009</v>
      </c>
      <c r="AD318" s="106" t="s">
        <v>342</v>
      </c>
      <c r="AE318" s="71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2"/>
      <c r="K319" s="103" t="s">
        <v>1114</v>
      </c>
      <c r="M319" s="1">
        <v>10020001</v>
      </c>
      <c r="N319" s="1" t="s">
        <v>95</v>
      </c>
      <c r="O319" s="71">
        <v>200</v>
      </c>
      <c r="P319" s="1"/>
      <c r="Q319" s="105">
        <v>10025010</v>
      </c>
      <c r="R319" s="106" t="s">
        <v>839</v>
      </c>
      <c r="S319" s="71">
        <v>200</v>
      </c>
      <c r="T319" s="1"/>
      <c r="U319" s="2">
        <v>10010085</v>
      </c>
      <c r="V319" s="3" t="s">
        <v>830</v>
      </c>
      <c r="W319" s="71">
        <v>1000</v>
      </c>
      <c r="X319" s="1"/>
      <c r="Y319" s="105">
        <v>10025008</v>
      </c>
      <c r="Z319" s="106" t="s">
        <v>340</v>
      </c>
      <c r="AA319" s="71">
        <v>20</v>
      </c>
      <c r="AB319" s="71"/>
      <c r="AC319" s="105">
        <v>10025009</v>
      </c>
      <c r="AD319" s="106" t="s">
        <v>342</v>
      </c>
      <c r="AE319" s="71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2"/>
      <c r="K320" s="103" t="s">
        <v>1115</v>
      </c>
      <c r="M320" s="1">
        <v>10020001</v>
      </c>
      <c r="N320" s="1" t="s">
        <v>95</v>
      </c>
      <c r="O320" s="71">
        <v>200</v>
      </c>
      <c r="P320" s="1"/>
      <c r="Q320" s="105">
        <v>10025010</v>
      </c>
      <c r="R320" s="106" t="s">
        <v>839</v>
      </c>
      <c r="S320" s="71">
        <v>200</v>
      </c>
      <c r="T320" s="1"/>
      <c r="U320" s="2">
        <v>10010085</v>
      </c>
      <c r="V320" s="3" t="s">
        <v>830</v>
      </c>
      <c r="W320" s="71">
        <v>1000</v>
      </c>
      <c r="X320" s="1"/>
      <c r="Y320" s="105">
        <v>10025008</v>
      </c>
      <c r="Z320" s="106" t="s">
        <v>340</v>
      </c>
      <c r="AA320" s="71">
        <v>20</v>
      </c>
      <c r="AB320" s="71"/>
      <c r="AC320" s="105">
        <v>10025009</v>
      </c>
      <c r="AD320" s="106" t="s">
        <v>342</v>
      </c>
      <c r="AE320" s="71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2"/>
      <c r="K321" s="103" t="s">
        <v>1116</v>
      </c>
      <c r="M321" s="1">
        <v>10020001</v>
      </c>
      <c r="N321" s="1" t="s">
        <v>95</v>
      </c>
      <c r="O321" s="71">
        <v>200</v>
      </c>
      <c r="P321" s="1"/>
      <c r="Q321" s="105">
        <v>10025010</v>
      </c>
      <c r="R321" s="106" t="s">
        <v>839</v>
      </c>
      <c r="S321" s="71">
        <v>200</v>
      </c>
      <c r="T321" s="1"/>
      <c r="U321" s="2">
        <v>10010085</v>
      </c>
      <c r="V321" s="3" t="s">
        <v>830</v>
      </c>
      <c r="W321" s="71">
        <v>1000</v>
      </c>
      <c r="X321" s="1"/>
      <c r="Y321" s="105">
        <v>10025008</v>
      </c>
      <c r="Z321" s="106" t="s">
        <v>340</v>
      </c>
      <c r="AA321" s="71">
        <v>20</v>
      </c>
      <c r="AB321" s="71"/>
      <c r="AC321" s="105">
        <v>10025009</v>
      </c>
      <c r="AD321" s="106" t="s">
        <v>342</v>
      </c>
      <c r="AE321" s="71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2"/>
      <c r="K322" s="103" t="s">
        <v>1117</v>
      </c>
      <c r="M322" s="1">
        <v>10020001</v>
      </c>
      <c r="N322" s="1" t="s">
        <v>95</v>
      </c>
      <c r="O322" s="71">
        <v>200</v>
      </c>
      <c r="P322" s="1"/>
      <c r="Q322" s="105">
        <v>10025010</v>
      </c>
      <c r="R322" s="106" t="s">
        <v>839</v>
      </c>
      <c r="S322" s="71">
        <v>200</v>
      </c>
      <c r="T322" s="1"/>
      <c r="U322" s="2">
        <v>10010085</v>
      </c>
      <c r="V322" s="3" t="s">
        <v>830</v>
      </c>
      <c r="W322" s="71">
        <v>1000</v>
      </c>
      <c r="X322" s="1"/>
      <c r="Y322" s="105">
        <v>10025008</v>
      </c>
      <c r="Z322" s="106" t="s">
        <v>340</v>
      </c>
      <c r="AA322" s="71">
        <v>20</v>
      </c>
      <c r="AB322" s="71"/>
      <c r="AC322" s="105">
        <v>10025009</v>
      </c>
      <c r="AD322" s="106" t="s">
        <v>342</v>
      </c>
      <c r="AE322" s="71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2"/>
      <c r="K323" s="103" t="s">
        <v>1118</v>
      </c>
      <c r="M323" s="1">
        <v>10020001</v>
      </c>
      <c r="N323" s="1" t="s">
        <v>95</v>
      </c>
      <c r="O323" s="71">
        <v>200</v>
      </c>
      <c r="P323" s="1"/>
      <c r="Q323" s="105">
        <v>10025010</v>
      </c>
      <c r="R323" s="106" t="s">
        <v>839</v>
      </c>
      <c r="S323" s="71">
        <v>200</v>
      </c>
      <c r="T323" s="1"/>
      <c r="U323" s="2">
        <v>10010085</v>
      </c>
      <c r="V323" s="3" t="s">
        <v>830</v>
      </c>
      <c r="W323" s="71">
        <v>1000</v>
      </c>
      <c r="X323" s="1"/>
      <c r="Y323" s="105">
        <v>10025008</v>
      </c>
      <c r="Z323" s="106" t="s">
        <v>340</v>
      </c>
      <c r="AA323" s="71">
        <v>20</v>
      </c>
      <c r="AB323" s="71"/>
      <c r="AC323" s="105">
        <v>10025009</v>
      </c>
      <c r="AD323" s="106" t="s">
        <v>342</v>
      </c>
      <c r="AE323" s="71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2"/>
      <c r="K324" s="103" t="s">
        <v>1119</v>
      </c>
      <c r="M324" s="1">
        <v>10020001</v>
      </c>
      <c r="N324" s="1" t="s">
        <v>95</v>
      </c>
      <c r="O324" s="71">
        <v>200</v>
      </c>
      <c r="P324" s="1"/>
      <c r="Q324" s="105">
        <v>10025010</v>
      </c>
      <c r="R324" s="106" t="s">
        <v>839</v>
      </c>
      <c r="S324" s="71">
        <v>200</v>
      </c>
      <c r="T324" s="1"/>
      <c r="U324" s="2">
        <v>10010085</v>
      </c>
      <c r="V324" s="3" t="s">
        <v>830</v>
      </c>
      <c r="W324" s="71">
        <v>1000</v>
      </c>
      <c r="X324" s="1"/>
      <c r="Y324" s="105">
        <v>10025008</v>
      </c>
      <c r="Z324" s="106" t="s">
        <v>340</v>
      </c>
      <c r="AA324" s="71">
        <v>20</v>
      </c>
      <c r="AB324" s="71"/>
      <c r="AC324" s="105">
        <v>10025009</v>
      </c>
      <c r="AD324" s="106" t="s">
        <v>342</v>
      </c>
      <c r="AE324" s="71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2"/>
      <c r="K325" s="103" t="s">
        <v>1120</v>
      </c>
      <c r="M325" s="1">
        <v>10020001</v>
      </c>
      <c r="N325" s="1" t="s">
        <v>95</v>
      </c>
      <c r="O325" s="71">
        <v>200</v>
      </c>
      <c r="P325" s="1"/>
      <c r="Q325" s="105">
        <v>10025010</v>
      </c>
      <c r="R325" s="106" t="s">
        <v>839</v>
      </c>
      <c r="S325" s="71">
        <v>200</v>
      </c>
      <c r="T325" s="1"/>
      <c r="U325" s="2">
        <v>10010085</v>
      </c>
      <c r="V325" s="3" t="s">
        <v>830</v>
      </c>
      <c r="W325" s="71">
        <v>1000</v>
      </c>
      <c r="X325" s="1"/>
      <c r="Y325" s="105">
        <v>10025008</v>
      </c>
      <c r="Z325" s="106" t="s">
        <v>340</v>
      </c>
      <c r="AA325" s="71">
        <v>20</v>
      </c>
      <c r="AB325" s="71"/>
      <c r="AC325" s="105">
        <v>10025009</v>
      </c>
      <c r="AD325" s="106" t="s">
        <v>342</v>
      </c>
      <c r="AE325" s="71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2"/>
      <c r="K326" s="103" t="s">
        <v>1121</v>
      </c>
      <c r="M326" s="1">
        <v>10020001</v>
      </c>
      <c r="N326" s="1" t="s">
        <v>95</v>
      </c>
      <c r="O326" s="71">
        <v>350</v>
      </c>
      <c r="P326" s="1"/>
      <c r="Q326" s="105">
        <v>10025010</v>
      </c>
      <c r="R326" s="106" t="s">
        <v>839</v>
      </c>
      <c r="S326" s="71">
        <v>350</v>
      </c>
      <c r="T326" s="1"/>
      <c r="U326" s="2">
        <v>10010085</v>
      </c>
      <c r="V326" s="3" t="s">
        <v>830</v>
      </c>
      <c r="W326" s="71">
        <v>2000</v>
      </c>
      <c r="X326" s="1"/>
      <c r="Y326" s="105">
        <v>10025008</v>
      </c>
      <c r="Z326" s="106" t="s">
        <v>340</v>
      </c>
      <c r="AA326" s="71">
        <v>20</v>
      </c>
      <c r="AB326" s="71"/>
      <c r="AC326" s="105">
        <v>10025009</v>
      </c>
      <c r="AD326" s="106" t="s">
        <v>342</v>
      </c>
      <c r="AE326" s="71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2"/>
      <c r="K327" s="103" t="s">
        <v>1122</v>
      </c>
      <c r="M327" s="1">
        <v>10020001</v>
      </c>
      <c r="N327" s="1" t="s">
        <v>95</v>
      </c>
      <c r="O327" s="71">
        <v>350</v>
      </c>
      <c r="P327" s="1"/>
      <c r="Q327" s="105">
        <v>10025010</v>
      </c>
      <c r="R327" s="106" t="s">
        <v>839</v>
      </c>
      <c r="S327" s="71">
        <v>350</v>
      </c>
      <c r="T327" s="1"/>
      <c r="U327" s="2">
        <v>10010085</v>
      </c>
      <c r="V327" s="3" t="s">
        <v>830</v>
      </c>
      <c r="W327" s="71">
        <v>2000</v>
      </c>
      <c r="X327" s="1"/>
      <c r="Y327" s="105">
        <v>10025008</v>
      </c>
      <c r="Z327" s="106" t="s">
        <v>340</v>
      </c>
      <c r="AA327" s="71">
        <v>20</v>
      </c>
      <c r="AB327" s="71"/>
      <c r="AC327" s="105">
        <v>10025009</v>
      </c>
      <c r="AD327" s="106" t="s">
        <v>342</v>
      </c>
      <c r="AE327" s="71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2"/>
      <c r="K328" s="103" t="s">
        <v>1123</v>
      </c>
      <c r="M328" s="1">
        <v>10020001</v>
      </c>
      <c r="N328" s="1" t="s">
        <v>95</v>
      </c>
      <c r="O328" s="71">
        <v>350</v>
      </c>
      <c r="P328" s="1"/>
      <c r="Q328" s="105">
        <v>10025010</v>
      </c>
      <c r="R328" s="106" t="s">
        <v>839</v>
      </c>
      <c r="S328" s="71">
        <v>350</v>
      </c>
      <c r="T328" s="1"/>
      <c r="U328" s="2">
        <v>10010085</v>
      </c>
      <c r="V328" s="3" t="s">
        <v>830</v>
      </c>
      <c r="W328" s="71">
        <v>2000</v>
      </c>
      <c r="X328" s="1"/>
      <c r="Y328" s="105">
        <v>10025008</v>
      </c>
      <c r="Z328" s="106" t="s">
        <v>340</v>
      </c>
      <c r="AA328" s="71">
        <v>20</v>
      </c>
      <c r="AB328" s="71"/>
      <c r="AC328" s="105">
        <v>10025009</v>
      </c>
      <c r="AD328" s="106" t="s">
        <v>342</v>
      </c>
      <c r="AE328" s="71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2"/>
      <c r="K329" s="103" t="s">
        <v>1124</v>
      </c>
      <c r="M329" s="1">
        <v>10020001</v>
      </c>
      <c r="N329" s="1" t="s">
        <v>95</v>
      </c>
      <c r="O329" s="71">
        <v>350</v>
      </c>
      <c r="P329" s="1"/>
      <c r="Q329" s="105">
        <v>10025010</v>
      </c>
      <c r="R329" s="106" t="s">
        <v>839</v>
      </c>
      <c r="S329" s="71">
        <v>350</v>
      </c>
      <c r="T329" s="1"/>
      <c r="U329" s="2">
        <v>10010085</v>
      </c>
      <c r="V329" s="3" t="s">
        <v>830</v>
      </c>
      <c r="W329" s="71">
        <v>2000</v>
      </c>
      <c r="X329" s="1"/>
      <c r="Y329" s="105">
        <v>10025008</v>
      </c>
      <c r="Z329" s="106" t="s">
        <v>340</v>
      </c>
      <c r="AA329" s="71">
        <v>20</v>
      </c>
      <c r="AB329" s="71"/>
      <c r="AC329" s="105">
        <v>10025009</v>
      </c>
      <c r="AD329" s="106" t="s">
        <v>342</v>
      </c>
      <c r="AE329" s="71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2"/>
      <c r="K330" s="103" t="s">
        <v>1125</v>
      </c>
      <c r="M330" s="1">
        <v>10020001</v>
      </c>
      <c r="N330" s="1" t="s">
        <v>95</v>
      </c>
      <c r="O330" s="71">
        <v>500</v>
      </c>
      <c r="P330" s="1"/>
      <c r="Q330" s="105">
        <v>10025010</v>
      </c>
      <c r="R330" s="106" t="s">
        <v>839</v>
      </c>
      <c r="S330" s="71">
        <v>500</v>
      </c>
      <c r="T330" s="1"/>
      <c r="U330" s="2">
        <v>10010085</v>
      </c>
      <c r="V330" s="3" t="s">
        <v>830</v>
      </c>
      <c r="W330" s="71">
        <v>5000</v>
      </c>
      <c r="X330" s="1"/>
      <c r="Y330" s="105">
        <v>10025008</v>
      </c>
      <c r="Z330" s="106" t="s">
        <v>340</v>
      </c>
      <c r="AA330" s="71">
        <v>20</v>
      </c>
      <c r="AB330" s="71"/>
      <c r="AC330" s="105">
        <v>10025009</v>
      </c>
      <c r="AD330" s="106" t="s">
        <v>342</v>
      </c>
      <c r="AE330" s="71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2"/>
      <c r="K331" s="103" t="s">
        <v>1126</v>
      </c>
      <c r="M331" s="1">
        <v>10020001</v>
      </c>
      <c r="N331" s="1" t="s">
        <v>95</v>
      </c>
      <c r="O331" s="71">
        <v>500</v>
      </c>
      <c r="P331" s="1"/>
      <c r="Q331" s="105">
        <v>10025010</v>
      </c>
      <c r="R331" s="106" t="s">
        <v>839</v>
      </c>
      <c r="S331" s="71">
        <v>500</v>
      </c>
      <c r="T331" s="1"/>
      <c r="U331" s="2">
        <v>10010085</v>
      </c>
      <c r="V331" s="3" t="s">
        <v>830</v>
      </c>
      <c r="W331" s="71">
        <v>5000</v>
      </c>
      <c r="X331" s="1"/>
      <c r="Y331" s="105">
        <v>10025008</v>
      </c>
      <c r="Z331" s="106" t="s">
        <v>340</v>
      </c>
      <c r="AA331" s="71">
        <v>20</v>
      </c>
      <c r="AB331" s="71"/>
      <c r="AC331" s="105">
        <v>10025009</v>
      </c>
      <c r="AD331" s="106" t="s">
        <v>342</v>
      </c>
      <c r="AE331" s="71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2"/>
      <c r="K332" s="5" t="s">
        <v>1127</v>
      </c>
      <c r="M332" s="1">
        <v>10020001</v>
      </c>
      <c r="N332" s="1" t="s">
        <v>95</v>
      </c>
      <c r="O332" s="71">
        <v>500</v>
      </c>
      <c r="P332" s="1"/>
      <c r="Q332" s="105">
        <v>10025010</v>
      </c>
      <c r="R332" s="106" t="s">
        <v>839</v>
      </c>
      <c r="S332" s="71">
        <v>500</v>
      </c>
      <c r="T332" s="1"/>
      <c r="U332" s="2">
        <v>10010085</v>
      </c>
      <c r="V332" s="3" t="s">
        <v>830</v>
      </c>
      <c r="W332" s="71">
        <v>5000</v>
      </c>
      <c r="X332" s="1"/>
      <c r="Y332" s="105">
        <v>10025008</v>
      </c>
      <c r="Z332" s="106" t="s">
        <v>340</v>
      </c>
      <c r="AA332" s="71">
        <v>20</v>
      </c>
      <c r="AB332" s="71"/>
      <c r="AC332" s="105">
        <v>10025009</v>
      </c>
      <c r="AD332" s="106" t="s">
        <v>342</v>
      </c>
      <c r="AE332" s="71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2"/>
      <c r="K333" s="5" t="s">
        <v>1128</v>
      </c>
      <c r="M333" s="1">
        <v>10020001</v>
      </c>
      <c r="N333" s="1" t="s">
        <v>95</v>
      </c>
      <c r="O333" s="71">
        <v>500</v>
      </c>
      <c r="P333" s="1"/>
      <c r="Q333" s="105">
        <v>10025010</v>
      </c>
      <c r="R333" s="106" t="s">
        <v>839</v>
      </c>
      <c r="S333" s="71">
        <v>500</v>
      </c>
      <c r="T333" s="1"/>
      <c r="U333" s="2">
        <v>10010085</v>
      </c>
      <c r="V333" s="3" t="s">
        <v>830</v>
      </c>
      <c r="W333" s="71">
        <v>5000</v>
      </c>
      <c r="X333" s="1"/>
      <c r="Y333" s="105">
        <v>10025008</v>
      </c>
      <c r="Z333" s="106" t="s">
        <v>340</v>
      </c>
      <c r="AA333" s="71">
        <v>20</v>
      </c>
      <c r="AB333" s="71"/>
      <c r="AC333" s="105">
        <v>10025009</v>
      </c>
      <c r="AD333" s="106" t="s">
        <v>342</v>
      </c>
      <c r="AE333" s="71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2"/>
      <c r="K334" s="103" t="s">
        <v>1129</v>
      </c>
      <c r="M334" s="1">
        <v>10020001</v>
      </c>
      <c r="N334" s="1" t="s">
        <v>95</v>
      </c>
      <c r="O334" s="71">
        <v>300</v>
      </c>
      <c r="P334" s="1"/>
      <c r="Q334" s="105">
        <v>10025010</v>
      </c>
      <c r="R334" s="106" t="s">
        <v>839</v>
      </c>
      <c r="S334" s="71">
        <v>300</v>
      </c>
      <c r="T334" s="1"/>
      <c r="U334" s="2">
        <v>10010085</v>
      </c>
      <c r="V334" s="3" t="s">
        <v>830</v>
      </c>
      <c r="W334" s="71">
        <v>3000</v>
      </c>
      <c r="X334" s="1"/>
      <c r="Y334" s="105">
        <v>10025008</v>
      </c>
      <c r="Z334" s="106" t="s">
        <v>340</v>
      </c>
      <c r="AA334" s="71">
        <v>20</v>
      </c>
      <c r="AB334" s="71"/>
      <c r="AC334" s="105">
        <v>10025009</v>
      </c>
      <c r="AD334" s="106" t="s">
        <v>342</v>
      </c>
      <c r="AE334" s="71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2"/>
      <c r="K335" s="103" t="s">
        <v>1130</v>
      </c>
      <c r="M335" s="1">
        <v>10020001</v>
      </c>
      <c r="N335" s="1" t="s">
        <v>95</v>
      </c>
      <c r="O335" s="71">
        <v>300</v>
      </c>
      <c r="P335" s="1"/>
      <c r="Q335" s="105">
        <v>10025010</v>
      </c>
      <c r="R335" s="106" t="s">
        <v>839</v>
      </c>
      <c r="S335" s="71">
        <v>300</v>
      </c>
      <c r="T335" s="1"/>
      <c r="U335" s="2">
        <v>10010085</v>
      </c>
      <c r="V335" s="3" t="s">
        <v>830</v>
      </c>
      <c r="W335" s="71">
        <v>3000</v>
      </c>
      <c r="X335" s="1"/>
      <c r="Y335" s="105">
        <v>10025008</v>
      </c>
      <c r="Z335" s="106" t="s">
        <v>340</v>
      </c>
      <c r="AA335" s="71">
        <v>20</v>
      </c>
      <c r="AB335" s="71"/>
      <c r="AC335" s="105">
        <v>10025009</v>
      </c>
      <c r="AD335" s="106" t="s">
        <v>342</v>
      </c>
      <c r="AE335" s="71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2"/>
      <c r="K336" s="103" t="s">
        <v>1131</v>
      </c>
      <c r="M336" s="1">
        <v>10020001</v>
      </c>
      <c r="N336" s="1" t="s">
        <v>95</v>
      </c>
      <c r="O336" s="71">
        <v>300</v>
      </c>
      <c r="P336" s="1"/>
      <c r="Q336" s="105">
        <v>10025010</v>
      </c>
      <c r="R336" s="106" t="s">
        <v>839</v>
      </c>
      <c r="S336" s="71">
        <v>300</v>
      </c>
      <c r="T336" s="1"/>
      <c r="U336" s="2">
        <v>10010085</v>
      </c>
      <c r="V336" s="3" t="s">
        <v>830</v>
      </c>
      <c r="W336" s="71">
        <v>3000</v>
      </c>
      <c r="X336" s="1"/>
      <c r="Y336" s="105">
        <v>10025008</v>
      </c>
      <c r="Z336" s="106" t="s">
        <v>340</v>
      </c>
      <c r="AA336" s="71">
        <v>20</v>
      </c>
      <c r="AB336" s="71"/>
      <c r="AC336" s="105">
        <v>10025009</v>
      </c>
      <c r="AD336" s="106" t="s">
        <v>342</v>
      </c>
      <c r="AE336" s="71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2"/>
      <c r="K339" s="5" t="s">
        <v>1132</v>
      </c>
      <c r="M339" s="1">
        <v>10020001</v>
      </c>
      <c r="N339" s="1" t="s">
        <v>95</v>
      </c>
      <c r="O339" s="71">
        <v>1000</v>
      </c>
      <c r="P339" s="1"/>
      <c r="Q339" s="2">
        <v>10000152</v>
      </c>
      <c r="R339" s="4" t="s">
        <v>143</v>
      </c>
      <c r="S339" s="71">
        <v>30</v>
      </c>
      <c r="T339" s="1"/>
      <c r="U339" s="107">
        <v>15601001</v>
      </c>
      <c r="V339" s="108" t="s">
        <v>1106</v>
      </c>
      <c r="W339" s="71">
        <v>1</v>
      </c>
      <c r="X339" s="1"/>
      <c r="Y339" s="105">
        <v>10025008</v>
      </c>
      <c r="Z339" s="106" t="s">
        <v>340</v>
      </c>
      <c r="AA339" s="71">
        <v>50</v>
      </c>
      <c r="AB339" s="71"/>
      <c r="AC339" s="105">
        <v>10025009</v>
      </c>
      <c r="AD339" s="106" t="s">
        <v>342</v>
      </c>
      <c r="AE339" s="71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2"/>
      <c r="K340" s="5" t="s">
        <v>1133</v>
      </c>
      <c r="M340" s="1">
        <v>10020001</v>
      </c>
      <c r="N340" s="1" t="s">
        <v>95</v>
      </c>
      <c r="O340" s="71">
        <v>1000</v>
      </c>
      <c r="P340" s="1"/>
      <c r="Q340" s="2">
        <v>10000152</v>
      </c>
      <c r="R340" s="4" t="s">
        <v>143</v>
      </c>
      <c r="S340" s="71">
        <v>30</v>
      </c>
      <c r="T340" s="1"/>
      <c r="U340" s="107">
        <v>15601002</v>
      </c>
      <c r="V340" s="108" t="s">
        <v>1107</v>
      </c>
      <c r="W340" s="71">
        <v>1</v>
      </c>
      <c r="X340" s="1"/>
      <c r="Y340" s="105">
        <v>10025008</v>
      </c>
      <c r="Z340" s="106" t="s">
        <v>340</v>
      </c>
      <c r="AA340" s="71">
        <v>50</v>
      </c>
      <c r="AB340" s="71"/>
      <c r="AC340" s="105">
        <v>10025009</v>
      </c>
      <c r="AD340" s="106" t="s">
        <v>342</v>
      </c>
      <c r="AE340" s="71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2"/>
      <c r="K341" s="5" t="s">
        <v>1134</v>
      </c>
      <c r="M341" s="1">
        <v>10020001</v>
      </c>
      <c r="N341" s="1" t="s">
        <v>95</v>
      </c>
      <c r="O341" s="71">
        <v>1000</v>
      </c>
      <c r="P341" s="1"/>
      <c r="Q341" s="2">
        <v>10000152</v>
      </c>
      <c r="R341" s="4" t="s">
        <v>143</v>
      </c>
      <c r="S341" s="71">
        <v>30</v>
      </c>
      <c r="T341" s="1"/>
      <c r="U341" s="107">
        <v>15601003</v>
      </c>
      <c r="V341" s="108" t="s">
        <v>1108</v>
      </c>
      <c r="W341" s="71">
        <v>1</v>
      </c>
      <c r="X341" s="1"/>
      <c r="Y341" s="105">
        <v>10025008</v>
      </c>
      <c r="Z341" s="106" t="s">
        <v>340</v>
      </c>
      <c r="AA341" s="71">
        <v>50</v>
      </c>
      <c r="AB341" s="71"/>
      <c r="AC341" s="105">
        <v>10025009</v>
      </c>
      <c r="AD341" s="106" t="s">
        <v>342</v>
      </c>
      <c r="AE341" s="71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2"/>
      <c r="K342" s="5" t="s">
        <v>1135</v>
      </c>
      <c r="M342" s="1">
        <v>10020001</v>
      </c>
      <c r="N342" s="1" t="s">
        <v>95</v>
      </c>
      <c r="O342" s="71">
        <v>1000</v>
      </c>
      <c r="P342" s="1"/>
      <c r="Q342" s="2">
        <v>10000152</v>
      </c>
      <c r="R342" s="4" t="s">
        <v>143</v>
      </c>
      <c r="S342" s="71">
        <v>30</v>
      </c>
      <c r="T342" s="1"/>
      <c r="U342" s="107">
        <v>15602001</v>
      </c>
      <c r="V342" s="108" t="s">
        <v>1109</v>
      </c>
      <c r="W342" s="71">
        <v>1</v>
      </c>
      <c r="X342" s="1"/>
      <c r="Y342" s="105">
        <v>10025008</v>
      </c>
      <c r="Z342" s="106" t="s">
        <v>340</v>
      </c>
      <c r="AA342" s="71">
        <v>50</v>
      </c>
      <c r="AB342" s="71"/>
      <c r="AC342" s="105">
        <v>10025009</v>
      </c>
      <c r="AD342" s="106" t="s">
        <v>342</v>
      </c>
      <c r="AE342" s="71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2"/>
      <c r="K343" s="5" t="s">
        <v>1136</v>
      </c>
      <c r="M343" s="1">
        <v>10020001</v>
      </c>
      <c r="N343" s="1" t="s">
        <v>95</v>
      </c>
      <c r="O343" s="71">
        <v>1000</v>
      </c>
      <c r="P343" s="1"/>
      <c r="Q343" s="2">
        <v>10000152</v>
      </c>
      <c r="R343" s="4" t="s">
        <v>143</v>
      </c>
      <c r="S343" s="71">
        <v>30</v>
      </c>
      <c r="T343" s="1"/>
      <c r="U343" s="107">
        <v>15602002</v>
      </c>
      <c r="V343" s="108" t="s">
        <v>1110</v>
      </c>
      <c r="W343" s="71">
        <v>1</v>
      </c>
      <c r="X343" s="1"/>
      <c r="Y343" s="105">
        <v>10025008</v>
      </c>
      <c r="Z343" s="106" t="s">
        <v>340</v>
      </c>
      <c r="AA343" s="71">
        <v>50</v>
      </c>
      <c r="AB343" s="71"/>
      <c r="AC343" s="105">
        <v>10025009</v>
      </c>
      <c r="AD343" s="106" t="s">
        <v>342</v>
      </c>
      <c r="AE343" s="71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2"/>
      <c r="K344" s="5" t="s">
        <v>1137</v>
      </c>
      <c r="M344" s="1">
        <v>10020001</v>
      </c>
      <c r="N344" s="1" t="s">
        <v>95</v>
      </c>
      <c r="O344" s="71">
        <v>1000</v>
      </c>
      <c r="P344" s="1"/>
      <c r="Q344" s="2">
        <v>10000152</v>
      </c>
      <c r="R344" s="4" t="s">
        <v>143</v>
      </c>
      <c r="S344" s="71">
        <v>30</v>
      </c>
      <c r="T344" s="1"/>
      <c r="U344" s="107">
        <v>15602003</v>
      </c>
      <c r="V344" s="108" t="s">
        <v>1111</v>
      </c>
      <c r="W344" s="71">
        <v>1</v>
      </c>
      <c r="X344" s="1"/>
      <c r="Y344" s="105">
        <v>10025008</v>
      </c>
      <c r="Z344" s="106" t="s">
        <v>340</v>
      </c>
      <c r="AA344" s="71">
        <v>50</v>
      </c>
      <c r="AB344" s="71"/>
      <c r="AC344" s="105">
        <v>10025009</v>
      </c>
      <c r="AD344" s="106" t="s">
        <v>342</v>
      </c>
      <c r="AE344" s="71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2"/>
      <c r="K345" s="5" t="s">
        <v>1138</v>
      </c>
      <c r="M345" s="1">
        <v>10020001</v>
      </c>
      <c r="N345" s="1" t="s">
        <v>95</v>
      </c>
      <c r="O345" s="71">
        <v>1000</v>
      </c>
      <c r="P345" s="1"/>
      <c r="Q345" s="2">
        <v>10000152</v>
      </c>
      <c r="R345" s="4" t="s">
        <v>143</v>
      </c>
      <c r="S345" s="71">
        <v>30</v>
      </c>
      <c r="T345" s="1"/>
      <c r="U345" s="107">
        <v>15603001</v>
      </c>
      <c r="V345" s="108" t="s">
        <v>1112</v>
      </c>
      <c r="W345" s="71">
        <v>1</v>
      </c>
      <c r="X345" s="1"/>
      <c r="Y345" s="105">
        <v>10025008</v>
      </c>
      <c r="Z345" s="106" t="s">
        <v>340</v>
      </c>
      <c r="AA345" s="71">
        <v>50</v>
      </c>
      <c r="AB345" s="71"/>
      <c r="AC345" s="105">
        <v>10025009</v>
      </c>
      <c r="AD345" s="106" t="s">
        <v>342</v>
      </c>
      <c r="AE345" s="71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2"/>
      <c r="K346" s="5" t="s">
        <v>1139</v>
      </c>
      <c r="M346" s="1">
        <v>10020001</v>
      </c>
      <c r="N346" s="1" t="s">
        <v>95</v>
      </c>
      <c r="O346" s="71">
        <v>1000</v>
      </c>
      <c r="P346" s="1"/>
      <c r="Q346" s="2">
        <v>10000152</v>
      </c>
      <c r="R346" s="4" t="s">
        <v>143</v>
      </c>
      <c r="S346" s="71">
        <v>30</v>
      </c>
      <c r="T346" s="1"/>
      <c r="U346" s="107">
        <v>15603002</v>
      </c>
      <c r="V346" s="108" t="s">
        <v>1113</v>
      </c>
      <c r="W346" s="71">
        <v>1</v>
      </c>
      <c r="X346" s="1"/>
      <c r="Y346" s="105">
        <v>10025008</v>
      </c>
      <c r="Z346" s="106" t="s">
        <v>340</v>
      </c>
      <c r="AA346" s="71">
        <v>50</v>
      </c>
      <c r="AB346" s="71"/>
      <c r="AC346" s="105">
        <v>10025009</v>
      </c>
      <c r="AD346" s="106" t="s">
        <v>342</v>
      </c>
      <c r="AE346" s="71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2"/>
      <c r="K347" s="5" t="s">
        <v>1140</v>
      </c>
      <c r="M347" s="1">
        <v>10020001</v>
      </c>
      <c r="N347" s="1" t="s">
        <v>95</v>
      </c>
      <c r="O347" s="71">
        <v>1000</v>
      </c>
      <c r="P347" s="1"/>
      <c r="Q347" s="2">
        <v>10000152</v>
      </c>
      <c r="R347" s="4" t="s">
        <v>143</v>
      </c>
      <c r="S347" s="71">
        <v>30</v>
      </c>
      <c r="T347" s="1"/>
      <c r="U347" s="107">
        <v>15603003</v>
      </c>
      <c r="V347" s="108" t="s">
        <v>1114</v>
      </c>
      <c r="W347" s="71">
        <v>1</v>
      </c>
      <c r="X347" s="1"/>
      <c r="Y347" s="105">
        <v>10025008</v>
      </c>
      <c r="Z347" s="106" t="s">
        <v>340</v>
      </c>
      <c r="AA347" s="71">
        <v>50</v>
      </c>
      <c r="AB347" s="71"/>
      <c r="AC347" s="105">
        <v>10025009</v>
      </c>
      <c r="AD347" s="106" t="s">
        <v>342</v>
      </c>
      <c r="AE347" s="71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2"/>
      <c r="K348" s="5" t="s">
        <v>1141</v>
      </c>
      <c r="M348" s="1">
        <v>10020001</v>
      </c>
      <c r="N348" s="1" t="s">
        <v>95</v>
      </c>
      <c r="O348" s="71">
        <v>1000</v>
      </c>
      <c r="P348" s="1"/>
      <c r="Q348" s="2">
        <v>10000152</v>
      </c>
      <c r="R348" s="4" t="s">
        <v>143</v>
      </c>
      <c r="S348" s="71">
        <v>30</v>
      </c>
      <c r="T348" s="1"/>
      <c r="U348" s="107">
        <v>15604001</v>
      </c>
      <c r="V348" s="108" t="s">
        <v>1115</v>
      </c>
      <c r="W348" s="71">
        <v>1</v>
      </c>
      <c r="X348" s="1"/>
      <c r="Y348" s="105">
        <v>10025008</v>
      </c>
      <c r="Z348" s="106" t="s">
        <v>340</v>
      </c>
      <c r="AA348" s="71">
        <v>50</v>
      </c>
      <c r="AB348" s="71"/>
      <c r="AC348" s="105">
        <v>10025009</v>
      </c>
      <c r="AD348" s="106" t="s">
        <v>342</v>
      </c>
      <c r="AE348" s="71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2"/>
      <c r="K349" s="5" t="s">
        <v>1142</v>
      </c>
      <c r="M349" s="1">
        <v>10020001</v>
      </c>
      <c r="N349" s="1" t="s">
        <v>95</v>
      </c>
      <c r="O349" s="71">
        <v>1000</v>
      </c>
      <c r="P349" s="1"/>
      <c r="Q349" s="2">
        <v>10000152</v>
      </c>
      <c r="R349" s="4" t="s">
        <v>143</v>
      </c>
      <c r="S349" s="71">
        <v>30</v>
      </c>
      <c r="T349" s="1"/>
      <c r="U349" s="107">
        <v>15604002</v>
      </c>
      <c r="V349" s="108" t="s">
        <v>1116</v>
      </c>
      <c r="W349" s="71">
        <v>1</v>
      </c>
      <c r="X349" s="1"/>
      <c r="Y349" s="105">
        <v>10025008</v>
      </c>
      <c r="Z349" s="106" t="s">
        <v>340</v>
      </c>
      <c r="AA349" s="71">
        <v>50</v>
      </c>
      <c r="AB349" s="71"/>
      <c r="AC349" s="105">
        <v>10025009</v>
      </c>
      <c r="AD349" s="106" t="s">
        <v>342</v>
      </c>
      <c r="AE349" s="71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2"/>
      <c r="K350" s="5" t="s">
        <v>1143</v>
      </c>
      <c r="M350" s="1">
        <v>10020001</v>
      </c>
      <c r="N350" s="1" t="s">
        <v>95</v>
      </c>
      <c r="O350" s="71">
        <v>1000</v>
      </c>
      <c r="P350" s="1"/>
      <c r="Q350" s="2">
        <v>10000152</v>
      </c>
      <c r="R350" s="4" t="s">
        <v>143</v>
      </c>
      <c r="S350" s="71">
        <v>30</v>
      </c>
      <c r="T350" s="1"/>
      <c r="U350" s="107">
        <v>15604003</v>
      </c>
      <c r="V350" s="108" t="s">
        <v>1117</v>
      </c>
      <c r="W350" s="71">
        <v>1</v>
      </c>
      <c r="X350" s="1"/>
      <c r="Y350" s="105">
        <v>10025008</v>
      </c>
      <c r="Z350" s="106" t="s">
        <v>340</v>
      </c>
      <c r="AA350" s="71">
        <v>50</v>
      </c>
      <c r="AB350" s="71"/>
      <c r="AC350" s="105">
        <v>10025009</v>
      </c>
      <c r="AD350" s="106" t="s">
        <v>342</v>
      </c>
      <c r="AE350" s="71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2"/>
      <c r="K351" s="5" t="s">
        <v>1144</v>
      </c>
      <c r="M351" s="1">
        <v>10020001</v>
      </c>
      <c r="N351" s="1" t="s">
        <v>95</v>
      </c>
      <c r="O351" s="71">
        <v>1000</v>
      </c>
      <c r="P351" s="1"/>
      <c r="Q351" s="2">
        <v>10000152</v>
      </c>
      <c r="R351" s="4" t="s">
        <v>143</v>
      </c>
      <c r="S351" s="71">
        <v>30</v>
      </c>
      <c r="T351" s="1"/>
      <c r="U351" s="107">
        <v>15605001</v>
      </c>
      <c r="V351" s="108" t="s">
        <v>1118</v>
      </c>
      <c r="W351" s="71">
        <v>1</v>
      </c>
      <c r="X351" s="1"/>
      <c r="Y351" s="105">
        <v>10025008</v>
      </c>
      <c r="Z351" s="106" t="s">
        <v>340</v>
      </c>
      <c r="AA351" s="71">
        <v>50</v>
      </c>
      <c r="AB351" s="71"/>
      <c r="AC351" s="105">
        <v>10025009</v>
      </c>
      <c r="AD351" s="106" t="s">
        <v>342</v>
      </c>
      <c r="AE351" s="71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2"/>
      <c r="K352" s="5" t="s">
        <v>1145</v>
      </c>
      <c r="M352" s="1">
        <v>10020001</v>
      </c>
      <c r="N352" s="1" t="s">
        <v>95</v>
      </c>
      <c r="O352" s="71">
        <v>1000</v>
      </c>
      <c r="P352" s="1"/>
      <c r="Q352" s="2">
        <v>10000152</v>
      </c>
      <c r="R352" s="4" t="s">
        <v>143</v>
      </c>
      <c r="S352" s="71">
        <v>30</v>
      </c>
      <c r="T352" s="1"/>
      <c r="U352" s="107">
        <v>15605002</v>
      </c>
      <c r="V352" s="108" t="s">
        <v>1119</v>
      </c>
      <c r="W352" s="71">
        <v>1</v>
      </c>
      <c r="X352" s="1"/>
      <c r="Y352" s="105">
        <v>10025008</v>
      </c>
      <c r="Z352" s="106" t="s">
        <v>340</v>
      </c>
      <c r="AA352" s="71">
        <v>50</v>
      </c>
      <c r="AB352" s="71"/>
      <c r="AC352" s="105">
        <v>10025009</v>
      </c>
      <c r="AD352" s="106" t="s">
        <v>342</v>
      </c>
      <c r="AE352" s="71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2"/>
      <c r="K353" s="5" t="s">
        <v>1146</v>
      </c>
      <c r="M353" s="1">
        <v>10020001</v>
      </c>
      <c r="N353" s="1" t="s">
        <v>95</v>
      </c>
      <c r="O353" s="71">
        <v>1000</v>
      </c>
      <c r="P353" s="1"/>
      <c r="Q353" s="2">
        <v>10000152</v>
      </c>
      <c r="R353" s="4" t="s">
        <v>143</v>
      </c>
      <c r="S353" s="71">
        <v>30</v>
      </c>
      <c r="T353" s="1"/>
      <c r="U353" s="107">
        <v>15605003</v>
      </c>
      <c r="V353" s="108" t="s">
        <v>1120</v>
      </c>
      <c r="W353" s="71">
        <v>1</v>
      </c>
      <c r="X353" s="1"/>
      <c r="Y353" s="105">
        <v>10025008</v>
      </c>
      <c r="Z353" s="106" t="s">
        <v>340</v>
      </c>
      <c r="AA353" s="71">
        <v>50</v>
      </c>
      <c r="AB353" s="71"/>
      <c r="AC353" s="105">
        <v>10025009</v>
      </c>
      <c r="AD353" s="106" t="s">
        <v>342</v>
      </c>
      <c r="AE353" s="71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2"/>
      <c r="K354" s="5" t="s">
        <v>1147</v>
      </c>
      <c r="M354" s="1">
        <v>10020001</v>
      </c>
      <c r="N354" s="1" t="s">
        <v>95</v>
      </c>
      <c r="O354" s="71">
        <v>1750</v>
      </c>
      <c r="P354" s="1"/>
      <c r="Q354" s="2">
        <v>10000152</v>
      </c>
      <c r="R354" s="4" t="s">
        <v>143</v>
      </c>
      <c r="S354" s="71">
        <v>40</v>
      </c>
      <c r="T354" s="1"/>
      <c r="U354" s="107">
        <v>15606001</v>
      </c>
      <c r="V354" s="108" t="s">
        <v>1121</v>
      </c>
      <c r="W354" s="71">
        <v>1</v>
      </c>
      <c r="X354" s="1"/>
      <c r="Y354" s="105">
        <v>10025008</v>
      </c>
      <c r="Z354" s="106" t="s">
        <v>340</v>
      </c>
      <c r="AA354" s="71">
        <v>50</v>
      </c>
      <c r="AB354" s="71"/>
      <c r="AC354" s="105">
        <v>10025009</v>
      </c>
      <c r="AD354" s="106" t="s">
        <v>342</v>
      </c>
      <c r="AE354" s="71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2"/>
      <c r="K355" s="5" t="s">
        <v>1148</v>
      </c>
      <c r="M355" s="1">
        <v>10020001</v>
      </c>
      <c r="N355" s="1" t="s">
        <v>95</v>
      </c>
      <c r="O355" s="71">
        <v>1750</v>
      </c>
      <c r="P355" s="1"/>
      <c r="Q355" s="2">
        <v>10000152</v>
      </c>
      <c r="R355" s="4" t="s">
        <v>143</v>
      </c>
      <c r="S355" s="71">
        <v>40</v>
      </c>
      <c r="T355" s="1"/>
      <c r="U355" s="107">
        <v>15607001</v>
      </c>
      <c r="V355" s="108" t="s">
        <v>1122</v>
      </c>
      <c r="W355" s="71">
        <v>1</v>
      </c>
      <c r="X355" s="1"/>
      <c r="Y355" s="105">
        <v>10025008</v>
      </c>
      <c r="Z355" s="106" t="s">
        <v>340</v>
      </c>
      <c r="AA355" s="71">
        <v>50</v>
      </c>
      <c r="AB355" s="71"/>
      <c r="AC355" s="105">
        <v>10025009</v>
      </c>
      <c r="AD355" s="106" t="s">
        <v>342</v>
      </c>
      <c r="AE355" s="71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2"/>
      <c r="K356" s="5" t="s">
        <v>1149</v>
      </c>
      <c r="M356" s="1">
        <v>10020001</v>
      </c>
      <c r="N356" s="1" t="s">
        <v>95</v>
      </c>
      <c r="O356" s="71">
        <v>1750</v>
      </c>
      <c r="P356" s="1"/>
      <c r="Q356" s="2">
        <v>10000152</v>
      </c>
      <c r="R356" s="4" t="s">
        <v>143</v>
      </c>
      <c r="S356" s="71">
        <v>40</v>
      </c>
      <c r="T356" s="1"/>
      <c r="U356" s="107">
        <v>15608001</v>
      </c>
      <c r="V356" s="108" t="s">
        <v>1123</v>
      </c>
      <c r="W356" s="71">
        <v>1</v>
      </c>
      <c r="X356" s="1"/>
      <c r="Y356" s="105">
        <v>10025008</v>
      </c>
      <c r="Z356" s="106" t="s">
        <v>340</v>
      </c>
      <c r="AA356" s="71">
        <v>50</v>
      </c>
      <c r="AB356" s="71"/>
      <c r="AC356" s="105">
        <v>10025009</v>
      </c>
      <c r="AD356" s="106" t="s">
        <v>342</v>
      </c>
      <c r="AE356" s="71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2"/>
      <c r="K357" s="5" t="s">
        <v>1150</v>
      </c>
      <c r="M357" s="1">
        <v>10020001</v>
      </c>
      <c r="N357" s="1" t="s">
        <v>95</v>
      </c>
      <c r="O357" s="71">
        <v>1750</v>
      </c>
      <c r="P357" s="1"/>
      <c r="Q357" s="2">
        <v>10000152</v>
      </c>
      <c r="R357" s="4" t="s">
        <v>143</v>
      </c>
      <c r="S357" s="71">
        <v>40</v>
      </c>
      <c r="T357" s="1"/>
      <c r="U357" s="107">
        <v>15609001</v>
      </c>
      <c r="V357" s="108" t="s">
        <v>1124</v>
      </c>
      <c r="W357" s="71">
        <v>1</v>
      </c>
      <c r="X357" s="1"/>
      <c r="Y357" s="105">
        <v>10025008</v>
      </c>
      <c r="Z357" s="106" t="s">
        <v>340</v>
      </c>
      <c r="AA357" s="71">
        <v>50</v>
      </c>
      <c r="AB357" s="71"/>
      <c r="AC357" s="105">
        <v>10025009</v>
      </c>
      <c r="AD357" s="106" t="s">
        <v>342</v>
      </c>
      <c r="AE357" s="71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2"/>
      <c r="K358" s="5" t="s">
        <v>1151</v>
      </c>
      <c r="M358" s="1">
        <v>10020001</v>
      </c>
      <c r="N358" s="1" t="s">
        <v>95</v>
      </c>
      <c r="O358" s="71">
        <v>2500</v>
      </c>
      <c r="P358" s="1"/>
      <c r="Q358" s="2">
        <v>10000152</v>
      </c>
      <c r="R358" s="4" t="s">
        <v>143</v>
      </c>
      <c r="S358" s="71">
        <v>80</v>
      </c>
      <c r="T358" s="1"/>
      <c r="U358" s="107">
        <v>15610001</v>
      </c>
      <c r="V358" s="108" t="s">
        <v>1125</v>
      </c>
      <c r="W358" s="71">
        <v>1</v>
      </c>
      <c r="X358" s="1"/>
      <c r="Y358" s="105">
        <v>10025008</v>
      </c>
      <c r="Z358" s="106" t="s">
        <v>340</v>
      </c>
      <c r="AA358" s="71">
        <v>50</v>
      </c>
      <c r="AB358" s="71"/>
      <c r="AC358" s="105">
        <v>10025009</v>
      </c>
      <c r="AD358" s="106" t="s">
        <v>342</v>
      </c>
      <c r="AE358" s="71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2"/>
      <c r="K359" s="5" t="s">
        <v>1152</v>
      </c>
      <c r="M359" s="1">
        <v>10020001</v>
      </c>
      <c r="N359" s="1" t="s">
        <v>95</v>
      </c>
      <c r="O359" s="71">
        <v>2500</v>
      </c>
      <c r="P359" s="1"/>
      <c r="Q359" s="2">
        <v>10000152</v>
      </c>
      <c r="R359" s="4" t="s">
        <v>143</v>
      </c>
      <c r="S359" s="71">
        <v>80</v>
      </c>
      <c r="T359" s="1"/>
      <c r="U359" s="107">
        <v>15610002</v>
      </c>
      <c r="V359" s="108" t="s">
        <v>1126</v>
      </c>
      <c r="W359" s="71">
        <v>1</v>
      </c>
      <c r="X359" s="1"/>
      <c r="Y359" s="105">
        <v>10025008</v>
      </c>
      <c r="Z359" s="106" t="s">
        <v>340</v>
      </c>
      <c r="AA359" s="71">
        <v>50</v>
      </c>
      <c r="AB359" s="71"/>
      <c r="AC359" s="105">
        <v>10025009</v>
      </c>
      <c r="AD359" s="106" t="s">
        <v>342</v>
      </c>
      <c r="AE359" s="71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2"/>
      <c r="K360" s="5" t="s">
        <v>1153</v>
      </c>
      <c r="M360" s="1">
        <v>10020001</v>
      </c>
      <c r="N360" s="1" t="s">
        <v>95</v>
      </c>
      <c r="O360" s="71">
        <v>2500</v>
      </c>
      <c r="P360" s="1"/>
      <c r="Q360" s="2">
        <v>10000152</v>
      </c>
      <c r="R360" s="4" t="s">
        <v>143</v>
      </c>
      <c r="S360" s="71">
        <v>80</v>
      </c>
      <c r="T360" s="1"/>
      <c r="U360" s="107">
        <v>15610101</v>
      </c>
      <c r="V360" s="108" t="s">
        <v>1127</v>
      </c>
      <c r="W360" s="71">
        <v>1</v>
      </c>
      <c r="X360" s="1"/>
      <c r="Y360" s="105">
        <v>10025008</v>
      </c>
      <c r="Z360" s="106" t="s">
        <v>340</v>
      </c>
      <c r="AA360" s="71">
        <v>50</v>
      </c>
      <c r="AB360" s="71"/>
      <c r="AC360" s="105">
        <v>10025009</v>
      </c>
      <c r="AD360" s="106" t="s">
        <v>342</v>
      </c>
      <c r="AE360" s="71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2"/>
      <c r="K361" s="5" t="s">
        <v>1154</v>
      </c>
      <c r="M361" s="1">
        <v>10020001</v>
      </c>
      <c r="N361" s="1" t="s">
        <v>95</v>
      </c>
      <c r="O361" s="71">
        <v>2500</v>
      </c>
      <c r="P361" s="1"/>
      <c r="Q361" s="2">
        <v>10000152</v>
      </c>
      <c r="R361" s="4" t="s">
        <v>143</v>
      </c>
      <c r="S361" s="71">
        <v>80</v>
      </c>
      <c r="T361" s="1"/>
      <c r="U361" s="107">
        <v>15610102</v>
      </c>
      <c r="V361" s="108" t="s">
        <v>1128</v>
      </c>
      <c r="W361" s="71">
        <v>1</v>
      </c>
      <c r="X361" s="1"/>
      <c r="Y361" s="105">
        <v>10025008</v>
      </c>
      <c r="Z361" s="106" t="s">
        <v>340</v>
      </c>
      <c r="AA361" s="71">
        <v>50</v>
      </c>
      <c r="AB361" s="71"/>
      <c r="AC361" s="105">
        <v>10025009</v>
      </c>
      <c r="AD361" s="106" t="s">
        <v>342</v>
      </c>
      <c r="AE361" s="71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2"/>
      <c r="K362" s="5" t="s">
        <v>1155</v>
      </c>
      <c r="M362" s="1">
        <v>10020001</v>
      </c>
      <c r="N362" s="1" t="s">
        <v>95</v>
      </c>
      <c r="O362" s="71">
        <v>1500</v>
      </c>
      <c r="P362" s="1"/>
      <c r="Q362" s="2">
        <v>10000152</v>
      </c>
      <c r="R362" s="4" t="s">
        <v>143</v>
      </c>
      <c r="S362" s="71">
        <v>60</v>
      </c>
      <c r="T362" s="1"/>
      <c r="U362" s="107">
        <v>15611001</v>
      </c>
      <c r="V362" s="108" t="s">
        <v>1129</v>
      </c>
      <c r="W362" s="71">
        <v>1</v>
      </c>
      <c r="X362" s="1"/>
      <c r="Y362" s="105">
        <v>10025008</v>
      </c>
      <c r="Z362" s="106" t="s">
        <v>340</v>
      </c>
      <c r="AA362" s="71">
        <v>50</v>
      </c>
      <c r="AB362" s="71"/>
      <c r="AC362" s="105">
        <v>10025009</v>
      </c>
      <c r="AD362" s="106" t="s">
        <v>342</v>
      </c>
      <c r="AE362" s="71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2"/>
      <c r="K363" s="5" t="s">
        <v>1156</v>
      </c>
      <c r="M363" s="1">
        <v>10020001</v>
      </c>
      <c r="N363" s="1" t="s">
        <v>95</v>
      </c>
      <c r="O363" s="71">
        <v>1500</v>
      </c>
      <c r="P363" s="1"/>
      <c r="Q363" s="2">
        <v>10000152</v>
      </c>
      <c r="R363" s="4" t="s">
        <v>143</v>
      </c>
      <c r="S363" s="71">
        <v>60</v>
      </c>
      <c r="T363" s="1"/>
      <c r="U363" s="107">
        <v>15611002</v>
      </c>
      <c r="V363" s="108" t="s">
        <v>1130</v>
      </c>
      <c r="W363" s="71">
        <v>1</v>
      </c>
      <c r="X363" s="1"/>
      <c r="Y363" s="105">
        <v>10025008</v>
      </c>
      <c r="Z363" s="106" t="s">
        <v>340</v>
      </c>
      <c r="AA363" s="71">
        <v>50</v>
      </c>
      <c r="AB363" s="71"/>
      <c r="AC363" s="105">
        <v>10025009</v>
      </c>
      <c r="AD363" s="106" t="s">
        <v>342</v>
      </c>
      <c r="AE363" s="71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2"/>
      <c r="K364" s="5" t="s">
        <v>1157</v>
      </c>
      <c r="M364" s="1">
        <v>10020001</v>
      </c>
      <c r="N364" s="1" t="s">
        <v>95</v>
      </c>
      <c r="O364" s="71">
        <v>1500</v>
      </c>
      <c r="P364" s="1"/>
      <c r="Q364" s="2">
        <v>10000152</v>
      </c>
      <c r="R364" s="4" t="s">
        <v>143</v>
      </c>
      <c r="S364" s="71">
        <v>60</v>
      </c>
      <c r="T364" s="1"/>
      <c r="U364" s="107">
        <v>15611003</v>
      </c>
      <c r="V364" s="108" t="s">
        <v>1131</v>
      </c>
      <c r="W364" s="71">
        <v>1</v>
      </c>
      <c r="X364" s="1"/>
      <c r="Y364" s="105">
        <v>10025008</v>
      </c>
      <c r="Z364" s="106" t="s">
        <v>340</v>
      </c>
      <c r="AA364" s="71">
        <v>50</v>
      </c>
      <c r="AB364" s="71"/>
      <c r="AC364" s="105">
        <v>10025009</v>
      </c>
      <c r="AD364" s="106" t="s">
        <v>342</v>
      </c>
      <c r="AE364" s="71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71">
        <v>10</v>
      </c>
      <c r="Q367" s="1">
        <v>10000144</v>
      </c>
      <c r="R367" s="1" t="s">
        <v>811</v>
      </c>
      <c r="S367" s="1">
        <v>1</v>
      </c>
      <c r="U367" s="105">
        <v>10021010</v>
      </c>
      <c r="V367" s="106" t="s">
        <v>834</v>
      </c>
      <c r="W367" s="71">
        <v>10</v>
      </c>
      <c r="X367" s="1"/>
      <c r="Y367" s="105">
        <v>10021008</v>
      </c>
      <c r="Z367" s="106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71">
        <v>10</v>
      </c>
      <c r="Q368" s="1">
        <v>10000144</v>
      </c>
      <c r="R368" s="1" t="s">
        <v>811</v>
      </c>
      <c r="S368" s="1">
        <v>1</v>
      </c>
      <c r="U368" s="105">
        <v>10021010</v>
      </c>
      <c r="V368" s="106" t="s">
        <v>834</v>
      </c>
      <c r="W368" s="71">
        <v>10</v>
      </c>
      <c r="X368" s="1"/>
      <c r="Y368" s="105">
        <v>10021008</v>
      </c>
      <c r="Z368" s="106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71">
        <v>10</v>
      </c>
      <c r="Q369" s="1">
        <v>10000144</v>
      </c>
      <c r="R369" s="1" t="s">
        <v>811</v>
      </c>
      <c r="S369" s="1">
        <v>1</v>
      </c>
      <c r="U369" s="105">
        <v>10021010</v>
      </c>
      <c r="V369" s="106" t="s">
        <v>834</v>
      </c>
      <c r="W369" s="71">
        <v>10</v>
      </c>
      <c r="X369" s="1"/>
      <c r="Y369" s="105">
        <v>10021008</v>
      </c>
      <c r="Z369" s="106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71">
        <v>10</v>
      </c>
      <c r="Q370" s="1">
        <v>10000144</v>
      </c>
      <c r="R370" s="1" t="s">
        <v>811</v>
      </c>
      <c r="S370" s="1">
        <v>1</v>
      </c>
      <c r="U370" s="105">
        <v>10021010</v>
      </c>
      <c r="V370" s="106" t="s">
        <v>834</v>
      </c>
      <c r="W370" s="71">
        <v>10</v>
      </c>
      <c r="X370" s="1"/>
      <c r="Y370" s="105">
        <v>10021008</v>
      </c>
      <c r="Z370" s="106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71">
        <v>10</v>
      </c>
      <c r="Q371" s="1">
        <v>10000144</v>
      </c>
      <c r="R371" s="1" t="s">
        <v>811</v>
      </c>
      <c r="S371" s="1">
        <v>2</v>
      </c>
      <c r="U371" s="105">
        <v>10023010</v>
      </c>
      <c r="V371" s="109" t="s">
        <v>837</v>
      </c>
      <c r="W371" s="71">
        <v>10</v>
      </c>
      <c r="Y371" s="105">
        <v>10023008</v>
      </c>
      <c r="Z371" s="106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71">
        <v>10</v>
      </c>
      <c r="Q372" s="1">
        <v>10000144</v>
      </c>
      <c r="R372" s="1" t="s">
        <v>811</v>
      </c>
      <c r="S372" s="1">
        <v>2</v>
      </c>
      <c r="U372" s="105">
        <v>10023010</v>
      </c>
      <c r="V372" s="109" t="s">
        <v>837</v>
      </c>
      <c r="W372" s="71">
        <v>10</v>
      </c>
      <c r="Y372" s="105">
        <v>10023008</v>
      </c>
      <c r="Z372" s="106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71">
        <v>10</v>
      </c>
      <c r="Q373" s="1">
        <v>10000144</v>
      </c>
      <c r="R373" s="1" t="s">
        <v>811</v>
      </c>
      <c r="S373" s="1">
        <v>2</v>
      </c>
      <c r="U373" s="105">
        <v>10023010</v>
      </c>
      <c r="V373" s="109" t="s">
        <v>837</v>
      </c>
      <c r="W373" s="71">
        <v>10</v>
      </c>
      <c r="Y373" s="105">
        <v>10023008</v>
      </c>
      <c r="Z373" s="106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71">
        <v>10</v>
      </c>
      <c r="Q374" s="1">
        <v>10000144</v>
      </c>
      <c r="R374" s="1" t="s">
        <v>811</v>
      </c>
      <c r="S374" s="1">
        <v>2</v>
      </c>
      <c r="U374" s="105">
        <v>10023010</v>
      </c>
      <c r="V374" s="109" t="s">
        <v>837</v>
      </c>
      <c r="W374" s="71">
        <v>10</v>
      </c>
      <c r="Y374" s="105">
        <v>10023008</v>
      </c>
      <c r="Z374" s="106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71">
        <v>10</v>
      </c>
      <c r="Q375" s="1">
        <v>10000144</v>
      </c>
      <c r="R375" s="1" t="s">
        <v>811</v>
      </c>
      <c r="S375" s="1">
        <v>3</v>
      </c>
      <c r="U375" s="105">
        <v>10025010</v>
      </c>
      <c r="V375" s="106" t="s">
        <v>839</v>
      </c>
      <c r="W375" s="71">
        <v>10</v>
      </c>
      <c r="Y375" s="105">
        <v>10025008</v>
      </c>
      <c r="Z375" s="106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71">
        <v>10</v>
      </c>
      <c r="Q376" s="1">
        <v>10000144</v>
      </c>
      <c r="R376" s="1" t="s">
        <v>811</v>
      </c>
      <c r="S376" s="1">
        <v>3</v>
      </c>
      <c r="U376" s="105">
        <v>10025010</v>
      </c>
      <c r="V376" s="106" t="s">
        <v>839</v>
      </c>
      <c r="W376" s="71">
        <v>10</v>
      </c>
      <c r="Y376" s="105">
        <v>10025008</v>
      </c>
      <c r="Z376" s="106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71">
        <v>10</v>
      </c>
      <c r="Q377" s="1">
        <v>10000144</v>
      </c>
      <c r="R377" s="1" t="s">
        <v>811</v>
      </c>
      <c r="S377" s="1">
        <v>3</v>
      </c>
      <c r="U377" s="105">
        <v>10025010</v>
      </c>
      <c r="V377" s="106" t="s">
        <v>839</v>
      </c>
      <c r="W377" s="71">
        <v>10</v>
      </c>
      <c r="Y377" s="105">
        <v>10025008</v>
      </c>
      <c r="Z377" s="106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71">
        <v>10</v>
      </c>
      <c r="Q378" s="1">
        <v>10000144</v>
      </c>
      <c r="R378" s="1" t="s">
        <v>811</v>
      </c>
      <c r="S378" s="1">
        <v>3</v>
      </c>
      <c r="U378" s="105">
        <v>10025010</v>
      </c>
      <c r="V378" s="106" t="s">
        <v>839</v>
      </c>
      <c r="W378" s="71">
        <v>10</v>
      </c>
      <c r="Y378" s="105">
        <v>10025008</v>
      </c>
      <c r="Z378" s="106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71">
        <v>10</v>
      </c>
      <c r="Q379" s="2">
        <v>10000145</v>
      </c>
      <c r="R379" s="2" t="s">
        <v>812</v>
      </c>
      <c r="S379" s="1">
        <v>2</v>
      </c>
      <c r="U379" s="105">
        <v>10021010</v>
      </c>
      <c r="V379" s="106" t="s">
        <v>834</v>
      </c>
      <c r="W379" s="71">
        <v>10</v>
      </c>
      <c r="X379" s="1"/>
      <c r="Y379" s="105">
        <v>10021008</v>
      </c>
      <c r="Z379" s="106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71">
        <v>10</v>
      </c>
      <c r="Q380" s="2">
        <v>10000145</v>
      </c>
      <c r="R380" s="2" t="s">
        <v>812</v>
      </c>
      <c r="S380" s="1">
        <v>2</v>
      </c>
      <c r="U380" s="105">
        <v>10021010</v>
      </c>
      <c r="V380" s="106" t="s">
        <v>834</v>
      </c>
      <c r="W380" s="71">
        <v>10</v>
      </c>
      <c r="X380" s="1"/>
      <c r="Y380" s="105">
        <v>10021008</v>
      </c>
      <c r="Z380" s="106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71">
        <v>10</v>
      </c>
      <c r="Q381" s="2">
        <v>10000145</v>
      </c>
      <c r="R381" s="2" t="s">
        <v>812</v>
      </c>
      <c r="S381" s="1">
        <v>2</v>
      </c>
      <c r="U381" s="105">
        <v>10021010</v>
      </c>
      <c r="V381" s="106" t="s">
        <v>834</v>
      </c>
      <c r="W381" s="71">
        <v>10</v>
      </c>
      <c r="X381" s="1"/>
      <c r="Y381" s="105">
        <v>10021008</v>
      </c>
      <c r="Z381" s="106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71">
        <v>10</v>
      </c>
      <c r="Q382" s="2">
        <v>10000145</v>
      </c>
      <c r="R382" s="2" t="s">
        <v>812</v>
      </c>
      <c r="S382" s="1">
        <v>2</v>
      </c>
      <c r="U382" s="105">
        <v>10021010</v>
      </c>
      <c r="V382" s="106" t="s">
        <v>834</v>
      </c>
      <c r="W382" s="71">
        <v>10</v>
      </c>
      <c r="X382" s="1"/>
      <c r="Y382" s="105">
        <v>10021008</v>
      </c>
      <c r="Z382" s="106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71">
        <v>10</v>
      </c>
      <c r="Q383" s="2">
        <v>10000145</v>
      </c>
      <c r="R383" s="2" t="s">
        <v>812</v>
      </c>
      <c r="S383" s="1">
        <v>4</v>
      </c>
      <c r="U383" s="105">
        <v>10023010</v>
      </c>
      <c r="V383" s="109" t="s">
        <v>837</v>
      </c>
      <c r="W383" s="71">
        <v>10</v>
      </c>
      <c r="Y383" s="105">
        <v>10023008</v>
      </c>
      <c r="Z383" s="106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71">
        <v>10</v>
      </c>
      <c r="Q384" s="2">
        <v>10000145</v>
      </c>
      <c r="R384" s="2" t="s">
        <v>812</v>
      </c>
      <c r="S384" s="1">
        <v>4</v>
      </c>
      <c r="U384" s="105">
        <v>10023010</v>
      </c>
      <c r="V384" s="109" t="s">
        <v>837</v>
      </c>
      <c r="W384" s="71">
        <v>10</v>
      </c>
      <c r="Y384" s="105">
        <v>10023008</v>
      </c>
      <c r="Z384" s="106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71">
        <v>10</v>
      </c>
      <c r="Q385" s="2">
        <v>10000145</v>
      </c>
      <c r="R385" s="2" t="s">
        <v>812</v>
      </c>
      <c r="S385" s="1">
        <v>4</v>
      </c>
      <c r="U385" s="105">
        <v>10023010</v>
      </c>
      <c r="V385" s="109" t="s">
        <v>837</v>
      </c>
      <c r="W385" s="71">
        <v>10</v>
      </c>
      <c r="Y385" s="105">
        <v>10023008</v>
      </c>
      <c r="Z385" s="106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71">
        <v>10</v>
      </c>
      <c r="Q386" s="2">
        <v>10000145</v>
      </c>
      <c r="R386" s="2" t="s">
        <v>812</v>
      </c>
      <c r="S386" s="1">
        <v>4</v>
      </c>
      <c r="U386" s="105">
        <v>10023010</v>
      </c>
      <c r="V386" s="109" t="s">
        <v>837</v>
      </c>
      <c r="W386" s="71">
        <v>10</v>
      </c>
      <c r="Y386" s="105">
        <v>10023008</v>
      </c>
      <c r="Z386" s="106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71">
        <v>10</v>
      </c>
      <c r="Q387" s="2">
        <v>10000145</v>
      </c>
      <c r="R387" s="2" t="s">
        <v>812</v>
      </c>
      <c r="S387" s="1">
        <v>6</v>
      </c>
      <c r="U387" s="105">
        <v>10025010</v>
      </c>
      <c r="V387" s="106" t="s">
        <v>839</v>
      </c>
      <c r="W387" s="71">
        <v>10</v>
      </c>
      <c r="Y387" s="105">
        <v>10025008</v>
      </c>
      <c r="Z387" s="106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71">
        <v>10</v>
      </c>
      <c r="Q388" s="2">
        <v>10000145</v>
      </c>
      <c r="R388" s="2" t="s">
        <v>812</v>
      </c>
      <c r="S388" s="1">
        <v>6</v>
      </c>
      <c r="U388" s="105">
        <v>10025010</v>
      </c>
      <c r="V388" s="106" t="s">
        <v>839</v>
      </c>
      <c r="W388" s="71">
        <v>10</v>
      </c>
      <c r="Y388" s="105">
        <v>10025008</v>
      </c>
      <c r="Z388" s="106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71">
        <v>10</v>
      </c>
      <c r="Q389" s="2">
        <v>10000145</v>
      </c>
      <c r="R389" s="2" t="s">
        <v>812</v>
      </c>
      <c r="S389" s="1">
        <v>6</v>
      </c>
      <c r="U389" s="105">
        <v>10025010</v>
      </c>
      <c r="V389" s="106" t="s">
        <v>839</v>
      </c>
      <c r="W389" s="71">
        <v>10</v>
      </c>
      <c r="Y389" s="105">
        <v>10025008</v>
      </c>
      <c r="Z389" s="106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71">
        <v>10</v>
      </c>
      <c r="Q390" s="2">
        <v>10000145</v>
      </c>
      <c r="R390" s="2" t="s">
        <v>812</v>
      </c>
      <c r="S390" s="1">
        <v>6</v>
      </c>
      <c r="U390" s="105">
        <v>10025010</v>
      </c>
      <c r="V390" s="106" t="s">
        <v>839</v>
      </c>
      <c r="W390" s="71">
        <v>10</v>
      </c>
      <c r="Y390" s="105">
        <v>10025008</v>
      </c>
      <c r="Z390" s="106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71">
        <v>50</v>
      </c>
      <c r="Q391" s="2">
        <v>10000146</v>
      </c>
      <c r="R391" s="2" t="s">
        <v>813</v>
      </c>
      <c r="S391" s="1">
        <v>4</v>
      </c>
      <c r="U391" s="105">
        <v>10021010</v>
      </c>
      <c r="V391" s="106" t="s">
        <v>834</v>
      </c>
      <c r="W391" s="71">
        <v>30</v>
      </c>
      <c r="X391" s="1"/>
      <c r="Y391" s="105">
        <v>10021008</v>
      </c>
      <c r="Z391" s="106" t="s">
        <v>246</v>
      </c>
      <c r="AA391" s="1">
        <v>2</v>
      </c>
      <c r="AC391" s="105">
        <v>10021009</v>
      </c>
      <c r="AD391" s="106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71">
        <v>50</v>
      </c>
      <c r="Q392" s="2">
        <v>10000146</v>
      </c>
      <c r="R392" s="2" t="s">
        <v>813</v>
      </c>
      <c r="S392" s="1">
        <v>4</v>
      </c>
      <c r="U392" s="105">
        <v>10021010</v>
      </c>
      <c r="V392" s="106" t="s">
        <v>834</v>
      </c>
      <c r="W392" s="71">
        <v>30</v>
      </c>
      <c r="Y392" s="105">
        <v>10021008</v>
      </c>
      <c r="Z392" s="106" t="s">
        <v>246</v>
      </c>
      <c r="AA392" s="1">
        <v>2</v>
      </c>
      <c r="AC392" s="105">
        <v>10021009</v>
      </c>
      <c r="AD392" s="106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71">
        <v>75</v>
      </c>
      <c r="Q393" s="2">
        <v>10000146</v>
      </c>
      <c r="R393" s="2" t="s">
        <v>813</v>
      </c>
      <c r="S393" s="1">
        <v>6</v>
      </c>
      <c r="U393" s="105">
        <v>10023010</v>
      </c>
      <c r="V393" s="109" t="s">
        <v>837</v>
      </c>
      <c r="W393" s="71">
        <v>30</v>
      </c>
      <c r="Y393" s="105">
        <v>10023008</v>
      </c>
      <c r="Z393" s="106" t="s">
        <v>297</v>
      </c>
      <c r="AA393" s="1">
        <v>2</v>
      </c>
      <c r="AC393" s="105">
        <v>10023009</v>
      </c>
      <c r="AD393" s="106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71">
        <v>75</v>
      </c>
      <c r="Q394" s="2">
        <v>10000146</v>
      </c>
      <c r="R394" s="2" t="s">
        <v>813</v>
      </c>
      <c r="S394" s="1">
        <v>6</v>
      </c>
      <c r="U394" s="105">
        <v>10023010</v>
      </c>
      <c r="V394" s="109" t="s">
        <v>837</v>
      </c>
      <c r="W394" s="71">
        <v>30</v>
      </c>
      <c r="Y394" s="105">
        <v>10023008</v>
      </c>
      <c r="Z394" s="106" t="s">
        <v>297</v>
      </c>
      <c r="AA394" s="1">
        <v>2</v>
      </c>
      <c r="AC394" s="105">
        <v>10023009</v>
      </c>
      <c r="AD394" s="106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71">
        <v>100</v>
      </c>
      <c r="Q395" s="2">
        <v>10000146</v>
      </c>
      <c r="R395" s="2" t="s">
        <v>813</v>
      </c>
      <c r="S395" s="1">
        <v>12</v>
      </c>
      <c r="U395" s="105">
        <v>10025010</v>
      </c>
      <c r="V395" s="106" t="s">
        <v>839</v>
      </c>
      <c r="W395" s="71">
        <v>30</v>
      </c>
      <c r="Y395" s="105">
        <v>10025008</v>
      </c>
      <c r="Z395" s="106" t="s">
        <v>340</v>
      </c>
      <c r="AA395" s="1">
        <v>2</v>
      </c>
      <c r="AC395" s="105">
        <v>10025009</v>
      </c>
      <c r="AD395" s="106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71">
        <v>100</v>
      </c>
      <c r="Q396" s="2">
        <v>10000146</v>
      </c>
      <c r="R396" s="2" t="s">
        <v>813</v>
      </c>
      <c r="S396" s="1">
        <v>12</v>
      </c>
      <c r="U396" s="105">
        <v>10025010</v>
      </c>
      <c r="V396" s="106" t="s">
        <v>839</v>
      </c>
      <c r="W396" s="71">
        <v>30</v>
      </c>
      <c r="Y396" s="105">
        <v>10025008</v>
      </c>
      <c r="Z396" s="106" t="s">
        <v>340</v>
      </c>
      <c r="AA396" s="1">
        <v>2</v>
      </c>
      <c r="AC396" s="105">
        <v>10025009</v>
      </c>
      <c r="AD396" s="106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71">
        <v>10</v>
      </c>
      <c r="Q397" s="2">
        <v>10000147</v>
      </c>
      <c r="R397" s="2" t="s">
        <v>814</v>
      </c>
      <c r="S397" s="1">
        <v>1</v>
      </c>
      <c r="U397" s="105">
        <v>10021001</v>
      </c>
      <c r="V397" s="109" t="s">
        <v>204</v>
      </c>
      <c r="W397" s="71">
        <v>10</v>
      </c>
      <c r="Y397" s="105"/>
      <c r="Z397" s="106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71">
        <v>10</v>
      </c>
      <c r="Q398" s="2">
        <v>10000147</v>
      </c>
      <c r="R398" s="2" t="s">
        <v>814</v>
      </c>
      <c r="S398" s="1">
        <v>1</v>
      </c>
      <c r="U398" s="105">
        <v>10021002</v>
      </c>
      <c r="V398" s="109" t="s">
        <v>229</v>
      </c>
      <c r="W398" s="71">
        <v>10</v>
      </c>
      <c r="Y398" s="105">
        <v>10021008</v>
      </c>
      <c r="Z398" s="106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10" t="s">
        <v>1192</v>
      </c>
      <c r="M399" s="1">
        <v>10020001</v>
      </c>
      <c r="N399" s="1" t="s">
        <v>95</v>
      </c>
      <c r="O399" s="71">
        <v>20</v>
      </c>
      <c r="Q399" s="2">
        <v>10000147</v>
      </c>
      <c r="R399" s="2" t="s">
        <v>814</v>
      </c>
      <c r="S399" s="1">
        <v>4</v>
      </c>
      <c r="U399" s="105">
        <v>10021003</v>
      </c>
      <c r="V399" s="109" t="s">
        <v>232</v>
      </c>
      <c r="W399" s="71">
        <v>20</v>
      </c>
      <c r="Y399" s="105">
        <v>10021008</v>
      </c>
      <c r="Z399" s="106" t="s">
        <v>246</v>
      </c>
      <c r="AA399" s="1">
        <v>1</v>
      </c>
      <c r="AC399" s="105"/>
      <c r="AD399" s="106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71">
        <v>10</v>
      </c>
      <c r="Q400" s="2">
        <v>10000147</v>
      </c>
      <c r="R400" s="2" t="s">
        <v>814</v>
      </c>
      <c r="S400" s="1">
        <v>1</v>
      </c>
      <c r="U400" s="105">
        <v>10021001</v>
      </c>
      <c r="V400" s="109" t="s">
        <v>204</v>
      </c>
      <c r="W400" s="71">
        <v>10</v>
      </c>
      <c r="Y400" s="105"/>
      <c r="Z400" s="106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71">
        <v>10</v>
      </c>
      <c r="Q401" s="2">
        <v>10000147</v>
      </c>
      <c r="R401" s="2" t="s">
        <v>814</v>
      </c>
      <c r="S401" s="1">
        <v>1</v>
      </c>
      <c r="U401" s="105">
        <v>10021005</v>
      </c>
      <c r="V401" s="109" t="s">
        <v>237</v>
      </c>
      <c r="W401" s="71">
        <v>10</v>
      </c>
      <c r="Y401" s="105">
        <v>10021008</v>
      </c>
      <c r="Z401" s="106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10" t="s">
        <v>1197</v>
      </c>
      <c r="M402" s="1">
        <v>10020001</v>
      </c>
      <c r="N402" s="1" t="s">
        <v>95</v>
      </c>
      <c r="O402" s="71">
        <v>20</v>
      </c>
      <c r="Q402" s="2">
        <v>10000147</v>
      </c>
      <c r="R402" s="2" t="s">
        <v>814</v>
      </c>
      <c r="S402" s="1">
        <v>4</v>
      </c>
      <c r="U402" s="105">
        <v>10021006</v>
      </c>
      <c r="V402" s="109" t="s">
        <v>240</v>
      </c>
      <c r="W402" s="71">
        <v>20</v>
      </c>
      <c r="Y402" s="105">
        <v>10021008</v>
      </c>
      <c r="Z402" s="106" t="s">
        <v>246</v>
      </c>
      <c r="AA402" s="1">
        <v>1</v>
      </c>
      <c r="AC402" s="105"/>
      <c r="AD402" s="106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71">
        <v>10</v>
      </c>
      <c r="Q403" s="2">
        <v>10000147</v>
      </c>
      <c r="R403" s="2" t="s">
        <v>814</v>
      </c>
      <c r="S403" s="1">
        <v>1</v>
      </c>
      <c r="U403" s="105">
        <v>10021002</v>
      </c>
      <c r="V403" s="109" t="s">
        <v>229</v>
      </c>
      <c r="W403" s="71">
        <v>10</v>
      </c>
      <c r="Y403" s="105"/>
      <c r="Z403" s="106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71">
        <v>10</v>
      </c>
      <c r="Q404" s="2">
        <v>10000147</v>
      </c>
      <c r="R404" s="2" t="s">
        <v>814</v>
      </c>
      <c r="S404" s="1">
        <v>1</v>
      </c>
      <c r="U404" s="105">
        <v>10021006</v>
      </c>
      <c r="V404" s="109" t="s">
        <v>240</v>
      </c>
      <c r="W404" s="71">
        <v>10</v>
      </c>
      <c r="Y404" s="105"/>
      <c r="Z404" s="106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10" t="s">
        <v>1202</v>
      </c>
      <c r="M405" s="1">
        <v>10020001</v>
      </c>
      <c r="N405" s="1" t="s">
        <v>95</v>
      </c>
      <c r="O405" s="71">
        <v>20</v>
      </c>
      <c r="Q405" s="2">
        <v>10000147</v>
      </c>
      <c r="R405" s="2" t="s">
        <v>814</v>
      </c>
      <c r="S405" s="1">
        <v>4</v>
      </c>
      <c r="U405" s="105">
        <v>10021007</v>
      </c>
      <c r="V405" s="109" t="s">
        <v>243</v>
      </c>
      <c r="W405" s="71">
        <v>20</v>
      </c>
      <c r="Y405" s="105">
        <v>10021008</v>
      </c>
      <c r="Z405" s="106" t="s">
        <v>246</v>
      </c>
      <c r="AA405" s="1">
        <v>1</v>
      </c>
      <c r="AC405" s="105"/>
      <c r="AD405" s="106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71">
        <v>10</v>
      </c>
      <c r="Q406" s="2">
        <v>10000147</v>
      </c>
      <c r="R406" s="2" t="s">
        <v>814</v>
      </c>
      <c r="S406" s="1">
        <v>1</v>
      </c>
      <c r="U406" s="105">
        <v>10021004</v>
      </c>
      <c r="V406" s="109" t="s">
        <v>234</v>
      </c>
      <c r="W406" s="71">
        <v>10</v>
      </c>
      <c r="Y406" s="105">
        <v>10021008</v>
      </c>
      <c r="Z406" s="106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71">
        <v>10</v>
      </c>
      <c r="Q407" s="2">
        <v>10000147</v>
      </c>
      <c r="R407" s="2" t="s">
        <v>814</v>
      </c>
      <c r="S407" s="1">
        <v>1</v>
      </c>
      <c r="U407" s="105">
        <v>10021005</v>
      </c>
      <c r="V407" s="109" t="s">
        <v>237</v>
      </c>
      <c r="W407" s="71">
        <v>10</v>
      </c>
      <c r="Y407" s="105">
        <v>10021008</v>
      </c>
      <c r="Z407" s="106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71">
        <v>10</v>
      </c>
      <c r="Q408" s="2">
        <v>10000147</v>
      </c>
      <c r="R408" s="2" t="s">
        <v>814</v>
      </c>
      <c r="S408" s="1">
        <v>1</v>
      </c>
      <c r="U408" s="105">
        <v>10021006</v>
      </c>
      <c r="V408" s="109" t="s">
        <v>240</v>
      </c>
      <c r="W408" s="71">
        <v>10</v>
      </c>
      <c r="Y408" s="105">
        <v>10021008</v>
      </c>
      <c r="Z408" s="106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10" t="s">
        <v>1208</v>
      </c>
      <c r="M409" s="1">
        <v>10020001</v>
      </c>
      <c r="N409" s="1" t="s">
        <v>95</v>
      </c>
      <c r="O409" s="71">
        <v>20</v>
      </c>
      <c r="Q409" s="2">
        <v>10000147</v>
      </c>
      <c r="R409" s="2" t="s">
        <v>814</v>
      </c>
      <c r="S409" s="1">
        <v>4</v>
      </c>
      <c r="U409" s="105">
        <v>10021007</v>
      </c>
      <c r="V409" s="109" t="s">
        <v>243</v>
      </c>
      <c r="W409" s="71">
        <v>20</v>
      </c>
      <c r="Y409" s="105">
        <v>10021008</v>
      </c>
      <c r="Z409" s="106" t="s">
        <v>246</v>
      </c>
      <c r="AA409" s="1">
        <v>1</v>
      </c>
      <c r="AC409" s="105"/>
      <c r="AD409" s="106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71">
        <v>10</v>
      </c>
      <c r="Q410" s="2">
        <v>10000147</v>
      </c>
      <c r="R410" s="2" t="s">
        <v>814</v>
      </c>
      <c r="S410" s="1">
        <v>1</v>
      </c>
      <c r="U410" s="105">
        <v>10021004</v>
      </c>
      <c r="V410" s="109" t="s">
        <v>234</v>
      </c>
      <c r="W410" s="71">
        <v>10</v>
      </c>
      <c r="Y410" s="105">
        <v>10021008</v>
      </c>
      <c r="Z410" s="106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71">
        <v>10</v>
      </c>
      <c r="Q411" s="2">
        <v>10000147</v>
      </c>
      <c r="R411" s="2" t="s">
        <v>814</v>
      </c>
      <c r="S411" s="1">
        <v>1</v>
      </c>
      <c r="U411" s="105">
        <v>10021005</v>
      </c>
      <c r="V411" s="109" t="s">
        <v>237</v>
      </c>
      <c r="W411" s="71">
        <v>10</v>
      </c>
      <c r="Y411" s="105">
        <v>10021008</v>
      </c>
      <c r="Z411" s="106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71">
        <v>10</v>
      </c>
      <c r="Q412" s="2">
        <v>10000147</v>
      </c>
      <c r="R412" s="2" t="s">
        <v>814</v>
      </c>
      <c r="S412" s="1">
        <v>1</v>
      </c>
      <c r="U412" s="105">
        <v>10021006</v>
      </c>
      <c r="V412" s="109" t="s">
        <v>240</v>
      </c>
      <c r="W412" s="71">
        <v>10</v>
      </c>
      <c r="Y412" s="105">
        <v>10021008</v>
      </c>
      <c r="Z412" s="106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10" t="s">
        <v>1212</v>
      </c>
      <c r="M413" s="1">
        <v>10020001</v>
      </c>
      <c r="N413" s="1" t="s">
        <v>95</v>
      </c>
      <c r="O413" s="71">
        <v>20</v>
      </c>
      <c r="Q413" s="2">
        <v>10000147</v>
      </c>
      <c r="R413" s="2" t="s">
        <v>814</v>
      </c>
      <c r="S413" s="1">
        <v>4</v>
      </c>
      <c r="U413" s="105">
        <v>10021007</v>
      </c>
      <c r="V413" s="109" t="s">
        <v>243</v>
      </c>
      <c r="W413" s="71">
        <v>20</v>
      </c>
      <c r="Y413" s="105">
        <v>10021008</v>
      </c>
      <c r="Z413" s="106" t="s">
        <v>246</v>
      </c>
      <c r="AA413" s="1">
        <v>1</v>
      </c>
      <c r="AC413" s="105"/>
      <c r="AD413" s="106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71">
        <v>10</v>
      </c>
      <c r="Q414" s="2">
        <v>10000147</v>
      </c>
      <c r="R414" s="2" t="s">
        <v>814</v>
      </c>
      <c r="S414" s="1">
        <v>1</v>
      </c>
      <c r="U414" s="105">
        <v>10021003</v>
      </c>
      <c r="V414" s="109" t="s">
        <v>232</v>
      </c>
      <c r="W414" s="71">
        <v>10</v>
      </c>
      <c r="Y414" s="105"/>
      <c r="Z414" s="106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71">
        <v>10</v>
      </c>
      <c r="Q415" s="2">
        <v>10000147</v>
      </c>
      <c r="R415" s="2" t="s">
        <v>814</v>
      </c>
      <c r="S415" s="1">
        <v>1</v>
      </c>
      <c r="U415" s="105">
        <v>10021006</v>
      </c>
      <c r="V415" s="109" t="s">
        <v>240</v>
      </c>
      <c r="W415" s="71">
        <v>10</v>
      </c>
      <c r="Y415" s="105"/>
      <c r="Z415" s="106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10" t="s">
        <v>1216</v>
      </c>
      <c r="M416" s="1">
        <v>10020001</v>
      </c>
      <c r="N416" s="1" t="s">
        <v>95</v>
      </c>
      <c r="O416" s="71">
        <v>20</v>
      </c>
      <c r="Q416" s="2">
        <v>10000147</v>
      </c>
      <c r="R416" s="2" t="s">
        <v>814</v>
      </c>
      <c r="S416" s="1">
        <v>4</v>
      </c>
      <c r="U416" s="105">
        <v>10021007</v>
      </c>
      <c r="V416" s="109" t="s">
        <v>243</v>
      </c>
      <c r="W416" s="71">
        <v>20</v>
      </c>
      <c r="Y416" s="105">
        <v>10021008</v>
      </c>
      <c r="Z416" s="106" t="s">
        <v>246</v>
      </c>
      <c r="AA416" s="1">
        <v>1</v>
      </c>
      <c r="AC416" s="105"/>
      <c r="AD416" s="106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71">
        <f>O397+5</f>
        <v>15</v>
      </c>
      <c r="Q417" s="2">
        <v>10000147</v>
      </c>
      <c r="R417" s="2" t="s">
        <v>814</v>
      </c>
      <c r="S417" s="1">
        <v>2</v>
      </c>
      <c r="U417" s="105">
        <v>10021001</v>
      </c>
      <c r="V417" s="109" t="s">
        <v>204</v>
      </c>
      <c r="W417" s="71">
        <f>W397+5</f>
        <v>15</v>
      </c>
      <c r="Y417" s="105"/>
      <c r="Z417" s="106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71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5">
        <v>10021002</v>
      </c>
      <c r="V418" s="109" t="s">
        <v>229</v>
      </c>
      <c r="W418" s="71">
        <f t="shared" ref="W418:W456" si="179">W398+5</f>
        <v>15</v>
      </c>
      <c r="Y418" s="105">
        <v>10023008</v>
      </c>
      <c r="Z418" s="106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10" t="s">
        <v>1221</v>
      </c>
      <c r="M419" s="1">
        <v>10020001</v>
      </c>
      <c r="N419" s="1" t="s">
        <v>95</v>
      </c>
      <c r="O419" s="71">
        <f t="shared" si="178"/>
        <v>25</v>
      </c>
      <c r="Q419" s="2">
        <v>10000147</v>
      </c>
      <c r="R419" s="2" t="s">
        <v>814</v>
      </c>
      <c r="S419" s="1">
        <v>6</v>
      </c>
      <c r="U419" s="105">
        <v>10021003</v>
      </c>
      <c r="V419" s="109" t="s">
        <v>232</v>
      </c>
      <c r="W419" s="71">
        <f t="shared" si="179"/>
        <v>25</v>
      </c>
      <c r="Y419" s="105">
        <v>10023008</v>
      </c>
      <c r="Z419" s="106" t="s">
        <v>297</v>
      </c>
      <c r="AA419" s="1">
        <v>1</v>
      </c>
      <c r="AC419" s="105"/>
      <c r="AD419" s="106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71">
        <f t="shared" si="178"/>
        <v>15</v>
      </c>
      <c r="Q420" s="2">
        <v>10000147</v>
      </c>
      <c r="R420" s="2" t="s">
        <v>814</v>
      </c>
      <c r="S420" s="1">
        <v>2</v>
      </c>
      <c r="U420" s="105">
        <v>10021001</v>
      </c>
      <c r="V420" s="109" t="s">
        <v>204</v>
      </c>
      <c r="W420" s="71">
        <f t="shared" si="179"/>
        <v>15</v>
      </c>
      <c r="Y420" s="105"/>
      <c r="Z420" s="106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71">
        <f t="shared" si="178"/>
        <v>15</v>
      </c>
      <c r="Q421" s="2">
        <v>10000147</v>
      </c>
      <c r="R421" s="2" t="s">
        <v>814</v>
      </c>
      <c r="S421" s="1">
        <v>2</v>
      </c>
      <c r="U421" s="105">
        <v>10021005</v>
      </c>
      <c r="V421" s="109" t="s">
        <v>237</v>
      </c>
      <c r="W421" s="71">
        <f t="shared" si="179"/>
        <v>15</v>
      </c>
      <c r="Y421" s="105">
        <v>10023008</v>
      </c>
      <c r="Z421" s="106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10" t="s">
        <v>1226</v>
      </c>
      <c r="M422" s="1">
        <v>10020001</v>
      </c>
      <c r="N422" s="1" t="s">
        <v>95</v>
      </c>
      <c r="O422" s="71">
        <f t="shared" si="178"/>
        <v>25</v>
      </c>
      <c r="Q422" s="2">
        <v>10000147</v>
      </c>
      <c r="R422" s="2" t="s">
        <v>814</v>
      </c>
      <c r="S422" s="1">
        <v>6</v>
      </c>
      <c r="U422" s="105">
        <v>10021006</v>
      </c>
      <c r="V422" s="109" t="s">
        <v>240</v>
      </c>
      <c r="W422" s="71">
        <f t="shared" si="179"/>
        <v>25</v>
      </c>
      <c r="Y422" s="105">
        <v>10023008</v>
      </c>
      <c r="Z422" s="106" t="s">
        <v>297</v>
      </c>
      <c r="AA422" s="1">
        <v>1</v>
      </c>
      <c r="AC422" s="105"/>
      <c r="AD422" s="106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71">
        <f t="shared" si="178"/>
        <v>15</v>
      </c>
      <c r="Q423" s="2">
        <v>10000147</v>
      </c>
      <c r="R423" s="2" t="s">
        <v>814</v>
      </c>
      <c r="S423" s="1">
        <v>2</v>
      </c>
      <c r="U423" s="105">
        <v>10021002</v>
      </c>
      <c r="V423" s="109" t="s">
        <v>229</v>
      </c>
      <c r="W423" s="71">
        <f t="shared" si="179"/>
        <v>15</v>
      </c>
      <c r="Y423" s="105"/>
      <c r="Z423" s="106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71">
        <f t="shared" si="178"/>
        <v>15</v>
      </c>
      <c r="Q424" s="2">
        <v>10000147</v>
      </c>
      <c r="R424" s="2" t="s">
        <v>814</v>
      </c>
      <c r="S424" s="1">
        <v>2</v>
      </c>
      <c r="U424" s="105">
        <v>10021006</v>
      </c>
      <c r="V424" s="109" t="s">
        <v>240</v>
      </c>
      <c r="W424" s="71">
        <f t="shared" si="179"/>
        <v>15</v>
      </c>
      <c r="Y424" s="105"/>
      <c r="Z424" s="106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10" t="s">
        <v>1231</v>
      </c>
      <c r="M425" s="1">
        <v>10020001</v>
      </c>
      <c r="N425" s="1" t="s">
        <v>95</v>
      </c>
      <c r="O425" s="71">
        <f t="shared" si="178"/>
        <v>25</v>
      </c>
      <c r="Q425" s="2">
        <v>10000147</v>
      </c>
      <c r="R425" s="2" t="s">
        <v>814</v>
      </c>
      <c r="S425" s="1">
        <v>6</v>
      </c>
      <c r="U425" s="105">
        <v>10021007</v>
      </c>
      <c r="V425" s="109" t="s">
        <v>243</v>
      </c>
      <c r="W425" s="71">
        <f t="shared" si="179"/>
        <v>25</v>
      </c>
      <c r="Y425" s="105">
        <v>10023008</v>
      </c>
      <c r="Z425" s="106" t="s">
        <v>297</v>
      </c>
      <c r="AA425" s="1">
        <v>1</v>
      </c>
      <c r="AC425" s="105"/>
      <c r="AD425" s="106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71">
        <f t="shared" si="178"/>
        <v>15</v>
      </c>
      <c r="Q426" s="2">
        <v>10000147</v>
      </c>
      <c r="R426" s="2" t="s">
        <v>814</v>
      </c>
      <c r="S426" s="1">
        <v>2</v>
      </c>
      <c r="U426" s="105">
        <v>10021004</v>
      </c>
      <c r="V426" s="109" t="s">
        <v>234</v>
      </c>
      <c r="W426" s="71">
        <f t="shared" si="179"/>
        <v>15</v>
      </c>
      <c r="Y426" s="105">
        <v>10023008</v>
      </c>
      <c r="Z426" s="106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71">
        <f t="shared" si="178"/>
        <v>15</v>
      </c>
      <c r="Q427" s="2">
        <v>10000147</v>
      </c>
      <c r="R427" s="2" t="s">
        <v>814</v>
      </c>
      <c r="S427" s="1">
        <v>2</v>
      </c>
      <c r="U427" s="105">
        <v>10021005</v>
      </c>
      <c r="V427" s="109" t="s">
        <v>237</v>
      </c>
      <c r="W427" s="71">
        <f t="shared" si="179"/>
        <v>15</v>
      </c>
      <c r="Y427" s="105">
        <v>10023008</v>
      </c>
      <c r="Z427" s="106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71">
        <f t="shared" si="178"/>
        <v>15</v>
      </c>
      <c r="Q428" s="2">
        <v>10000147</v>
      </c>
      <c r="R428" s="2" t="s">
        <v>814</v>
      </c>
      <c r="S428" s="1">
        <v>2</v>
      </c>
      <c r="U428" s="105">
        <v>10021006</v>
      </c>
      <c r="V428" s="109" t="s">
        <v>240</v>
      </c>
      <c r="W428" s="71">
        <f t="shared" si="179"/>
        <v>15</v>
      </c>
      <c r="Y428" s="105">
        <v>10023008</v>
      </c>
      <c r="Z428" s="106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10" t="s">
        <v>1202</v>
      </c>
      <c r="M429" s="1">
        <v>10020001</v>
      </c>
      <c r="N429" s="1" t="s">
        <v>95</v>
      </c>
      <c r="O429" s="71">
        <f t="shared" si="178"/>
        <v>25</v>
      </c>
      <c r="Q429" s="2">
        <v>10000147</v>
      </c>
      <c r="R429" s="2" t="s">
        <v>814</v>
      </c>
      <c r="S429" s="1">
        <v>6</v>
      </c>
      <c r="U429" s="105">
        <v>10021007</v>
      </c>
      <c r="V429" s="109" t="s">
        <v>243</v>
      </c>
      <c r="W429" s="71">
        <f t="shared" si="179"/>
        <v>25</v>
      </c>
      <c r="Y429" s="105">
        <v>10023008</v>
      </c>
      <c r="Z429" s="106" t="s">
        <v>297</v>
      </c>
      <c r="AA429" s="1">
        <v>1</v>
      </c>
      <c r="AC429" s="105"/>
      <c r="AD429" s="106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71">
        <f t="shared" si="178"/>
        <v>15</v>
      </c>
      <c r="Q430" s="2">
        <v>10000147</v>
      </c>
      <c r="R430" s="2" t="s">
        <v>814</v>
      </c>
      <c r="S430" s="1">
        <v>2</v>
      </c>
      <c r="U430" s="105">
        <v>10021004</v>
      </c>
      <c r="V430" s="109" t="s">
        <v>234</v>
      </c>
      <c r="W430" s="71">
        <f t="shared" si="179"/>
        <v>15</v>
      </c>
      <c r="Y430" s="105">
        <v>10023008</v>
      </c>
      <c r="Z430" s="106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71">
        <f t="shared" si="178"/>
        <v>15</v>
      </c>
      <c r="Q431" s="2">
        <v>10000147</v>
      </c>
      <c r="R431" s="2" t="s">
        <v>814</v>
      </c>
      <c r="S431" s="1">
        <v>2</v>
      </c>
      <c r="U431" s="105">
        <v>10021005</v>
      </c>
      <c r="V431" s="109" t="s">
        <v>237</v>
      </c>
      <c r="W431" s="71">
        <f t="shared" si="179"/>
        <v>15</v>
      </c>
      <c r="Y431" s="105">
        <v>10023008</v>
      </c>
      <c r="Z431" s="106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71">
        <f t="shared" si="178"/>
        <v>15</v>
      </c>
      <c r="Q432" s="2">
        <v>10000147</v>
      </c>
      <c r="R432" s="2" t="s">
        <v>814</v>
      </c>
      <c r="S432" s="1">
        <v>2</v>
      </c>
      <c r="U432" s="105">
        <v>10021006</v>
      </c>
      <c r="V432" s="109" t="s">
        <v>240</v>
      </c>
      <c r="W432" s="71">
        <f t="shared" si="179"/>
        <v>15</v>
      </c>
      <c r="Y432" s="105">
        <v>10023008</v>
      </c>
      <c r="Z432" s="106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10" t="s">
        <v>1239</v>
      </c>
      <c r="M433" s="1">
        <v>10020001</v>
      </c>
      <c r="N433" s="1" t="s">
        <v>95</v>
      </c>
      <c r="O433" s="71">
        <f t="shared" si="178"/>
        <v>25</v>
      </c>
      <c r="Q433" s="2">
        <v>10000147</v>
      </c>
      <c r="R433" s="2" t="s">
        <v>814</v>
      </c>
      <c r="S433" s="1">
        <v>6</v>
      </c>
      <c r="U433" s="105">
        <v>10021007</v>
      </c>
      <c r="V433" s="109" t="s">
        <v>243</v>
      </c>
      <c r="W433" s="71">
        <f t="shared" si="179"/>
        <v>25</v>
      </c>
      <c r="Y433" s="105">
        <v>10023008</v>
      </c>
      <c r="Z433" s="106" t="s">
        <v>297</v>
      </c>
      <c r="AA433" s="1">
        <v>1</v>
      </c>
      <c r="AC433" s="105"/>
      <c r="AD433" s="106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71">
        <f t="shared" si="178"/>
        <v>15</v>
      </c>
      <c r="Q434" s="2">
        <v>10000147</v>
      </c>
      <c r="R434" s="2" t="s">
        <v>814</v>
      </c>
      <c r="S434" s="1">
        <v>2</v>
      </c>
      <c r="U434" s="105">
        <v>10021003</v>
      </c>
      <c r="V434" s="109" t="s">
        <v>232</v>
      </c>
      <c r="W434" s="71">
        <f t="shared" si="179"/>
        <v>15</v>
      </c>
      <c r="Y434" s="105">
        <v>10023008</v>
      </c>
      <c r="Z434" s="106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71">
        <f t="shared" si="178"/>
        <v>15</v>
      </c>
      <c r="Q435" s="2">
        <v>10000147</v>
      </c>
      <c r="R435" s="2" t="s">
        <v>814</v>
      </c>
      <c r="S435" s="1">
        <v>2</v>
      </c>
      <c r="U435" s="105">
        <v>10021006</v>
      </c>
      <c r="V435" s="109" t="s">
        <v>240</v>
      </c>
      <c r="W435" s="71">
        <f t="shared" si="179"/>
        <v>15</v>
      </c>
      <c r="Y435" s="105">
        <v>10023008</v>
      </c>
      <c r="Z435" s="106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10" t="s">
        <v>1243</v>
      </c>
      <c r="M436" s="1">
        <v>10020001</v>
      </c>
      <c r="N436" s="1" t="s">
        <v>95</v>
      </c>
      <c r="O436" s="71">
        <f t="shared" si="178"/>
        <v>25</v>
      </c>
      <c r="Q436" s="2">
        <v>10000147</v>
      </c>
      <c r="R436" s="2" t="s">
        <v>814</v>
      </c>
      <c r="S436" s="1">
        <v>6</v>
      </c>
      <c r="U436" s="105">
        <v>10021007</v>
      </c>
      <c r="V436" s="109" t="s">
        <v>243</v>
      </c>
      <c r="W436" s="71">
        <f t="shared" si="179"/>
        <v>25</v>
      </c>
      <c r="Y436" s="105">
        <v>10023008</v>
      </c>
      <c r="Z436" s="106" t="s">
        <v>297</v>
      </c>
      <c r="AA436" s="1">
        <v>1</v>
      </c>
      <c r="AC436" s="105"/>
      <c r="AD436" s="106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71">
        <f t="shared" si="178"/>
        <v>20</v>
      </c>
      <c r="Q437" s="2">
        <v>10000147</v>
      </c>
      <c r="R437" s="2" t="s">
        <v>814</v>
      </c>
      <c r="S437" s="1">
        <v>3</v>
      </c>
      <c r="U437" s="105">
        <v>10021001</v>
      </c>
      <c r="V437" s="109" t="s">
        <v>204</v>
      </c>
      <c r="W437" s="71">
        <f t="shared" si="179"/>
        <v>20</v>
      </c>
      <c r="Y437" s="105"/>
      <c r="Z437" s="106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71">
        <f t="shared" si="178"/>
        <v>20</v>
      </c>
      <c r="Q438" s="2">
        <v>10000147</v>
      </c>
      <c r="R438" s="2" t="s">
        <v>814</v>
      </c>
      <c r="S438" s="1">
        <v>3</v>
      </c>
      <c r="U438" s="105">
        <v>10021002</v>
      </c>
      <c r="V438" s="109" t="s">
        <v>229</v>
      </c>
      <c r="W438" s="71">
        <f t="shared" si="179"/>
        <v>20</v>
      </c>
      <c r="Y438" s="105">
        <v>10025008</v>
      </c>
      <c r="Z438" s="106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10" t="s">
        <v>1248</v>
      </c>
      <c r="M439" s="1">
        <v>10020001</v>
      </c>
      <c r="N439" s="1" t="s">
        <v>95</v>
      </c>
      <c r="O439" s="71">
        <f t="shared" si="178"/>
        <v>30</v>
      </c>
      <c r="Q439" s="2">
        <v>10000147</v>
      </c>
      <c r="R439" s="2" t="s">
        <v>814</v>
      </c>
      <c r="S439" s="1">
        <v>8</v>
      </c>
      <c r="U439" s="105">
        <v>10021003</v>
      </c>
      <c r="V439" s="109" t="s">
        <v>232</v>
      </c>
      <c r="W439" s="71">
        <f t="shared" si="179"/>
        <v>30</v>
      </c>
      <c r="Y439" s="105">
        <v>10025008</v>
      </c>
      <c r="Z439" s="106" t="s">
        <v>340</v>
      </c>
      <c r="AA439" s="1">
        <v>1</v>
      </c>
      <c r="AC439" s="105"/>
      <c r="AD439" s="106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71">
        <f t="shared" si="178"/>
        <v>20</v>
      </c>
      <c r="Q440" s="2">
        <v>10000147</v>
      </c>
      <c r="R440" s="2" t="s">
        <v>814</v>
      </c>
      <c r="S440" s="1">
        <v>3</v>
      </c>
      <c r="U440" s="105">
        <v>10021001</v>
      </c>
      <c r="V440" s="109" t="s">
        <v>204</v>
      </c>
      <c r="W440" s="71">
        <f t="shared" si="179"/>
        <v>20</v>
      </c>
      <c r="Y440" s="105"/>
      <c r="Z440" s="106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71">
        <f t="shared" si="178"/>
        <v>20</v>
      </c>
      <c r="Q441" s="2">
        <v>10000147</v>
      </c>
      <c r="R441" s="2" t="s">
        <v>814</v>
      </c>
      <c r="S441" s="1">
        <v>3</v>
      </c>
      <c r="U441" s="105">
        <v>10021005</v>
      </c>
      <c r="V441" s="109" t="s">
        <v>237</v>
      </c>
      <c r="W441" s="71">
        <f t="shared" si="179"/>
        <v>20</v>
      </c>
      <c r="Y441" s="105">
        <v>10025008</v>
      </c>
      <c r="Z441" s="106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10" t="s">
        <v>1253</v>
      </c>
      <c r="M442" s="1">
        <v>10020001</v>
      </c>
      <c r="N442" s="1" t="s">
        <v>95</v>
      </c>
      <c r="O442" s="71">
        <f t="shared" si="178"/>
        <v>30</v>
      </c>
      <c r="Q442" s="2">
        <v>10000147</v>
      </c>
      <c r="R442" s="2" t="s">
        <v>814</v>
      </c>
      <c r="S442" s="1">
        <v>8</v>
      </c>
      <c r="U442" s="105">
        <v>10021006</v>
      </c>
      <c r="V442" s="109" t="s">
        <v>240</v>
      </c>
      <c r="W442" s="71">
        <f t="shared" si="179"/>
        <v>30</v>
      </c>
      <c r="Y442" s="105">
        <v>10025008</v>
      </c>
      <c r="Z442" s="106" t="s">
        <v>340</v>
      </c>
      <c r="AA442" s="1">
        <v>1</v>
      </c>
      <c r="AC442" s="105"/>
      <c r="AD442" s="106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71">
        <f t="shared" si="178"/>
        <v>20</v>
      </c>
      <c r="Q443" s="2">
        <v>10000147</v>
      </c>
      <c r="R443" s="2" t="s">
        <v>814</v>
      </c>
      <c r="S443" s="1">
        <v>3</v>
      </c>
      <c r="U443" s="105">
        <v>10021002</v>
      </c>
      <c r="V443" s="109" t="s">
        <v>229</v>
      </c>
      <c r="W443" s="71">
        <f t="shared" si="179"/>
        <v>20</v>
      </c>
      <c r="Y443" s="105"/>
      <c r="Z443" s="106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71">
        <f t="shared" si="178"/>
        <v>20</v>
      </c>
      <c r="Q444" s="2">
        <v>10000147</v>
      </c>
      <c r="R444" s="2" t="s">
        <v>814</v>
      </c>
      <c r="S444" s="1">
        <v>3</v>
      </c>
      <c r="U444" s="105">
        <v>10021006</v>
      </c>
      <c r="V444" s="109" t="s">
        <v>240</v>
      </c>
      <c r="W444" s="71">
        <f t="shared" si="179"/>
        <v>20</v>
      </c>
      <c r="Y444" s="105"/>
      <c r="Z444" s="106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10" t="s">
        <v>1258</v>
      </c>
      <c r="M445" s="1">
        <v>10020001</v>
      </c>
      <c r="N445" s="1" t="s">
        <v>95</v>
      </c>
      <c r="O445" s="71">
        <f t="shared" si="178"/>
        <v>30</v>
      </c>
      <c r="Q445" s="2">
        <v>10000147</v>
      </c>
      <c r="R445" s="2" t="s">
        <v>814</v>
      </c>
      <c r="S445" s="1">
        <v>8</v>
      </c>
      <c r="U445" s="105">
        <v>10021007</v>
      </c>
      <c r="V445" s="109" t="s">
        <v>243</v>
      </c>
      <c r="W445" s="71">
        <f t="shared" si="179"/>
        <v>30</v>
      </c>
      <c r="Y445" s="105">
        <v>10025008</v>
      </c>
      <c r="Z445" s="106" t="s">
        <v>340</v>
      </c>
      <c r="AA445" s="1">
        <v>1</v>
      </c>
      <c r="AC445" s="105"/>
      <c r="AD445" s="106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71">
        <f t="shared" si="178"/>
        <v>20</v>
      </c>
      <c r="Q446" s="2">
        <v>10000147</v>
      </c>
      <c r="R446" s="2" t="s">
        <v>814</v>
      </c>
      <c r="S446" s="1">
        <v>3</v>
      </c>
      <c r="U446" s="105">
        <v>10021004</v>
      </c>
      <c r="V446" s="109" t="s">
        <v>234</v>
      </c>
      <c r="W446" s="71">
        <f t="shared" si="179"/>
        <v>20</v>
      </c>
      <c r="Y446" s="105">
        <v>10025008</v>
      </c>
      <c r="Z446" s="106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71">
        <f t="shared" si="178"/>
        <v>20</v>
      </c>
      <c r="Q447" s="2">
        <v>10000147</v>
      </c>
      <c r="R447" s="2" t="s">
        <v>814</v>
      </c>
      <c r="S447" s="1">
        <v>3</v>
      </c>
      <c r="U447" s="105">
        <v>10021005</v>
      </c>
      <c r="V447" s="109" t="s">
        <v>237</v>
      </c>
      <c r="W447" s="71">
        <f t="shared" si="179"/>
        <v>20</v>
      </c>
      <c r="Y447" s="105">
        <v>10025008</v>
      </c>
      <c r="Z447" s="106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71">
        <f t="shared" si="178"/>
        <v>20</v>
      </c>
      <c r="Q448" s="2">
        <v>10000147</v>
      </c>
      <c r="R448" s="2" t="s">
        <v>814</v>
      </c>
      <c r="S448" s="1">
        <v>3</v>
      </c>
      <c r="U448" s="105">
        <v>10021006</v>
      </c>
      <c r="V448" s="109" t="s">
        <v>240</v>
      </c>
      <c r="W448" s="71">
        <f t="shared" si="179"/>
        <v>20</v>
      </c>
      <c r="Y448" s="105">
        <v>10025008</v>
      </c>
      <c r="Z448" s="106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10" t="s">
        <v>1264</v>
      </c>
      <c r="M449" s="1">
        <v>10020001</v>
      </c>
      <c r="N449" s="1" t="s">
        <v>95</v>
      </c>
      <c r="O449" s="71">
        <f t="shared" si="178"/>
        <v>30</v>
      </c>
      <c r="Q449" s="2">
        <v>10000147</v>
      </c>
      <c r="R449" s="2" t="s">
        <v>814</v>
      </c>
      <c r="S449" s="1">
        <v>8</v>
      </c>
      <c r="U449" s="105">
        <v>10021007</v>
      </c>
      <c r="V449" s="109" t="s">
        <v>243</v>
      </c>
      <c r="W449" s="71">
        <f t="shared" si="179"/>
        <v>30</v>
      </c>
      <c r="Y449" s="105">
        <v>10025008</v>
      </c>
      <c r="Z449" s="106" t="s">
        <v>340</v>
      </c>
      <c r="AA449" s="1">
        <v>1</v>
      </c>
      <c r="AC449" s="105"/>
      <c r="AD449" s="106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71">
        <f t="shared" si="178"/>
        <v>20</v>
      </c>
      <c r="Q450" s="2">
        <v>10000147</v>
      </c>
      <c r="R450" s="2" t="s">
        <v>814</v>
      </c>
      <c r="S450" s="1">
        <v>3</v>
      </c>
      <c r="U450" s="105">
        <v>10021004</v>
      </c>
      <c r="V450" s="109" t="s">
        <v>234</v>
      </c>
      <c r="W450" s="71">
        <f t="shared" si="179"/>
        <v>20</v>
      </c>
      <c r="Y450" s="105">
        <v>10025008</v>
      </c>
      <c r="Z450" s="106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71">
        <f t="shared" si="178"/>
        <v>20</v>
      </c>
      <c r="Q451" s="2">
        <v>10000147</v>
      </c>
      <c r="R451" s="2" t="s">
        <v>814</v>
      </c>
      <c r="S451" s="1">
        <v>3</v>
      </c>
      <c r="U451" s="105">
        <v>10021005</v>
      </c>
      <c r="V451" s="109" t="s">
        <v>237</v>
      </c>
      <c r="W451" s="71">
        <f t="shared" si="179"/>
        <v>20</v>
      </c>
      <c r="Y451" s="105">
        <v>10025008</v>
      </c>
      <c r="Z451" s="106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71">
        <f t="shared" si="178"/>
        <v>20</v>
      </c>
      <c r="Q452" s="2">
        <v>10000147</v>
      </c>
      <c r="R452" s="2" t="s">
        <v>814</v>
      </c>
      <c r="S452" s="1">
        <v>3</v>
      </c>
      <c r="U452" s="105">
        <v>10021006</v>
      </c>
      <c r="V452" s="109" t="s">
        <v>240</v>
      </c>
      <c r="W452" s="71">
        <f t="shared" si="179"/>
        <v>20</v>
      </c>
      <c r="Y452" s="105">
        <v>10025008</v>
      </c>
      <c r="Z452" s="106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10" t="s">
        <v>1267</v>
      </c>
      <c r="M453" s="1">
        <v>10020001</v>
      </c>
      <c r="N453" s="1" t="s">
        <v>95</v>
      </c>
      <c r="O453" s="71">
        <f t="shared" si="178"/>
        <v>30</v>
      </c>
      <c r="Q453" s="2">
        <v>10000147</v>
      </c>
      <c r="R453" s="2" t="s">
        <v>814</v>
      </c>
      <c r="S453" s="1">
        <v>8</v>
      </c>
      <c r="U453" s="105">
        <v>10021007</v>
      </c>
      <c r="V453" s="109" t="s">
        <v>243</v>
      </c>
      <c r="W453" s="71">
        <f t="shared" si="179"/>
        <v>30</v>
      </c>
      <c r="Y453" s="105">
        <v>10025008</v>
      </c>
      <c r="Z453" s="106" t="s">
        <v>340</v>
      </c>
      <c r="AA453" s="1">
        <v>1</v>
      </c>
      <c r="AC453" s="105"/>
      <c r="AD453" s="106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71">
        <f t="shared" si="178"/>
        <v>20</v>
      </c>
      <c r="Q454" s="2">
        <v>10000147</v>
      </c>
      <c r="R454" s="2" t="s">
        <v>814</v>
      </c>
      <c r="S454" s="1">
        <v>3</v>
      </c>
      <c r="U454" s="105">
        <v>10021003</v>
      </c>
      <c r="V454" s="109" t="s">
        <v>232</v>
      </c>
      <c r="W454" s="71">
        <f t="shared" si="179"/>
        <v>20</v>
      </c>
      <c r="Y454" s="105"/>
      <c r="Z454" s="106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71">
        <f t="shared" si="178"/>
        <v>20</v>
      </c>
      <c r="Q455" s="2">
        <v>10000147</v>
      </c>
      <c r="R455" s="2" t="s">
        <v>814</v>
      </c>
      <c r="S455" s="1">
        <v>3</v>
      </c>
      <c r="U455" s="105">
        <v>10021006</v>
      </c>
      <c r="V455" s="109" t="s">
        <v>240</v>
      </c>
      <c r="W455" s="71">
        <f t="shared" si="179"/>
        <v>20</v>
      </c>
      <c r="Y455" s="105"/>
      <c r="Z455" s="106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10" t="s">
        <v>1271</v>
      </c>
      <c r="M456" s="1">
        <v>10020001</v>
      </c>
      <c r="N456" s="1" t="s">
        <v>95</v>
      </c>
      <c r="O456" s="71">
        <f t="shared" si="178"/>
        <v>30</v>
      </c>
      <c r="Q456" s="2">
        <v>10000147</v>
      </c>
      <c r="R456" s="2" t="s">
        <v>814</v>
      </c>
      <c r="S456" s="1">
        <v>8</v>
      </c>
      <c r="U456" s="105">
        <v>10021007</v>
      </c>
      <c r="V456" s="109" t="s">
        <v>243</v>
      </c>
      <c r="W456" s="71">
        <f t="shared" si="179"/>
        <v>30</v>
      </c>
      <c r="Y456" s="105">
        <v>10025008</v>
      </c>
      <c r="Z456" s="106" t="s">
        <v>340</v>
      </c>
      <c r="AA456" s="1">
        <v>1</v>
      </c>
      <c r="AC456" s="105"/>
      <c r="AD456" s="106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10" t="s">
        <v>1192</v>
      </c>
      <c r="M458" s="1">
        <v>10020001</v>
      </c>
      <c r="N458" s="1" t="s">
        <v>95</v>
      </c>
      <c r="O458" s="71">
        <v>20</v>
      </c>
      <c r="Q458" s="2">
        <v>10000147</v>
      </c>
      <c r="R458" s="2" t="s">
        <v>814</v>
      </c>
      <c r="S458" s="1">
        <v>4</v>
      </c>
      <c r="U458" s="82">
        <v>10021010</v>
      </c>
      <c r="V458" s="84" t="s">
        <v>834</v>
      </c>
      <c r="W458" s="71">
        <v>20</v>
      </c>
      <c r="Y458" s="105">
        <v>10021008</v>
      </c>
      <c r="Z458" s="106" t="s">
        <v>246</v>
      </c>
      <c r="AA458" s="1">
        <v>1</v>
      </c>
      <c r="AC458" s="105"/>
      <c r="AD458" s="106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10" t="s">
        <v>1202</v>
      </c>
      <c r="M459" s="1">
        <v>10020001</v>
      </c>
      <c r="N459" s="1" t="s">
        <v>95</v>
      </c>
      <c r="O459" s="71">
        <v>25</v>
      </c>
      <c r="Q459" s="2">
        <v>10000147</v>
      </c>
      <c r="R459" s="2" t="s">
        <v>814</v>
      </c>
      <c r="S459" s="1">
        <v>6</v>
      </c>
      <c r="U459" s="82">
        <v>10023010</v>
      </c>
      <c r="V459" s="111" t="s">
        <v>837</v>
      </c>
      <c r="W459" s="71">
        <v>25</v>
      </c>
      <c r="Y459" s="105">
        <v>10023008</v>
      </c>
      <c r="Z459" s="106" t="s">
        <v>297</v>
      </c>
      <c r="AA459" s="1">
        <v>1</v>
      </c>
      <c r="AC459" s="105"/>
      <c r="AD459" s="106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10" t="s">
        <v>1267</v>
      </c>
      <c r="M460" s="1">
        <v>10020001</v>
      </c>
      <c r="N460" s="1" t="s">
        <v>95</v>
      </c>
      <c r="O460" s="71">
        <v>30</v>
      </c>
      <c r="Q460" s="2">
        <v>10000147</v>
      </c>
      <c r="R460" s="2" t="s">
        <v>814</v>
      </c>
      <c r="S460" s="1">
        <v>8</v>
      </c>
      <c r="U460" s="82">
        <v>10025010</v>
      </c>
      <c r="V460" s="84" t="s">
        <v>839</v>
      </c>
      <c r="W460" s="71">
        <v>30</v>
      </c>
      <c r="Y460" s="105">
        <v>10025008</v>
      </c>
      <c r="Z460" s="106" t="s">
        <v>340</v>
      </c>
      <c r="AA460" s="1">
        <v>1</v>
      </c>
      <c r="AC460" s="105"/>
      <c r="AD460" s="106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90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90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90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70">
        <v>10020001</v>
      </c>
      <c r="H7" s="73" t="s">
        <v>95</v>
      </c>
      <c r="I7" s="74">
        <v>3</v>
      </c>
      <c r="J7" s="1">
        <v>5</v>
      </c>
      <c r="K7" s="1">
        <v>20</v>
      </c>
      <c r="L7" s="1">
        <v>0.05</v>
      </c>
      <c r="N7" s="70">
        <v>10020001</v>
      </c>
      <c r="O7" s="73" t="s">
        <v>95</v>
      </c>
      <c r="P7" s="74">
        <v>3</v>
      </c>
      <c r="Q7" s="1">
        <v>5</v>
      </c>
      <c r="R7" s="1">
        <v>20</v>
      </c>
      <c r="S7" s="1">
        <v>0.05</v>
      </c>
      <c r="U7" s="70">
        <v>10020001</v>
      </c>
      <c r="V7" s="73" t="s">
        <v>95</v>
      </c>
      <c r="W7" s="74">
        <v>3</v>
      </c>
      <c r="X7" s="1">
        <v>5</v>
      </c>
      <c r="Y7" s="1">
        <v>20</v>
      </c>
      <c r="Z7" s="1">
        <v>0.05</v>
      </c>
      <c r="AB7" s="70">
        <v>10020001</v>
      </c>
      <c r="AC7" s="73" t="s">
        <v>95</v>
      </c>
      <c r="AD7" s="74">
        <v>3</v>
      </c>
      <c r="AE7" s="1">
        <v>5</v>
      </c>
      <c r="AF7" s="1">
        <v>20</v>
      </c>
      <c r="AG7" s="1">
        <v>0.05</v>
      </c>
      <c r="AI7" s="70">
        <v>10020001</v>
      </c>
      <c r="AJ7" s="73" t="s">
        <v>95</v>
      </c>
      <c r="AK7" s="74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70">
        <v>10021001</v>
      </c>
      <c r="H8" s="72" t="s">
        <v>204</v>
      </c>
      <c r="I8" s="74">
        <v>2</v>
      </c>
      <c r="J8" s="1">
        <v>5</v>
      </c>
      <c r="K8" s="1">
        <v>20</v>
      </c>
      <c r="L8" s="1">
        <v>1.4999999999999999E-2</v>
      </c>
      <c r="N8" s="70">
        <v>10022001</v>
      </c>
      <c r="O8" s="72" t="s">
        <v>252</v>
      </c>
      <c r="P8" s="74">
        <v>2</v>
      </c>
      <c r="Q8" s="1">
        <v>5</v>
      </c>
      <c r="R8" s="1">
        <v>20</v>
      </c>
      <c r="S8" s="1">
        <v>1.4999999999999999E-2</v>
      </c>
      <c r="U8" s="70">
        <v>10023001</v>
      </c>
      <c r="V8" s="72" t="s">
        <v>278</v>
      </c>
      <c r="W8" s="74">
        <v>2</v>
      </c>
      <c r="X8" s="1">
        <v>5</v>
      </c>
      <c r="Y8" s="1">
        <v>20</v>
      </c>
      <c r="Z8" s="1">
        <v>1.4999999999999999E-2</v>
      </c>
      <c r="AB8" s="70">
        <v>10024001</v>
      </c>
      <c r="AC8" s="72" t="s">
        <v>303</v>
      </c>
      <c r="AD8" s="74">
        <v>2</v>
      </c>
      <c r="AE8" s="1">
        <v>5</v>
      </c>
      <c r="AF8" s="1">
        <v>20</v>
      </c>
      <c r="AG8" s="1">
        <v>1.4999999999999999E-2</v>
      </c>
      <c r="AI8" s="70">
        <v>10025001</v>
      </c>
      <c r="AJ8" s="72" t="s">
        <v>323</v>
      </c>
      <c r="AK8" s="74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70">
        <v>10021002</v>
      </c>
      <c r="H9" s="72" t="s">
        <v>229</v>
      </c>
      <c r="I9" s="74">
        <v>2</v>
      </c>
      <c r="J9" s="1">
        <v>5</v>
      </c>
      <c r="K9" s="1">
        <v>20</v>
      </c>
      <c r="L9" s="1">
        <v>1.4999999999999999E-2</v>
      </c>
      <c r="N9" s="70">
        <v>10022002</v>
      </c>
      <c r="O9" s="72" t="s">
        <v>255</v>
      </c>
      <c r="P9" s="74">
        <v>2</v>
      </c>
      <c r="Q9" s="1">
        <v>5</v>
      </c>
      <c r="R9" s="1">
        <v>20</v>
      </c>
      <c r="S9" s="1">
        <v>1.4999999999999999E-2</v>
      </c>
      <c r="U9" s="70">
        <v>10023002</v>
      </c>
      <c r="V9" s="72" t="s">
        <v>280</v>
      </c>
      <c r="W9" s="74">
        <v>2</v>
      </c>
      <c r="X9" s="1">
        <v>5</v>
      </c>
      <c r="Y9" s="1">
        <v>20</v>
      </c>
      <c r="Z9" s="1">
        <v>1.4999999999999999E-2</v>
      </c>
      <c r="AB9" s="70">
        <v>10024002</v>
      </c>
      <c r="AC9" s="72" t="s">
        <v>306</v>
      </c>
      <c r="AD9" s="74">
        <v>2</v>
      </c>
      <c r="AE9" s="1">
        <v>5</v>
      </c>
      <c r="AF9" s="1">
        <v>20</v>
      </c>
      <c r="AG9" s="1">
        <v>1.4999999999999999E-2</v>
      </c>
      <c r="AI9" s="70">
        <v>10025002</v>
      </c>
      <c r="AJ9" s="72" t="s">
        <v>325</v>
      </c>
      <c r="AK9" s="74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70">
        <v>10021003</v>
      </c>
      <c r="H10" s="72" t="s">
        <v>232</v>
      </c>
      <c r="I10" s="74">
        <v>2</v>
      </c>
      <c r="J10" s="1">
        <v>5</v>
      </c>
      <c r="K10" s="1">
        <v>20</v>
      </c>
      <c r="L10" s="1">
        <v>1.4999999999999999E-2</v>
      </c>
      <c r="N10" s="70">
        <v>10022003</v>
      </c>
      <c r="O10" s="72" t="s">
        <v>258</v>
      </c>
      <c r="P10" s="74">
        <v>2</v>
      </c>
      <c r="Q10" s="1">
        <v>5</v>
      </c>
      <c r="R10" s="1">
        <v>20</v>
      </c>
      <c r="S10" s="1">
        <v>1.4999999999999999E-2</v>
      </c>
      <c r="U10" s="70">
        <v>10023003</v>
      </c>
      <c r="V10" s="72" t="s">
        <v>282</v>
      </c>
      <c r="W10" s="74">
        <v>2</v>
      </c>
      <c r="X10" s="1">
        <v>5</v>
      </c>
      <c r="Y10" s="1">
        <v>20</v>
      </c>
      <c r="Z10" s="1">
        <v>1.4999999999999999E-2</v>
      </c>
      <c r="AB10" s="70">
        <v>10024003</v>
      </c>
      <c r="AC10" s="72" t="s">
        <v>308</v>
      </c>
      <c r="AD10" s="74">
        <v>2</v>
      </c>
      <c r="AE10" s="1">
        <v>5</v>
      </c>
      <c r="AF10" s="1">
        <v>20</v>
      </c>
      <c r="AG10" s="1">
        <v>1.4999999999999999E-2</v>
      </c>
      <c r="AI10" s="70">
        <v>10025003</v>
      </c>
      <c r="AJ10" s="72" t="s">
        <v>328</v>
      </c>
      <c r="AK10" s="74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70">
        <v>10021004</v>
      </c>
      <c r="H11" s="72" t="s">
        <v>234</v>
      </c>
      <c r="I11" s="74">
        <v>2</v>
      </c>
      <c r="J11" s="1">
        <v>5</v>
      </c>
      <c r="K11" s="1">
        <v>20</v>
      </c>
      <c r="L11" s="1">
        <v>1.4999999999999999E-2</v>
      </c>
      <c r="N11" s="70">
        <v>10022004</v>
      </c>
      <c r="O11" s="72" t="s">
        <v>260</v>
      </c>
      <c r="P11" s="74">
        <v>2</v>
      </c>
      <c r="Q11" s="1">
        <v>5</v>
      </c>
      <c r="R11" s="1">
        <v>20</v>
      </c>
      <c r="S11" s="1">
        <v>1.4999999999999999E-2</v>
      </c>
      <c r="U11" s="70">
        <v>10023004</v>
      </c>
      <c r="V11" s="72" t="s">
        <v>285</v>
      </c>
      <c r="W11" s="74">
        <v>2</v>
      </c>
      <c r="X11" s="1">
        <v>5</v>
      </c>
      <c r="Y11" s="1">
        <v>20</v>
      </c>
      <c r="Z11" s="1">
        <v>1.4999999999999999E-2</v>
      </c>
      <c r="AB11" s="70">
        <v>10024004</v>
      </c>
      <c r="AC11" s="72" t="s">
        <v>310</v>
      </c>
      <c r="AD11" s="74">
        <v>2</v>
      </c>
      <c r="AE11" s="1">
        <v>5</v>
      </c>
      <c r="AF11" s="1">
        <v>20</v>
      </c>
      <c r="AG11" s="1">
        <v>1.4999999999999999E-2</v>
      </c>
      <c r="AI11" s="70">
        <v>10025004</v>
      </c>
      <c r="AJ11" s="72" t="s">
        <v>331</v>
      </c>
      <c r="AK11" s="74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70">
        <v>10021005</v>
      </c>
      <c r="H12" s="72" t="s">
        <v>237</v>
      </c>
      <c r="I12" s="74">
        <v>2</v>
      </c>
      <c r="J12" s="1">
        <v>5</v>
      </c>
      <c r="K12" s="1">
        <v>20</v>
      </c>
      <c r="L12" s="1">
        <v>1.4999999999999999E-2</v>
      </c>
      <c r="N12" s="70">
        <v>10022005</v>
      </c>
      <c r="O12" s="72" t="s">
        <v>262</v>
      </c>
      <c r="P12" s="74">
        <v>2</v>
      </c>
      <c r="Q12" s="1">
        <v>5</v>
      </c>
      <c r="R12" s="1">
        <v>20</v>
      </c>
      <c r="S12" s="1">
        <v>1.4999999999999999E-2</v>
      </c>
      <c r="U12" s="70">
        <v>10023005</v>
      </c>
      <c r="V12" s="72" t="s">
        <v>836</v>
      </c>
      <c r="W12" s="74">
        <v>2</v>
      </c>
      <c r="X12" s="1">
        <v>5</v>
      </c>
      <c r="Y12" s="1">
        <v>20</v>
      </c>
      <c r="Z12" s="1">
        <v>1.4999999999999999E-2</v>
      </c>
      <c r="AB12" s="70">
        <v>10024005</v>
      </c>
      <c r="AC12" s="72" t="s">
        <v>312</v>
      </c>
      <c r="AD12" s="74">
        <v>2</v>
      </c>
      <c r="AE12" s="1">
        <v>5</v>
      </c>
      <c r="AF12" s="1">
        <v>20</v>
      </c>
      <c r="AG12" s="1">
        <v>1.4999999999999999E-2</v>
      </c>
      <c r="AI12" s="70">
        <v>10025005</v>
      </c>
      <c r="AJ12" s="72" t="s">
        <v>334</v>
      </c>
      <c r="AK12" s="74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70">
        <v>10021006</v>
      </c>
      <c r="H13" s="72" t="s">
        <v>240</v>
      </c>
      <c r="I13" s="74">
        <v>2</v>
      </c>
      <c r="J13" s="1">
        <v>5</v>
      </c>
      <c r="K13" s="1">
        <v>20</v>
      </c>
      <c r="L13" s="1">
        <v>1.4999999999999999E-2</v>
      </c>
      <c r="N13" s="70">
        <v>10022006</v>
      </c>
      <c r="O13" s="76" t="s">
        <v>266</v>
      </c>
      <c r="P13" s="74">
        <v>2</v>
      </c>
      <c r="Q13" s="1">
        <v>5</v>
      </c>
      <c r="R13" s="1">
        <v>20</v>
      </c>
      <c r="S13" s="1">
        <v>1.4999999999999999E-2</v>
      </c>
      <c r="U13" s="70">
        <v>10023006</v>
      </c>
      <c r="V13" s="72" t="s">
        <v>292</v>
      </c>
      <c r="W13" s="74">
        <v>2</v>
      </c>
      <c r="X13" s="1">
        <v>5</v>
      </c>
      <c r="Y13" s="1">
        <v>20</v>
      </c>
      <c r="Z13" s="1">
        <v>1.4999999999999999E-2</v>
      </c>
      <c r="AB13" s="70">
        <v>10024006</v>
      </c>
      <c r="AC13" s="72" t="s">
        <v>314</v>
      </c>
      <c r="AD13" s="74">
        <v>2</v>
      </c>
      <c r="AE13" s="1">
        <v>5</v>
      </c>
      <c r="AF13" s="1">
        <v>20</v>
      </c>
      <c r="AG13" s="1">
        <v>1.4999999999999999E-2</v>
      </c>
      <c r="AI13" s="70">
        <v>10025006</v>
      </c>
      <c r="AJ13" s="72" t="s">
        <v>336</v>
      </c>
      <c r="AK13" s="74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70">
        <v>10021007</v>
      </c>
      <c r="H14" s="72" t="s">
        <v>243</v>
      </c>
      <c r="I14" s="74">
        <v>2</v>
      </c>
      <c r="J14" s="1">
        <v>5</v>
      </c>
      <c r="K14" s="1">
        <v>20</v>
      </c>
      <c r="L14" s="1">
        <v>1.4999999999999999E-2</v>
      </c>
      <c r="N14" s="70">
        <v>10022007</v>
      </c>
      <c r="O14" s="72" t="s">
        <v>272</v>
      </c>
      <c r="P14" s="74">
        <v>2</v>
      </c>
      <c r="Q14" s="1">
        <v>5</v>
      </c>
      <c r="R14" s="1">
        <v>20</v>
      </c>
      <c r="S14" s="1">
        <v>1.4999999999999999E-2</v>
      </c>
      <c r="U14" s="70">
        <v>10023007</v>
      </c>
      <c r="V14" s="72" t="s">
        <v>295</v>
      </c>
      <c r="W14" s="74">
        <v>2</v>
      </c>
      <c r="X14" s="1">
        <v>5</v>
      </c>
      <c r="Y14" s="1">
        <v>20</v>
      </c>
      <c r="Z14" s="1">
        <v>1.4999999999999999E-2</v>
      </c>
      <c r="AB14" s="70">
        <v>10024007</v>
      </c>
      <c r="AC14" s="72" t="s">
        <v>316</v>
      </c>
      <c r="AD14" s="74">
        <v>2</v>
      </c>
      <c r="AE14" s="1">
        <v>5</v>
      </c>
      <c r="AF14" s="1">
        <v>20</v>
      </c>
      <c r="AG14" s="1">
        <v>1.4999999999999999E-2</v>
      </c>
      <c r="AI14" s="70">
        <v>10025007</v>
      </c>
      <c r="AJ14" s="72" t="s">
        <v>338</v>
      </c>
      <c r="AK14" s="74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70">
        <v>10021008</v>
      </c>
      <c r="H15" s="71" t="s">
        <v>246</v>
      </c>
      <c r="I15" s="74">
        <v>4</v>
      </c>
      <c r="J15" s="1">
        <v>1</v>
      </c>
      <c r="K15" s="1">
        <v>1</v>
      </c>
      <c r="L15" s="1">
        <v>1.4999999999999999E-2</v>
      </c>
      <c r="N15" s="70">
        <v>10022008</v>
      </c>
      <c r="O15" s="71" t="s">
        <v>274</v>
      </c>
      <c r="P15" s="74">
        <v>4</v>
      </c>
      <c r="Q15" s="1">
        <v>1</v>
      </c>
      <c r="R15" s="1">
        <v>1</v>
      </c>
      <c r="S15" s="1">
        <v>1.4999999999999999E-2</v>
      </c>
      <c r="U15" s="70">
        <v>10023008</v>
      </c>
      <c r="V15" s="71" t="s">
        <v>297</v>
      </c>
      <c r="W15" s="74">
        <v>4</v>
      </c>
      <c r="X15" s="1">
        <v>1</v>
      </c>
      <c r="Y15" s="1">
        <v>1</v>
      </c>
      <c r="Z15" s="1">
        <v>1.4999999999999999E-2</v>
      </c>
      <c r="AB15" s="70">
        <v>10024008</v>
      </c>
      <c r="AC15" s="71" t="s">
        <v>318</v>
      </c>
      <c r="AD15" s="74">
        <v>4</v>
      </c>
      <c r="AE15" s="1">
        <v>1</v>
      </c>
      <c r="AF15" s="1">
        <v>1</v>
      </c>
      <c r="AG15" s="1">
        <v>1.4999999999999999E-2</v>
      </c>
      <c r="AI15" s="70">
        <v>10025008</v>
      </c>
      <c r="AJ15" s="71" t="s">
        <v>340</v>
      </c>
      <c r="AK15" s="74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70">
        <v>10021009</v>
      </c>
      <c r="H16" s="71" t="s">
        <v>249</v>
      </c>
      <c r="I16" s="74">
        <v>4</v>
      </c>
      <c r="J16" s="1">
        <v>1</v>
      </c>
      <c r="K16" s="1">
        <v>1</v>
      </c>
      <c r="L16" s="1">
        <v>1.4999999999999999E-2</v>
      </c>
      <c r="N16" s="70">
        <v>10022009</v>
      </c>
      <c r="O16" s="71" t="s">
        <v>276</v>
      </c>
      <c r="P16" s="74">
        <v>4</v>
      </c>
      <c r="Q16" s="1">
        <v>1</v>
      </c>
      <c r="R16" s="1">
        <v>1</v>
      </c>
      <c r="S16" s="1">
        <v>1.4999999999999999E-2</v>
      </c>
      <c r="U16" s="70">
        <v>10023009</v>
      </c>
      <c r="V16" s="71" t="s">
        <v>299</v>
      </c>
      <c r="W16" s="74">
        <v>4</v>
      </c>
      <c r="X16" s="1">
        <v>1</v>
      </c>
      <c r="Y16" s="1">
        <v>1</v>
      </c>
      <c r="Z16" s="1">
        <v>1.4999999999999999E-2</v>
      </c>
      <c r="AB16" s="70">
        <v>10024009</v>
      </c>
      <c r="AC16" s="71" t="s">
        <v>320</v>
      </c>
      <c r="AD16" s="74">
        <v>4</v>
      </c>
      <c r="AE16" s="1">
        <v>1</v>
      </c>
      <c r="AF16" s="1">
        <v>1</v>
      </c>
      <c r="AG16" s="1">
        <v>1.4999999999999999E-2</v>
      </c>
      <c r="AI16" s="70">
        <v>10025009</v>
      </c>
      <c r="AJ16" s="71" t="s">
        <v>342</v>
      </c>
      <c r="AK16" s="74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70">
        <v>10021008</v>
      </c>
      <c r="D17" s="1">
        <v>1</v>
      </c>
      <c r="E17" s="1" t="str">
        <f t="shared" si="0"/>
        <v>10021008;1@</v>
      </c>
      <c r="G17" s="70">
        <v>10021010</v>
      </c>
      <c r="H17" s="71" t="s">
        <v>834</v>
      </c>
      <c r="I17" s="74">
        <v>3</v>
      </c>
      <c r="J17" s="1">
        <v>5</v>
      </c>
      <c r="K17" s="1">
        <v>20</v>
      </c>
      <c r="L17" s="1">
        <v>1.4999999999999999E-2</v>
      </c>
      <c r="N17" s="70">
        <v>10022010</v>
      </c>
      <c r="O17" s="72" t="s">
        <v>835</v>
      </c>
      <c r="P17" s="74">
        <v>3</v>
      </c>
      <c r="Q17" s="1">
        <v>5</v>
      </c>
      <c r="R17" s="1">
        <v>20</v>
      </c>
      <c r="S17" s="1">
        <v>1.4999999999999999E-2</v>
      </c>
      <c r="U17" s="70">
        <v>10023010</v>
      </c>
      <c r="V17" s="72" t="s">
        <v>837</v>
      </c>
      <c r="W17" s="74">
        <v>3</v>
      </c>
      <c r="X17" s="1">
        <v>5</v>
      </c>
      <c r="Y17" s="1">
        <v>20</v>
      </c>
      <c r="Z17" s="1">
        <v>1.4999999999999999E-2</v>
      </c>
      <c r="AB17" s="70">
        <v>10024010</v>
      </c>
      <c r="AC17" s="72" t="s">
        <v>838</v>
      </c>
      <c r="AD17" s="74">
        <v>3</v>
      </c>
      <c r="AE17" s="1">
        <v>5</v>
      </c>
      <c r="AF17" s="1">
        <v>20</v>
      </c>
      <c r="AG17" s="1">
        <v>1.4999999999999999E-2</v>
      </c>
      <c r="AI17" s="70">
        <v>10025010</v>
      </c>
      <c r="AJ17" s="71" t="s">
        <v>839</v>
      </c>
      <c r="AK17" s="74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70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71">
        <v>14100004</v>
      </c>
      <c r="C23" s="73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71">
        <v>14100008</v>
      </c>
      <c r="C24" s="73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9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9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71">
        <v>14110004</v>
      </c>
      <c r="C27" s="73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71">
        <v>14110008</v>
      </c>
      <c r="C28" s="73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71">
        <v>14110012</v>
      </c>
      <c r="C29" s="73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71">
        <v>14060004</v>
      </c>
      <c r="C30" s="73" t="s">
        <v>273</v>
      </c>
      <c r="D30" s="73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71">
        <v>14070004</v>
      </c>
      <c r="C31" s="73" t="s">
        <v>281</v>
      </c>
      <c r="D31" s="73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70">
        <v>10022008</v>
      </c>
      <c r="C38" s="71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70">
        <v>10022009</v>
      </c>
      <c r="C39" s="71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73">
        <v>15210002</v>
      </c>
      <c r="C44" s="73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73">
        <v>15210004</v>
      </c>
      <c r="C45" s="73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73">
        <v>15211002</v>
      </c>
      <c r="C48" s="73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73">
        <v>15211004</v>
      </c>
      <c r="C49" s="73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73">
        <v>15211006</v>
      </c>
      <c r="C50" s="73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73">
        <v>15206002</v>
      </c>
      <c r="C51" s="73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73">
        <v>15207002</v>
      </c>
      <c r="C52" s="73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71">
        <v>14010001</v>
      </c>
      <c r="H54" s="73" t="s">
        <v>96</v>
      </c>
      <c r="I54" s="73">
        <v>2</v>
      </c>
      <c r="J54" s="1">
        <v>1</v>
      </c>
      <c r="K54" s="1">
        <v>1</v>
      </c>
      <c r="L54" s="1">
        <v>4.9019607843137298E-3</v>
      </c>
      <c r="N54" s="73">
        <v>15201001</v>
      </c>
      <c r="O54" s="73" t="s">
        <v>345</v>
      </c>
      <c r="P54" s="73">
        <v>3</v>
      </c>
      <c r="Q54" s="1">
        <v>1</v>
      </c>
      <c r="R54" s="1">
        <v>1</v>
      </c>
      <c r="S54" s="1">
        <v>9.6153846153846194E-3</v>
      </c>
      <c r="U54" s="73">
        <v>15301001</v>
      </c>
      <c r="V54" s="73" t="s">
        <v>406</v>
      </c>
      <c r="W54" s="73">
        <v>3</v>
      </c>
      <c r="X54" s="1">
        <v>1</v>
      </c>
      <c r="Y54" s="1">
        <v>1</v>
      </c>
      <c r="Z54" s="1">
        <v>9.6153846153846194E-3</v>
      </c>
      <c r="AB54" s="73">
        <v>15401001</v>
      </c>
      <c r="AC54" s="73" t="s">
        <v>451</v>
      </c>
      <c r="AD54" s="73">
        <v>3</v>
      </c>
      <c r="AE54" s="1">
        <v>1</v>
      </c>
      <c r="AF54" s="1">
        <v>1</v>
      </c>
      <c r="AG54" s="1">
        <v>9.6153846153846194E-3</v>
      </c>
      <c r="AI54" s="73">
        <v>15501001</v>
      </c>
      <c r="AJ54" s="73" t="s">
        <v>497</v>
      </c>
      <c r="AK54" s="73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71">
        <v>14010002</v>
      </c>
      <c r="H55" s="73" t="s">
        <v>102</v>
      </c>
      <c r="I55" s="73">
        <v>2</v>
      </c>
      <c r="J55" s="1">
        <v>1</v>
      </c>
      <c r="K55" s="1">
        <v>1</v>
      </c>
      <c r="L55" s="1">
        <v>4.9019607843137298E-3</v>
      </c>
      <c r="N55" s="73">
        <v>15201002</v>
      </c>
      <c r="O55" s="73" t="s">
        <v>347</v>
      </c>
      <c r="P55" s="73">
        <v>4</v>
      </c>
      <c r="Q55" s="1">
        <v>1</v>
      </c>
      <c r="R55" s="1">
        <v>1</v>
      </c>
      <c r="S55" s="1">
        <v>9.6153846153846194E-3</v>
      </c>
      <c r="U55" s="73">
        <v>15301002</v>
      </c>
      <c r="V55" s="73" t="s">
        <v>407</v>
      </c>
      <c r="W55" s="73">
        <v>4</v>
      </c>
      <c r="X55" s="1">
        <v>1</v>
      </c>
      <c r="Y55" s="1">
        <v>1</v>
      </c>
      <c r="Z55" s="1">
        <v>9.6153846153846194E-3</v>
      </c>
      <c r="AB55" s="73">
        <v>15401002</v>
      </c>
      <c r="AC55" s="73" t="s">
        <v>452</v>
      </c>
      <c r="AD55" s="73">
        <v>4</v>
      </c>
      <c r="AE55" s="1">
        <v>1</v>
      </c>
      <c r="AF55" s="1">
        <v>1</v>
      </c>
      <c r="AG55" s="1">
        <v>9.6153846153846194E-3</v>
      </c>
      <c r="AI55" s="73">
        <v>15501002</v>
      </c>
      <c r="AJ55" s="73" t="s">
        <v>498</v>
      </c>
      <c r="AK55" s="73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71">
        <v>14010003</v>
      </c>
      <c r="H56" s="73" t="s">
        <v>107</v>
      </c>
      <c r="I56" s="73">
        <v>3</v>
      </c>
      <c r="J56" s="1">
        <v>1</v>
      </c>
      <c r="K56" s="1">
        <v>1</v>
      </c>
      <c r="L56" s="1">
        <v>4.9019607843137298E-3</v>
      </c>
      <c r="N56" s="73">
        <v>15201003</v>
      </c>
      <c r="O56" s="73" t="s">
        <v>349</v>
      </c>
      <c r="P56" s="73">
        <v>3</v>
      </c>
      <c r="Q56" s="1">
        <v>1</v>
      </c>
      <c r="R56" s="1">
        <v>1</v>
      </c>
      <c r="S56" s="1">
        <v>9.6153846153846194E-3</v>
      </c>
      <c r="U56" s="73">
        <v>15301003</v>
      </c>
      <c r="V56" s="73" t="s">
        <v>408</v>
      </c>
      <c r="W56" s="73">
        <v>3</v>
      </c>
      <c r="X56" s="1">
        <v>1</v>
      </c>
      <c r="Y56" s="1">
        <v>1</v>
      </c>
      <c r="Z56" s="1">
        <v>9.6153846153846194E-3</v>
      </c>
      <c r="AB56" s="73">
        <v>15401003</v>
      </c>
      <c r="AC56" s="73" t="s">
        <v>453</v>
      </c>
      <c r="AD56" s="73">
        <v>3</v>
      </c>
      <c r="AE56" s="1">
        <v>1</v>
      </c>
      <c r="AF56" s="1">
        <v>1</v>
      </c>
      <c r="AG56" s="1">
        <v>9.6153846153846194E-3</v>
      </c>
      <c r="AI56" s="73">
        <v>15501003</v>
      </c>
      <c r="AJ56" s="73" t="s">
        <v>499</v>
      </c>
      <c r="AK56" s="73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71">
        <v>14010004</v>
      </c>
      <c r="H57" s="73" t="s">
        <v>111</v>
      </c>
      <c r="I57" s="73">
        <v>4</v>
      </c>
      <c r="J57" s="1">
        <v>1</v>
      </c>
      <c r="K57" s="1">
        <v>1</v>
      </c>
      <c r="L57" s="1">
        <v>4.9019607843137298E-3</v>
      </c>
      <c r="N57" s="73">
        <v>15201004</v>
      </c>
      <c r="O57" s="73" t="s">
        <v>351</v>
      </c>
      <c r="P57" s="73">
        <v>4</v>
      </c>
      <c r="Q57" s="1">
        <v>1</v>
      </c>
      <c r="R57" s="1">
        <v>1</v>
      </c>
      <c r="S57" s="1">
        <v>9.6153846153846194E-3</v>
      </c>
      <c r="U57" s="73">
        <v>15301004</v>
      </c>
      <c r="V57" s="73" t="s">
        <v>409</v>
      </c>
      <c r="W57" s="73">
        <v>4</v>
      </c>
      <c r="X57" s="1">
        <v>1</v>
      </c>
      <c r="Y57" s="1">
        <v>1</v>
      </c>
      <c r="Z57" s="1">
        <v>9.6153846153846194E-3</v>
      </c>
      <c r="AB57" s="73">
        <v>15401004</v>
      </c>
      <c r="AC57" s="73" t="s">
        <v>454</v>
      </c>
      <c r="AD57" s="73">
        <v>4</v>
      </c>
      <c r="AE57" s="1">
        <v>1</v>
      </c>
      <c r="AF57" s="1">
        <v>1</v>
      </c>
      <c r="AG57" s="1">
        <v>9.6153846153846194E-3</v>
      </c>
      <c r="AI57" s="73">
        <v>15501004</v>
      </c>
      <c r="AJ57" s="73" t="s">
        <v>500</v>
      </c>
      <c r="AK57" s="73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71">
        <v>14010005</v>
      </c>
      <c r="H58" s="73" t="s">
        <v>117</v>
      </c>
      <c r="I58" s="73">
        <v>2</v>
      </c>
      <c r="J58" s="1">
        <v>1</v>
      </c>
      <c r="K58" s="1">
        <v>1</v>
      </c>
      <c r="L58" s="1">
        <v>4.9019607843137298E-3</v>
      </c>
      <c r="N58" s="73">
        <v>15201005</v>
      </c>
      <c r="O58" s="73" t="s">
        <v>353</v>
      </c>
      <c r="P58" s="73">
        <v>3</v>
      </c>
      <c r="Q58" s="1">
        <v>1</v>
      </c>
      <c r="R58" s="1">
        <v>1</v>
      </c>
      <c r="S58" s="1">
        <v>9.6153846153846194E-3</v>
      </c>
      <c r="U58" s="73">
        <v>15301005</v>
      </c>
      <c r="V58" s="73" t="s">
        <v>410</v>
      </c>
      <c r="W58" s="73">
        <v>3</v>
      </c>
      <c r="X58" s="1">
        <v>1</v>
      </c>
      <c r="Y58" s="1">
        <v>1</v>
      </c>
      <c r="Z58" s="1">
        <v>9.6153846153846194E-3</v>
      </c>
      <c r="AB58" s="73">
        <v>15401005</v>
      </c>
      <c r="AC58" s="73" t="s">
        <v>455</v>
      </c>
      <c r="AD58" s="73">
        <v>3</v>
      </c>
      <c r="AE58" s="1">
        <v>1</v>
      </c>
      <c r="AF58" s="1">
        <v>1</v>
      </c>
      <c r="AG58" s="1">
        <v>9.6153846153846194E-3</v>
      </c>
      <c r="AI58" s="73">
        <v>15501005</v>
      </c>
      <c r="AJ58" s="73" t="s">
        <v>501</v>
      </c>
      <c r="AK58" s="73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70">
        <v>10023008</v>
      </c>
      <c r="C59" s="71" t="s">
        <v>297</v>
      </c>
      <c r="D59" s="1">
        <v>1</v>
      </c>
      <c r="E59" s="1" t="str">
        <f t="shared" si="2"/>
        <v>10023008;1@</v>
      </c>
      <c r="G59" s="71">
        <v>14010006</v>
      </c>
      <c r="H59" s="73" t="s">
        <v>121</v>
      </c>
      <c r="I59" s="73">
        <v>2</v>
      </c>
      <c r="J59" s="1">
        <v>1</v>
      </c>
      <c r="K59" s="1">
        <v>1</v>
      </c>
      <c r="L59" s="1">
        <v>4.9019607843137298E-3</v>
      </c>
      <c r="N59" s="73">
        <v>15201006</v>
      </c>
      <c r="O59" s="73" t="s">
        <v>354</v>
      </c>
      <c r="P59" s="73">
        <v>4</v>
      </c>
      <c r="Q59" s="1">
        <v>1</v>
      </c>
      <c r="R59" s="1">
        <v>1</v>
      </c>
      <c r="S59" s="1">
        <v>9.6153846153846194E-3</v>
      </c>
      <c r="U59" s="73">
        <v>15301006</v>
      </c>
      <c r="V59" s="73" t="s">
        <v>411</v>
      </c>
      <c r="W59" s="73">
        <v>4</v>
      </c>
      <c r="X59" s="1">
        <v>1</v>
      </c>
      <c r="Y59" s="1">
        <v>1</v>
      </c>
      <c r="Z59" s="1">
        <v>9.6153846153846194E-3</v>
      </c>
      <c r="AB59" s="73">
        <v>15401006</v>
      </c>
      <c r="AC59" s="73" t="s">
        <v>456</v>
      </c>
      <c r="AD59" s="73">
        <v>4</v>
      </c>
      <c r="AE59" s="1">
        <v>1</v>
      </c>
      <c r="AF59" s="1">
        <v>1</v>
      </c>
      <c r="AG59" s="1">
        <v>9.6153846153846194E-3</v>
      </c>
      <c r="AI59" s="73">
        <v>15501006</v>
      </c>
      <c r="AJ59" s="73" t="s">
        <v>502</v>
      </c>
      <c r="AK59" s="73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70">
        <v>10023009</v>
      </c>
      <c r="C60" s="71" t="s">
        <v>299</v>
      </c>
      <c r="D60" s="1">
        <v>1</v>
      </c>
      <c r="E60" s="1" t="str">
        <f t="shared" si="2"/>
        <v>10023009;1@</v>
      </c>
      <c r="G60" s="71">
        <v>14010007</v>
      </c>
      <c r="H60" s="73" t="s">
        <v>125</v>
      </c>
      <c r="I60" s="73">
        <v>3</v>
      </c>
      <c r="J60" s="1">
        <v>1</v>
      </c>
      <c r="K60" s="1">
        <v>1</v>
      </c>
      <c r="L60" s="1">
        <v>4.9019607843137298E-3</v>
      </c>
      <c r="N60" s="73">
        <v>15202001</v>
      </c>
      <c r="O60" s="73" t="s">
        <v>356</v>
      </c>
      <c r="P60" s="73">
        <v>3</v>
      </c>
      <c r="Q60" s="1">
        <v>1</v>
      </c>
      <c r="R60" s="1">
        <v>1</v>
      </c>
      <c r="S60" s="1">
        <v>9.6153846153846194E-3</v>
      </c>
      <c r="U60" s="73">
        <v>15302001</v>
      </c>
      <c r="V60" s="73" t="s">
        <v>412</v>
      </c>
      <c r="W60" s="73">
        <v>3</v>
      </c>
      <c r="X60" s="1">
        <v>1</v>
      </c>
      <c r="Y60" s="1">
        <v>1</v>
      </c>
      <c r="Z60" s="1">
        <v>9.6153846153846194E-3</v>
      </c>
      <c r="AB60" s="73">
        <v>15402001</v>
      </c>
      <c r="AC60" s="73" t="s">
        <v>457</v>
      </c>
      <c r="AD60" s="73">
        <v>3</v>
      </c>
      <c r="AE60" s="1">
        <v>1</v>
      </c>
      <c r="AF60" s="1">
        <v>1</v>
      </c>
      <c r="AG60" s="1">
        <v>9.6153846153846194E-3</v>
      </c>
      <c r="AI60" s="73">
        <v>15502001</v>
      </c>
      <c r="AJ60" s="73" t="s">
        <v>503</v>
      </c>
      <c r="AK60" s="73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71">
        <v>14010008</v>
      </c>
      <c r="H61" s="73" t="s">
        <v>129</v>
      </c>
      <c r="I61" s="73">
        <v>4</v>
      </c>
      <c r="J61" s="1">
        <v>1</v>
      </c>
      <c r="K61" s="1">
        <v>1</v>
      </c>
      <c r="L61" s="1">
        <v>4.9019607843137298E-3</v>
      </c>
      <c r="N61" s="73">
        <v>15202002</v>
      </c>
      <c r="O61" s="73" t="s">
        <v>357</v>
      </c>
      <c r="P61" s="73">
        <v>4</v>
      </c>
      <c r="Q61" s="1">
        <v>1</v>
      </c>
      <c r="R61" s="1">
        <v>1</v>
      </c>
      <c r="S61" s="1">
        <v>9.6153846153846194E-3</v>
      </c>
      <c r="U61" s="73">
        <v>15302002</v>
      </c>
      <c r="V61" s="73" t="s">
        <v>413</v>
      </c>
      <c r="W61" s="73">
        <v>4</v>
      </c>
      <c r="X61" s="1">
        <v>1</v>
      </c>
      <c r="Y61" s="1">
        <v>1</v>
      </c>
      <c r="Z61" s="1">
        <v>9.6153846153846194E-3</v>
      </c>
      <c r="AB61" s="73">
        <v>15402002</v>
      </c>
      <c r="AC61" s="73" t="s">
        <v>458</v>
      </c>
      <c r="AD61" s="73">
        <v>4</v>
      </c>
      <c r="AE61" s="1">
        <v>1</v>
      </c>
      <c r="AF61" s="1">
        <v>1</v>
      </c>
      <c r="AG61" s="1">
        <v>9.6153846153846194E-3</v>
      </c>
      <c r="AI61" s="73">
        <v>15502002</v>
      </c>
      <c r="AJ61" s="73" t="s">
        <v>504</v>
      </c>
      <c r="AK61" s="73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71">
        <v>14010009</v>
      </c>
      <c r="H62" s="73" t="s">
        <v>132</v>
      </c>
      <c r="I62" s="73">
        <v>2</v>
      </c>
      <c r="J62" s="1">
        <v>1</v>
      </c>
      <c r="K62" s="1">
        <v>1</v>
      </c>
      <c r="L62" s="1">
        <v>4.9019607843137298E-3</v>
      </c>
      <c r="N62" s="73">
        <v>15202003</v>
      </c>
      <c r="O62" s="73" t="s">
        <v>358</v>
      </c>
      <c r="P62" s="73">
        <v>3</v>
      </c>
      <c r="Q62" s="1">
        <v>1</v>
      </c>
      <c r="R62" s="1">
        <v>1</v>
      </c>
      <c r="S62" s="1">
        <v>9.6153846153846194E-3</v>
      </c>
      <c r="U62" s="73">
        <v>15302003</v>
      </c>
      <c r="V62" s="73" t="s">
        <v>414</v>
      </c>
      <c r="W62" s="73">
        <v>3</v>
      </c>
      <c r="X62" s="1">
        <v>1</v>
      </c>
      <c r="Y62" s="1">
        <v>1</v>
      </c>
      <c r="Z62" s="1">
        <v>9.6153846153846194E-3</v>
      </c>
      <c r="AB62" s="73">
        <v>15402003</v>
      </c>
      <c r="AC62" s="73" t="s">
        <v>459</v>
      </c>
      <c r="AD62" s="73">
        <v>3</v>
      </c>
      <c r="AE62" s="1">
        <v>1</v>
      </c>
      <c r="AF62" s="1">
        <v>1</v>
      </c>
      <c r="AG62" s="1">
        <v>9.6153846153846194E-3</v>
      </c>
      <c r="AI62" s="73">
        <v>15502003</v>
      </c>
      <c r="AJ62" s="73" t="s">
        <v>505</v>
      </c>
      <c r="AK62" s="73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71">
        <v>14010010</v>
      </c>
      <c r="H63" s="73" t="s">
        <v>133</v>
      </c>
      <c r="I63" s="73">
        <v>2</v>
      </c>
      <c r="J63" s="1">
        <v>1</v>
      </c>
      <c r="K63" s="1">
        <v>1</v>
      </c>
      <c r="L63" s="1">
        <v>4.9019607843137298E-3</v>
      </c>
      <c r="N63" s="73">
        <v>15202004</v>
      </c>
      <c r="O63" s="73" t="s">
        <v>359</v>
      </c>
      <c r="P63" s="73">
        <v>4</v>
      </c>
      <c r="Q63" s="1">
        <v>1</v>
      </c>
      <c r="R63" s="1">
        <v>1</v>
      </c>
      <c r="S63" s="1">
        <v>9.6153846153846194E-3</v>
      </c>
      <c r="U63" s="73">
        <v>15302004</v>
      </c>
      <c r="V63" s="73" t="s">
        <v>415</v>
      </c>
      <c r="W63" s="73">
        <v>4</v>
      </c>
      <c r="X63" s="1">
        <v>1</v>
      </c>
      <c r="Y63" s="1">
        <v>1</v>
      </c>
      <c r="Z63" s="1">
        <v>9.6153846153846194E-3</v>
      </c>
      <c r="AB63" s="73">
        <v>15402004</v>
      </c>
      <c r="AC63" s="73" t="s">
        <v>460</v>
      </c>
      <c r="AD63" s="73">
        <v>4</v>
      </c>
      <c r="AE63" s="1">
        <v>1</v>
      </c>
      <c r="AF63" s="1">
        <v>1</v>
      </c>
      <c r="AG63" s="1">
        <v>9.6153846153846194E-3</v>
      </c>
      <c r="AI63" s="73">
        <v>15502004</v>
      </c>
      <c r="AJ63" s="73" t="s">
        <v>506</v>
      </c>
      <c r="AK63" s="73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71">
        <v>14010011</v>
      </c>
      <c r="H64" s="73" t="s">
        <v>136</v>
      </c>
      <c r="I64" s="73">
        <v>3</v>
      </c>
      <c r="J64" s="1">
        <v>1</v>
      </c>
      <c r="K64" s="1">
        <v>1</v>
      </c>
      <c r="L64" s="1">
        <v>4.9019607843137298E-3</v>
      </c>
      <c r="N64" s="73">
        <v>15202005</v>
      </c>
      <c r="O64" s="73" t="s">
        <v>360</v>
      </c>
      <c r="P64" s="73">
        <v>3</v>
      </c>
      <c r="Q64" s="1">
        <v>1</v>
      </c>
      <c r="R64" s="1">
        <v>1</v>
      </c>
      <c r="S64" s="1">
        <v>9.6153846153846194E-3</v>
      </c>
      <c r="U64" s="73">
        <v>15302005</v>
      </c>
      <c r="V64" s="73" t="s">
        <v>416</v>
      </c>
      <c r="W64" s="73">
        <v>3</v>
      </c>
      <c r="X64" s="1">
        <v>1</v>
      </c>
      <c r="Y64" s="1">
        <v>1</v>
      </c>
      <c r="Z64" s="1">
        <v>9.6153846153846194E-3</v>
      </c>
      <c r="AB64" s="73">
        <v>15402005</v>
      </c>
      <c r="AC64" s="73" t="s">
        <v>461</v>
      </c>
      <c r="AD64" s="73">
        <v>3</v>
      </c>
      <c r="AE64" s="1">
        <v>1</v>
      </c>
      <c r="AF64" s="1">
        <v>1</v>
      </c>
      <c r="AG64" s="1">
        <v>9.6153846153846194E-3</v>
      </c>
      <c r="AI64" s="73">
        <v>15502005</v>
      </c>
      <c r="AJ64" s="73" t="s">
        <v>507</v>
      </c>
      <c r="AK64" s="73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73">
        <v>15310002</v>
      </c>
      <c r="C65" s="73" t="s">
        <v>442</v>
      </c>
      <c r="D65" s="1">
        <v>1</v>
      </c>
      <c r="E65" s="1" t="str">
        <f t="shared" ref="E65:E73" si="3">B65&amp;";"&amp;D65&amp;"@"</f>
        <v>15310002;1@</v>
      </c>
      <c r="G65" s="71">
        <v>14010012</v>
      </c>
      <c r="H65" s="73" t="s">
        <v>139</v>
      </c>
      <c r="I65" s="73">
        <v>4</v>
      </c>
      <c r="J65" s="1">
        <v>1</v>
      </c>
      <c r="K65" s="1">
        <v>1</v>
      </c>
      <c r="L65" s="1">
        <v>4.9019607843137298E-3</v>
      </c>
      <c r="N65" s="73">
        <v>15202006</v>
      </c>
      <c r="O65" s="73" t="s">
        <v>361</v>
      </c>
      <c r="P65" s="73">
        <v>4</v>
      </c>
      <c r="Q65" s="1">
        <v>1</v>
      </c>
      <c r="R65" s="1">
        <v>1</v>
      </c>
      <c r="S65" s="1">
        <v>9.6153846153846194E-3</v>
      </c>
      <c r="U65" s="73">
        <v>15302006</v>
      </c>
      <c r="V65" s="73" t="s">
        <v>417</v>
      </c>
      <c r="W65" s="73">
        <v>4</v>
      </c>
      <c r="X65" s="1">
        <v>1</v>
      </c>
      <c r="Y65" s="1">
        <v>1</v>
      </c>
      <c r="Z65" s="1">
        <v>9.6153846153846194E-3</v>
      </c>
      <c r="AB65" s="73">
        <v>15402006</v>
      </c>
      <c r="AC65" s="73" t="s">
        <v>462</v>
      </c>
      <c r="AD65" s="73">
        <v>4</v>
      </c>
      <c r="AE65" s="1">
        <v>1</v>
      </c>
      <c r="AF65" s="1">
        <v>1</v>
      </c>
      <c r="AG65" s="1">
        <v>9.6153846153846194E-3</v>
      </c>
      <c r="AI65" s="73">
        <v>15502006</v>
      </c>
      <c r="AJ65" s="73" t="s">
        <v>508</v>
      </c>
      <c r="AK65" s="73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73">
        <v>15310004</v>
      </c>
      <c r="C66" s="73" t="s">
        <v>444</v>
      </c>
      <c r="D66" s="1">
        <v>1</v>
      </c>
      <c r="E66" s="1" t="str">
        <f t="shared" si="3"/>
        <v>15310004;1@</v>
      </c>
      <c r="G66" s="71">
        <v>14020001</v>
      </c>
      <c r="H66" s="73" t="s">
        <v>142</v>
      </c>
      <c r="I66" s="73">
        <v>2</v>
      </c>
      <c r="J66" s="1">
        <v>1</v>
      </c>
      <c r="K66" s="1">
        <v>1</v>
      </c>
      <c r="L66" s="1">
        <v>4.9019607843137298E-3</v>
      </c>
      <c r="N66" s="73">
        <v>15203001</v>
      </c>
      <c r="O66" s="73" t="s">
        <v>362</v>
      </c>
      <c r="P66" s="73">
        <v>3</v>
      </c>
      <c r="Q66" s="1">
        <v>1</v>
      </c>
      <c r="R66" s="1">
        <v>1</v>
      </c>
      <c r="S66" s="1">
        <v>9.6153846153846194E-3</v>
      </c>
      <c r="U66" s="73">
        <v>15303001</v>
      </c>
      <c r="V66" s="73" t="s">
        <v>418</v>
      </c>
      <c r="W66" s="73">
        <v>3</v>
      </c>
      <c r="X66" s="1">
        <v>1</v>
      </c>
      <c r="Y66" s="1">
        <v>1</v>
      </c>
      <c r="Z66" s="1">
        <v>9.6153846153846194E-3</v>
      </c>
      <c r="AB66" s="73">
        <v>15403001</v>
      </c>
      <c r="AC66" s="73" t="s">
        <v>463</v>
      </c>
      <c r="AD66" s="73">
        <v>3</v>
      </c>
      <c r="AE66" s="1">
        <v>1</v>
      </c>
      <c r="AF66" s="1">
        <v>1</v>
      </c>
      <c r="AG66" s="1">
        <v>9.6153846153846194E-3</v>
      </c>
      <c r="AI66" s="73">
        <v>15503001</v>
      </c>
      <c r="AJ66" s="73" t="s">
        <v>509</v>
      </c>
      <c r="AK66" s="73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71">
        <v>14020002</v>
      </c>
      <c r="H67" s="73" t="s">
        <v>145</v>
      </c>
      <c r="I67" s="73">
        <v>2</v>
      </c>
      <c r="J67" s="1">
        <v>1</v>
      </c>
      <c r="K67" s="1">
        <v>1</v>
      </c>
      <c r="L67" s="1">
        <v>4.9019607843137298E-3</v>
      </c>
      <c r="N67" s="73">
        <v>15203002</v>
      </c>
      <c r="O67" s="73" t="s">
        <v>364</v>
      </c>
      <c r="P67" s="73">
        <v>4</v>
      </c>
      <c r="Q67" s="1">
        <v>1</v>
      </c>
      <c r="R67" s="1">
        <v>1</v>
      </c>
      <c r="S67" s="1">
        <v>9.6153846153846194E-3</v>
      </c>
      <c r="U67" s="73">
        <v>15303002</v>
      </c>
      <c r="V67" s="73" t="s">
        <v>419</v>
      </c>
      <c r="W67" s="73">
        <v>4</v>
      </c>
      <c r="X67" s="1">
        <v>1</v>
      </c>
      <c r="Y67" s="1">
        <v>1</v>
      </c>
      <c r="Z67" s="1">
        <v>9.6153846153846194E-3</v>
      </c>
      <c r="AB67" s="73">
        <v>15403002</v>
      </c>
      <c r="AC67" s="73" t="s">
        <v>464</v>
      </c>
      <c r="AD67" s="73">
        <v>4</v>
      </c>
      <c r="AE67" s="1">
        <v>1</v>
      </c>
      <c r="AF67" s="1">
        <v>1</v>
      </c>
      <c r="AG67" s="1">
        <v>9.6153846153846194E-3</v>
      </c>
      <c r="AI67" s="73">
        <v>15503002</v>
      </c>
      <c r="AJ67" s="73" t="s">
        <v>510</v>
      </c>
      <c r="AK67" s="73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71">
        <v>14020003</v>
      </c>
      <c r="H68" s="73" t="s">
        <v>148</v>
      </c>
      <c r="I68" s="73">
        <v>3</v>
      </c>
      <c r="J68" s="1">
        <v>1</v>
      </c>
      <c r="K68" s="1">
        <v>1</v>
      </c>
      <c r="L68" s="1">
        <v>4.9019607843137298E-3</v>
      </c>
      <c r="N68" s="73">
        <v>15203003</v>
      </c>
      <c r="O68" s="73" t="s">
        <v>365</v>
      </c>
      <c r="P68" s="73">
        <v>3</v>
      </c>
      <c r="Q68" s="1">
        <v>1</v>
      </c>
      <c r="R68" s="1">
        <v>1</v>
      </c>
      <c r="S68" s="1">
        <v>9.6153846153846194E-3</v>
      </c>
      <c r="U68" s="73">
        <v>15303003</v>
      </c>
      <c r="V68" s="73" t="s">
        <v>420</v>
      </c>
      <c r="W68" s="73">
        <v>3</v>
      </c>
      <c r="X68" s="1">
        <v>1</v>
      </c>
      <c r="Y68" s="1">
        <v>1</v>
      </c>
      <c r="Z68" s="1">
        <v>9.6153846153846194E-3</v>
      </c>
      <c r="AB68" s="73">
        <v>15403003</v>
      </c>
      <c r="AC68" s="73" t="s">
        <v>465</v>
      </c>
      <c r="AD68" s="73">
        <v>3</v>
      </c>
      <c r="AE68" s="1">
        <v>1</v>
      </c>
      <c r="AF68" s="1">
        <v>1</v>
      </c>
      <c r="AG68" s="1">
        <v>9.6153846153846194E-3</v>
      </c>
      <c r="AI68" s="73">
        <v>15503003</v>
      </c>
      <c r="AJ68" s="73" t="s">
        <v>511</v>
      </c>
      <c r="AK68" s="73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73">
        <v>15311002</v>
      </c>
      <c r="C69" s="73" t="s">
        <v>446</v>
      </c>
      <c r="D69" s="1">
        <v>1</v>
      </c>
      <c r="E69" s="1" t="str">
        <f t="shared" si="3"/>
        <v>15311002;1@</v>
      </c>
      <c r="G69" s="71">
        <v>14020004</v>
      </c>
      <c r="H69" s="73" t="s">
        <v>150</v>
      </c>
      <c r="I69" s="73">
        <v>4</v>
      </c>
      <c r="J69" s="1">
        <v>1</v>
      </c>
      <c r="K69" s="1">
        <v>1</v>
      </c>
      <c r="L69" s="1">
        <v>4.9019607843137298E-3</v>
      </c>
      <c r="N69" s="73">
        <v>15203004</v>
      </c>
      <c r="O69" s="73" t="s">
        <v>367</v>
      </c>
      <c r="P69" s="73">
        <v>4</v>
      </c>
      <c r="Q69" s="1">
        <v>1</v>
      </c>
      <c r="R69" s="1">
        <v>1</v>
      </c>
      <c r="S69" s="1">
        <v>9.6153846153846194E-3</v>
      </c>
      <c r="U69" s="73">
        <v>15303004</v>
      </c>
      <c r="V69" s="73" t="s">
        <v>421</v>
      </c>
      <c r="W69" s="73">
        <v>4</v>
      </c>
      <c r="X69" s="1">
        <v>1</v>
      </c>
      <c r="Y69" s="1">
        <v>1</v>
      </c>
      <c r="Z69" s="1">
        <v>9.6153846153846194E-3</v>
      </c>
      <c r="AB69" s="73">
        <v>15403004</v>
      </c>
      <c r="AC69" s="73" t="s">
        <v>466</v>
      </c>
      <c r="AD69" s="73">
        <v>4</v>
      </c>
      <c r="AE69" s="1">
        <v>1</v>
      </c>
      <c r="AF69" s="1">
        <v>1</v>
      </c>
      <c r="AG69" s="1">
        <v>9.6153846153846194E-3</v>
      </c>
      <c r="AI69" s="73">
        <v>15503004</v>
      </c>
      <c r="AJ69" s="73" t="s">
        <v>512</v>
      </c>
      <c r="AK69" s="73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73">
        <v>15311004</v>
      </c>
      <c r="C70" s="73" t="s">
        <v>448</v>
      </c>
      <c r="D70" s="1">
        <v>1</v>
      </c>
      <c r="E70" s="1" t="str">
        <f t="shared" si="3"/>
        <v>15311004;1@</v>
      </c>
      <c r="G70" s="71">
        <v>14020005</v>
      </c>
      <c r="H70" s="73" t="s">
        <v>153</v>
      </c>
      <c r="I70" s="73">
        <v>2</v>
      </c>
      <c r="J70" s="1">
        <v>1</v>
      </c>
      <c r="K70" s="1">
        <v>1</v>
      </c>
      <c r="L70" s="1">
        <v>4.9019607843137298E-3</v>
      </c>
      <c r="N70" s="73">
        <v>15203005</v>
      </c>
      <c r="O70" s="73" t="s">
        <v>369</v>
      </c>
      <c r="P70" s="73">
        <v>3</v>
      </c>
      <c r="Q70" s="1">
        <v>1</v>
      </c>
      <c r="R70" s="1">
        <v>1</v>
      </c>
      <c r="S70" s="1">
        <v>9.6153846153846194E-3</v>
      </c>
      <c r="U70" s="73">
        <v>15303005</v>
      </c>
      <c r="V70" s="73" t="s">
        <v>422</v>
      </c>
      <c r="W70" s="73">
        <v>3</v>
      </c>
      <c r="X70" s="1">
        <v>1</v>
      </c>
      <c r="Y70" s="1">
        <v>1</v>
      </c>
      <c r="Z70" s="1">
        <v>9.6153846153846194E-3</v>
      </c>
      <c r="AB70" s="73">
        <v>15403005</v>
      </c>
      <c r="AC70" s="73" t="s">
        <v>467</v>
      </c>
      <c r="AD70" s="73">
        <v>3</v>
      </c>
      <c r="AE70" s="1">
        <v>1</v>
      </c>
      <c r="AF70" s="1">
        <v>1</v>
      </c>
      <c r="AG70" s="1">
        <v>9.6153846153846194E-3</v>
      </c>
      <c r="AI70" s="73">
        <v>15503005</v>
      </c>
      <c r="AJ70" s="73" t="s">
        <v>513</v>
      </c>
      <c r="AK70" s="73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73">
        <v>15311006</v>
      </c>
      <c r="C71" s="73" t="s">
        <v>450</v>
      </c>
      <c r="D71" s="1">
        <v>1</v>
      </c>
      <c r="E71" s="1" t="str">
        <f t="shared" si="3"/>
        <v>15311006;1@</v>
      </c>
      <c r="G71" s="71">
        <v>14020006</v>
      </c>
      <c r="H71" s="73" t="s">
        <v>155</v>
      </c>
      <c r="I71" s="73">
        <v>2</v>
      </c>
      <c r="J71" s="1">
        <v>1</v>
      </c>
      <c r="K71" s="1">
        <v>1</v>
      </c>
      <c r="L71" s="1">
        <v>4.9019607843137298E-3</v>
      </c>
      <c r="N71" s="73">
        <v>15203006</v>
      </c>
      <c r="O71" s="73" t="s">
        <v>371</v>
      </c>
      <c r="P71" s="73">
        <v>4</v>
      </c>
      <c r="Q71" s="1">
        <v>1</v>
      </c>
      <c r="R71" s="1">
        <v>1</v>
      </c>
      <c r="S71" s="1">
        <v>9.6153846153846194E-3</v>
      </c>
      <c r="U71" s="73">
        <v>15303006</v>
      </c>
      <c r="V71" s="73" t="s">
        <v>423</v>
      </c>
      <c r="W71" s="73">
        <v>4</v>
      </c>
      <c r="X71" s="1">
        <v>1</v>
      </c>
      <c r="Y71" s="1">
        <v>1</v>
      </c>
      <c r="Z71" s="1">
        <v>9.6153846153846194E-3</v>
      </c>
      <c r="AB71" s="73">
        <v>15403006</v>
      </c>
      <c r="AC71" s="73" t="s">
        <v>468</v>
      </c>
      <c r="AD71" s="73">
        <v>4</v>
      </c>
      <c r="AE71" s="1">
        <v>1</v>
      </c>
      <c r="AF71" s="1">
        <v>1</v>
      </c>
      <c r="AG71" s="1">
        <v>9.6153846153846194E-3</v>
      </c>
      <c r="AI71" s="73">
        <v>15503006</v>
      </c>
      <c r="AJ71" s="73" t="s">
        <v>514</v>
      </c>
      <c r="AK71" s="73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73">
        <v>15306002</v>
      </c>
      <c r="C72" s="73" t="s">
        <v>436</v>
      </c>
      <c r="D72" s="1">
        <v>1</v>
      </c>
      <c r="E72" s="1" t="str">
        <f t="shared" si="3"/>
        <v>15306002;1@</v>
      </c>
      <c r="G72" s="71">
        <v>14020007</v>
      </c>
      <c r="H72" s="73" t="s">
        <v>158</v>
      </c>
      <c r="I72" s="73">
        <v>3</v>
      </c>
      <c r="J72" s="1">
        <v>1</v>
      </c>
      <c r="K72" s="1">
        <v>1</v>
      </c>
      <c r="L72" s="1">
        <v>4.9019607843137298E-3</v>
      </c>
      <c r="N72" s="73">
        <v>15204001</v>
      </c>
      <c r="O72" s="73" t="s">
        <v>373</v>
      </c>
      <c r="P72" s="73">
        <v>3</v>
      </c>
      <c r="Q72" s="1">
        <v>1</v>
      </c>
      <c r="R72" s="1">
        <v>1</v>
      </c>
      <c r="S72" s="1">
        <v>9.6153846153846194E-3</v>
      </c>
      <c r="U72" s="73">
        <v>15304001</v>
      </c>
      <c r="V72" s="73" t="s">
        <v>424</v>
      </c>
      <c r="W72" s="73">
        <v>3</v>
      </c>
      <c r="X72" s="1">
        <v>1</v>
      </c>
      <c r="Y72" s="1">
        <v>1</v>
      </c>
      <c r="Z72" s="1">
        <v>9.6153846153846194E-3</v>
      </c>
      <c r="AB72" s="73">
        <v>15404001</v>
      </c>
      <c r="AC72" s="73" t="s">
        <v>469</v>
      </c>
      <c r="AD72" s="73">
        <v>3</v>
      </c>
      <c r="AE72" s="1">
        <v>1</v>
      </c>
      <c r="AF72" s="1">
        <v>1</v>
      </c>
      <c r="AG72" s="1">
        <v>9.6153846153846194E-3</v>
      </c>
      <c r="AI72" s="73">
        <v>15504001</v>
      </c>
      <c r="AJ72" s="73" t="s">
        <v>515</v>
      </c>
      <c r="AK72" s="73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73">
        <v>15307002</v>
      </c>
      <c r="C73" s="73" t="s">
        <v>438</v>
      </c>
      <c r="D73" s="1">
        <v>1</v>
      </c>
      <c r="E73" s="1" t="str">
        <f t="shared" si="3"/>
        <v>15307002;1@</v>
      </c>
      <c r="G73" s="71">
        <v>14020008</v>
      </c>
      <c r="H73" s="73" t="s">
        <v>160</v>
      </c>
      <c r="I73" s="73">
        <v>4</v>
      </c>
      <c r="J73" s="1">
        <v>1</v>
      </c>
      <c r="K73" s="1">
        <v>1</v>
      </c>
      <c r="L73" s="1">
        <v>4.9019607843137298E-3</v>
      </c>
      <c r="N73" s="73">
        <v>15204002</v>
      </c>
      <c r="O73" s="73" t="s">
        <v>375</v>
      </c>
      <c r="P73" s="73">
        <v>4</v>
      </c>
      <c r="Q73" s="1">
        <v>1</v>
      </c>
      <c r="R73" s="1">
        <v>1</v>
      </c>
      <c r="S73" s="1">
        <v>9.6153846153846194E-3</v>
      </c>
      <c r="U73" s="73">
        <v>15304002</v>
      </c>
      <c r="V73" s="73" t="s">
        <v>425</v>
      </c>
      <c r="W73" s="73">
        <v>4</v>
      </c>
      <c r="X73" s="1">
        <v>1</v>
      </c>
      <c r="Y73" s="1">
        <v>1</v>
      </c>
      <c r="Z73" s="1">
        <v>9.6153846153846194E-3</v>
      </c>
      <c r="AB73" s="73">
        <v>15404002</v>
      </c>
      <c r="AC73" s="73" t="s">
        <v>470</v>
      </c>
      <c r="AD73" s="73">
        <v>4</v>
      </c>
      <c r="AE73" s="1">
        <v>1</v>
      </c>
      <c r="AF73" s="1">
        <v>1</v>
      </c>
      <c r="AG73" s="1">
        <v>9.6153846153846194E-3</v>
      </c>
      <c r="AI73" s="73">
        <v>15504002</v>
      </c>
      <c r="AJ73" s="73" t="s">
        <v>516</v>
      </c>
      <c r="AK73" s="73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73"/>
      <c r="C74" s="73"/>
      <c r="D74" s="1"/>
      <c r="E74" s="1"/>
      <c r="G74" s="71">
        <v>14020009</v>
      </c>
      <c r="H74" s="73" t="s">
        <v>164</v>
      </c>
      <c r="I74" s="73">
        <v>2</v>
      </c>
      <c r="J74" s="1">
        <v>1</v>
      </c>
      <c r="K74" s="1">
        <v>1</v>
      </c>
      <c r="L74" s="1">
        <v>4.9019607843137298E-3</v>
      </c>
      <c r="N74" s="73">
        <v>15204003</v>
      </c>
      <c r="O74" s="73" t="s">
        <v>377</v>
      </c>
      <c r="P74" s="73">
        <v>3</v>
      </c>
      <c r="Q74" s="1">
        <v>1</v>
      </c>
      <c r="R74" s="1">
        <v>1</v>
      </c>
      <c r="S74" s="1">
        <v>9.6153846153846194E-3</v>
      </c>
      <c r="U74" s="73">
        <v>15304003</v>
      </c>
      <c r="V74" s="73" t="s">
        <v>426</v>
      </c>
      <c r="W74" s="73">
        <v>3</v>
      </c>
      <c r="X74" s="1">
        <v>1</v>
      </c>
      <c r="Y74" s="1">
        <v>1</v>
      </c>
      <c r="Z74" s="1">
        <v>9.6153846153846194E-3</v>
      </c>
      <c r="AB74" s="73">
        <v>15404003</v>
      </c>
      <c r="AC74" s="73" t="s">
        <v>471</v>
      </c>
      <c r="AD74" s="73">
        <v>3</v>
      </c>
      <c r="AE74" s="1">
        <v>1</v>
      </c>
      <c r="AF74" s="1">
        <v>1</v>
      </c>
      <c r="AG74" s="1">
        <v>9.6153846153846194E-3</v>
      </c>
      <c r="AI74" s="73">
        <v>15504003</v>
      </c>
      <c r="AJ74" s="73" t="s">
        <v>517</v>
      </c>
      <c r="AK74" s="73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73"/>
      <c r="C75" s="73"/>
      <c r="D75" s="1"/>
      <c r="E75" s="1"/>
      <c r="G75" s="71">
        <v>14020010</v>
      </c>
      <c r="H75" s="73" t="s">
        <v>167</v>
      </c>
      <c r="I75" s="73">
        <v>2</v>
      </c>
      <c r="J75" s="1">
        <v>1</v>
      </c>
      <c r="K75" s="1">
        <v>1</v>
      </c>
      <c r="L75" s="1">
        <v>4.9019607843137298E-3</v>
      </c>
      <c r="N75" s="73">
        <v>15204004</v>
      </c>
      <c r="O75" s="73" t="s">
        <v>379</v>
      </c>
      <c r="P75" s="73">
        <v>4</v>
      </c>
      <c r="Q75" s="1">
        <v>1</v>
      </c>
      <c r="R75" s="1">
        <v>1</v>
      </c>
      <c r="S75" s="1">
        <v>9.6153846153846194E-3</v>
      </c>
      <c r="U75" s="73">
        <v>15304004</v>
      </c>
      <c r="V75" s="73" t="s">
        <v>427</v>
      </c>
      <c r="W75" s="73">
        <v>4</v>
      </c>
      <c r="X75" s="1">
        <v>1</v>
      </c>
      <c r="Y75" s="1">
        <v>1</v>
      </c>
      <c r="Z75" s="1">
        <v>9.6153846153846194E-3</v>
      </c>
      <c r="AB75" s="73">
        <v>15404004</v>
      </c>
      <c r="AC75" s="73" t="s">
        <v>472</v>
      </c>
      <c r="AD75" s="73">
        <v>4</v>
      </c>
      <c r="AE75" s="1">
        <v>1</v>
      </c>
      <c r="AF75" s="1">
        <v>1</v>
      </c>
      <c r="AG75" s="1">
        <v>9.6153846153846194E-3</v>
      </c>
      <c r="AI75" s="73">
        <v>15504004</v>
      </c>
      <c r="AJ75" s="73" t="s">
        <v>518</v>
      </c>
      <c r="AK75" s="73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71">
        <v>14020011</v>
      </c>
      <c r="H76" s="73" t="s">
        <v>168</v>
      </c>
      <c r="I76" s="73">
        <v>3</v>
      </c>
      <c r="J76" s="1">
        <v>1</v>
      </c>
      <c r="K76" s="1">
        <v>1</v>
      </c>
      <c r="L76" s="1">
        <v>4.9019607843137298E-3</v>
      </c>
      <c r="N76" s="73">
        <v>15204005</v>
      </c>
      <c r="O76" s="73" t="s">
        <v>381</v>
      </c>
      <c r="P76" s="73">
        <v>3</v>
      </c>
      <c r="Q76" s="1">
        <v>1</v>
      </c>
      <c r="R76" s="1">
        <v>1</v>
      </c>
      <c r="S76" s="1">
        <v>9.6153846153846194E-3</v>
      </c>
      <c r="U76" s="73">
        <v>15304005</v>
      </c>
      <c r="V76" s="73" t="s">
        <v>428</v>
      </c>
      <c r="W76" s="73">
        <v>3</v>
      </c>
      <c r="X76" s="1">
        <v>1</v>
      </c>
      <c r="Y76" s="1">
        <v>1</v>
      </c>
      <c r="Z76" s="1">
        <v>9.6153846153846194E-3</v>
      </c>
      <c r="AB76" s="73">
        <v>15404005</v>
      </c>
      <c r="AC76" s="73" t="s">
        <v>473</v>
      </c>
      <c r="AD76" s="73">
        <v>3</v>
      </c>
      <c r="AE76" s="1">
        <v>1</v>
      </c>
      <c r="AF76" s="1">
        <v>1</v>
      </c>
      <c r="AG76" s="1">
        <v>9.6153846153846194E-3</v>
      </c>
      <c r="AI76" s="73">
        <v>15504005</v>
      </c>
      <c r="AJ76" s="73" t="s">
        <v>519</v>
      </c>
      <c r="AK76" s="73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71">
        <v>14020012</v>
      </c>
      <c r="H77" s="73" t="s">
        <v>172</v>
      </c>
      <c r="I77" s="73">
        <v>4</v>
      </c>
      <c r="J77" s="1">
        <v>1</v>
      </c>
      <c r="K77" s="1">
        <v>1</v>
      </c>
      <c r="L77" s="1">
        <v>4.9019607843137298E-3</v>
      </c>
      <c r="N77" s="73">
        <v>15204006</v>
      </c>
      <c r="O77" s="73" t="s">
        <v>382</v>
      </c>
      <c r="P77" s="73">
        <v>4</v>
      </c>
      <c r="Q77" s="1">
        <v>1</v>
      </c>
      <c r="R77" s="1">
        <v>1</v>
      </c>
      <c r="S77" s="1">
        <v>9.6153846153846194E-3</v>
      </c>
      <c r="U77" s="73">
        <v>15304006</v>
      </c>
      <c r="V77" s="73" t="s">
        <v>429</v>
      </c>
      <c r="W77" s="73">
        <v>4</v>
      </c>
      <c r="X77" s="1">
        <v>1</v>
      </c>
      <c r="Y77" s="1">
        <v>1</v>
      </c>
      <c r="Z77" s="1">
        <v>9.6153846153846194E-3</v>
      </c>
      <c r="AB77" s="73">
        <v>15404006</v>
      </c>
      <c r="AC77" s="73" t="s">
        <v>474</v>
      </c>
      <c r="AD77" s="73">
        <v>4</v>
      </c>
      <c r="AE77" s="1">
        <v>1</v>
      </c>
      <c r="AF77" s="1">
        <v>1</v>
      </c>
      <c r="AG77" s="1">
        <v>9.6153846153846194E-3</v>
      </c>
      <c r="AI77" s="73">
        <v>15504006</v>
      </c>
      <c r="AJ77" s="73" t="s">
        <v>520</v>
      </c>
      <c r="AK77" s="73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71">
        <v>14030001</v>
      </c>
      <c r="H78" s="73" t="s">
        <v>174</v>
      </c>
      <c r="I78" s="73">
        <v>2</v>
      </c>
      <c r="J78" s="1">
        <v>1</v>
      </c>
      <c r="K78" s="1">
        <v>1</v>
      </c>
      <c r="L78" s="1">
        <v>4.9019607843137298E-3</v>
      </c>
      <c r="N78" s="73">
        <v>15205001</v>
      </c>
      <c r="O78" s="73" t="s">
        <v>383</v>
      </c>
      <c r="P78" s="73">
        <v>3</v>
      </c>
      <c r="Q78" s="1">
        <v>1</v>
      </c>
      <c r="R78" s="1">
        <v>1</v>
      </c>
      <c r="S78" s="1">
        <v>9.6153846153846194E-3</v>
      </c>
      <c r="U78" s="73">
        <v>15305001</v>
      </c>
      <c r="V78" s="73" t="s">
        <v>430</v>
      </c>
      <c r="W78" s="73">
        <v>3</v>
      </c>
      <c r="X78" s="1">
        <v>1</v>
      </c>
      <c r="Y78" s="1">
        <v>1</v>
      </c>
      <c r="Z78" s="1">
        <v>9.6153846153846194E-3</v>
      </c>
      <c r="AB78" s="73">
        <v>15405001</v>
      </c>
      <c r="AC78" s="73" t="s">
        <v>475</v>
      </c>
      <c r="AD78" s="73">
        <v>3</v>
      </c>
      <c r="AE78" s="1">
        <v>1</v>
      </c>
      <c r="AF78" s="1">
        <v>1</v>
      </c>
      <c r="AG78" s="1">
        <v>9.6153846153846194E-3</v>
      </c>
      <c r="AI78" s="73">
        <v>15505001</v>
      </c>
      <c r="AJ78" s="73" t="s">
        <v>521</v>
      </c>
      <c r="AK78" s="73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71">
        <v>14030002</v>
      </c>
      <c r="H79" s="73" t="s">
        <v>178</v>
      </c>
      <c r="I79" s="73">
        <v>2</v>
      </c>
      <c r="J79" s="1">
        <v>1</v>
      </c>
      <c r="K79" s="1">
        <v>1</v>
      </c>
      <c r="L79" s="1">
        <v>4.9019607843137298E-3</v>
      </c>
      <c r="N79" s="73">
        <v>15205002</v>
      </c>
      <c r="O79" s="73" t="s">
        <v>384</v>
      </c>
      <c r="P79" s="73">
        <v>4</v>
      </c>
      <c r="Q79" s="1">
        <v>1</v>
      </c>
      <c r="R79" s="1">
        <v>1</v>
      </c>
      <c r="S79" s="1">
        <v>9.6153846153846194E-3</v>
      </c>
      <c r="U79" s="73">
        <v>15305002</v>
      </c>
      <c r="V79" s="73" t="s">
        <v>431</v>
      </c>
      <c r="W79" s="73">
        <v>4</v>
      </c>
      <c r="X79" s="1">
        <v>1</v>
      </c>
      <c r="Y79" s="1">
        <v>1</v>
      </c>
      <c r="Z79" s="1">
        <v>9.6153846153846194E-3</v>
      </c>
      <c r="AB79" s="73">
        <v>15405002</v>
      </c>
      <c r="AC79" s="73" t="s">
        <v>476</v>
      </c>
      <c r="AD79" s="73">
        <v>4</v>
      </c>
      <c r="AE79" s="1">
        <v>1</v>
      </c>
      <c r="AF79" s="1">
        <v>1</v>
      </c>
      <c r="AG79" s="1">
        <v>9.6153846153846194E-3</v>
      </c>
      <c r="AI79" s="73">
        <v>15505002</v>
      </c>
      <c r="AJ79" s="73" t="s">
        <v>522</v>
      </c>
      <c r="AK79" s="73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70">
        <v>10024008</v>
      </c>
      <c r="C80" s="71" t="s">
        <v>318</v>
      </c>
      <c r="D80" s="1">
        <v>1</v>
      </c>
      <c r="E80" s="1" t="str">
        <f t="shared" si="4"/>
        <v>10024008;1@</v>
      </c>
      <c r="G80" s="71">
        <v>14030003</v>
      </c>
      <c r="H80" s="73" t="s">
        <v>181</v>
      </c>
      <c r="I80" s="73">
        <v>3</v>
      </c>
      <c r="J80" s="1">
        <v>1</v>
      </c>
      <c r="K80" s="1">
        <v>1</v>
      </c>
      <c r="L80" s="1">
        <v>4.9019607843137298E-3</v>
      </c>
      <c r="N80" s="73">
        <v>15205003</v>
      </c>
      <c r="O80" s="73" t="s">
        <v>385</v>
      </c>
      <c r="P80" s="73">
        <v>3</v>
      </c>
      <c r="Q80" s="1">
        <v>1</v>
      </c>
      <c r="R80" s="1">
        <v>1</v>
      </c>
      <c r="S80" s="1">
        <v>9.6153846153846194E-3</v>
      </c>
      <c r="U80" s="73">
        <v>15305003</v>
      </c>
      <c r="V80" s="73" t="s">
        <v>432</v>
      </c>
      <c r="W80" s="73">
        <v>3</v>
      </c>
      <c r="X80" s="1">
        <v>1</v>
      </c>
      <c r="Y80" s="1">
        <v>1</v>
      </c>
      <c r="Z80" s="1">
        <v>9.6153846153846194E-3</v>
      </c>
      <c r="AB80" s="73">
        <v>15405003</v>
      </c>
      <c r="AC80" s="73" t="s">
        <v>477</v>
      </c>
      <c r="AD80" s="73">
        <v>3</v>
      </c>
      <c r="AE80" s="1">
        <v>1</v>
      </c>
      <c r="AF80" s="1">
        <v>1</v>
      </c>
      <c r="AG80" s="1">
        <v>9.6153846153846194E-3</v>
      </c>
      <c r="AI80" s="73">
        <v>15505003</v>
      </c>
      <c r="AJ80" s="73" t="s">
        <v>523</v>
      </c>
      <c r="AK80" s="73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70">
        <v>10024009</v>
      </c>
      <c r="C81" s="71" t="s">
        <v>320</v>
      </c>
      <c r="D81" s="1">
        <v>1</v>
      </c>
      <c r="E81" s="1" t="str">
        <f t="shared" si="4"/>
        <v>10024009;1@</v>
      </c>
      <c r="G81" s="71">
        <v>14030004</v>
      </c>
      <c r="H81" s="73" t="s">
        <v>183</v>
      </c>
      <c r="I81" s="73">
        <v>4</v>
      </c>
      <c r="J81" s="1">
        <v>1</v>
      </c>
      <c r="K81" s="1">
        <v>1</v>
      </c>
      <c r="L81" s="1">
        <v>4.9019607843137298E-3</v>
      </c>
      <c r="N81" s="73">
        <v>15205004</v>
      </c>
      <c r="O81" s="73" t="s">
        <v>386</v>
      </c>
      <c r="P81" s="73">
        <v>4</v>
      </c>
      <c r="Q81" s="1">
        <v>1</v>
      </c>
      <c r="R81" s="1">
        <v>1</v>
      </c>
      <c r="S81" s="1">
        <v>9.6153846153846194E-3</v>
      </c>
      <c r="U81" s="73">
        <v>15305004</v>
      </c>
      <c r="V81" s="73" t="s">
        <v>433</v>
      </c>
      <c r="W81" s="73">
        <v>4</v>
      </c>
      <c r="X81" s="1">
        <v>1</v>
      </c>
      <c r="Y81" s="1">
        <v>1</v>
      </c>
      <c r="Z81" s="1">
        <v>9.6153846153846194E-3</v>
      </c>
      <c r="AB81" s="73">
        <v>15405004</v>
      </c>
      <c r="AC81" s="73" t="s">
        <v>478</v>
      </c>
      <c r="AD81" s="73">
        <v>4</v>
      </c>
      <c r="AE81" s="1">
        <v>1</v>
      </c>
      <c r="AF81" s="1">
        <v>1</v>
      </c>
      <c r="AG81" s="1">
        <v>9.6153846153846194E-3</v>
      </c>
      <c r="AI81" s="73">
        <v>15505004</v>
      </c>
      <c r="AJ81" s="73" t="s">
        <v>524</v>
      </c>
      <c r="AK81" s="73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71">
        <v>14030005</v>
      </c>
      <c r="H82" s="73" t="s">
        <v>185</v>
      </c>
      <c r="I82" s="73">
        <v>2</v>
      </c>
      <c r="J82" s="1">
        <v>1</v>
      </c>
      <c r="K82" s="1">
        <v>1</v>
      </c>
      <c r="L82" s="1">
        <v>4.9019607843137298E-3</v>
      </c>
      <c r="N82" s="73">
        <v>15205005</v>
      </c>
      <c r="O82" s="73" t="s">
        <v>387</v>
      </c>
      <c r="P82" s="73">
        <v>3</v>
      </c>
      <c r="Q82" s="1">
        <v>1</v>
      </c>
      <c r="R82" s="1">
        <v>1</v>
      </c>
      <c r="S82" s="1">
        <v>9.6153846153846194E-3</v>
      </c>
      <c r="U82" s="73">
        <v>15305005</v>
      </c>
      <c r="V82" s="73" t="s">
        <v>434</v>
      </c>
      <c r="W82" s="73">
        <v>3</v>
      </c>
      <c r="X82" s="1">
        <v>1</v>
      </c>
      <c r="Y82" s="1">
        <v>1</v>
      </c>
      <c r="Z82" s="1">
        <v>9.6153846153846194E-3</v>
      </c>
      <c r="AB82" s="73">
        <v>15405005</v>
      </c>
      <c r="AC82" s="73" t="s">
        <v>479</v>
      </c>
      <c r="AD82" s="73">
        <v>3</v>
      </c>
      <c r="AE82" s="1">
        <v>1</v>
      </c>
      <c r="AF82" s="1">
        <v>1</v>
      </c>
      <c r="AG82" s="1">
        <v>9.6153846153846194E-3</v>
      </c>
      <c r="AI82" s="73">
        <v>15505005</v>
      </c>
      <c r="AJ82" s="73" t="s">
        <v>525</v>
      </c>
      <c r="AK82" s="73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71">
        <v>14030006</v>
      </c>
      <c r="H83" s="73" t="s">
        <v>187</v>
      </c>
      <c r="I83" s="73">
        <v>2</v>
      </c>
      <c r="J83" s="1">
        <v>1</v>
      </c>
      <c r="K83" s="1">
        <v>1</v>
      </c>
      <c r="L83" s="1">
        <v>4.9019607843137298E-3</v>
      </c>
      <c r="N83" s="73">
        <v>15205006</v>
      </c>
      <c r="O83" s="73" t="s">
        <v>388</v>
      </c>
      <c r="P83" s="73">
        <v>4</v>
      </c>
      <c r="Q83" s="1">
        <v>1</v>
      </c>
      <c r="R83" s="1">
        <v>1</v>
      </c>
      <c r="S83" s="1">
        <v>9.6153846153846194E-3</v>
      </c>
      <c r="U83" s="73">
        <v>15305006</v>
      </c>
      <c r="V83" s="73" t="s">
        <v>435</v>
      </c>
      <c r="W83" s="73">
        <v>4</v>
      </c>
      <c r="X83" s="1">
        <v>1</v>
      </c>
      <c r="Y83" s="1">
        <v>1</v>
      </c>
      <c r="Z83" s="1">
        <v>9.6153846153846194E-3</v>
      </c>
      <c r="AB83" s="73">
        <v>15405006</v>
      </c>
      <c r="AC83" s="73" t="s">
        <v>480</v>
      </c>
      <c r="AD83" s="73">
        <v>4</v>
      </c>
      <c r="AE83" s="1">
        <v>1</v>
      </c>
      <c r="AF83" s="1">
        <v>1</v>
      </c>
      <c r="AG83" s="1">
        <v>9.6153846153846194E-3</v>
      </c>
      <c r="AI83" s="73">
        <v>15505006</v>
      </c>
      <c r="AJ83" s="73" t="s">
        <v>526</v>
      </c>
      <c r="AK83" s="73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71">
        <v>14030007</v>
      </c>
      <c r="H84" s="73" t="s">
        <v>189</v>
      </c>
      <c r="I84" s="73">
        <v>3</v>
      </c>
      <c r="J84" s="1">
        <v>1</v>
      </c>
      <c r="K84" s="1">
        <v>1</v>
      </c>
      <c r="L84" s="1">
        <v>4.9019607843137298E-3</v>
      </c>
      <c r="N84" s="73">
        <v>15206001</v>
      </c>
      <c r="O84" s="73" t="s">
        <v>389</v>
      </c>
      <c r="P84" s="73">
        <v>3</v>
      </c>
      <c r="Q84" s="1">
        <v>1</v>
      </c>
      <c r="R84" s="1">
        <v>1</v>
      </c>
      <c r="S84" s="1">
        <v>9.6153846153846194E-3</v>
      </c>
      <c r="U84" s="73">
        <v>15306001</v>
      </c>
      <c r="V84" s="73" t="s">
        <v>267</v>
      </c>
      <c r="W84" s="73">
        <v>3</v>
      </c>
      <c r="X84" s="1">
        <v>1</v>
      </c>
      <c r="Y84" s="1">
        <v>1</v>
      </c>
      <c r="Z84" s="1">
        <v>9.6153846153846194E-3</v>
      </c>
      <c r="AB84" s="73">
        <v>15406001</v>
      </c>
      <c r="AC84" s="73" t="s">
        <v>481</v>
      </c>
      <c r="AD84" s="73">
        <v>3</v>
      </c>
      <c r="AE84" s="1">
        <v>1</v>
      </c>
      <c r="AF84" s="1">
        <v>1</v>
      </c>
      <c r="AG84" s="1">
        <v>9.6153846153846194E-3</v>
      </c>
      <c r="AI84" s="73">
        <v>15506001</v>
      </c>
      <c r="AJ84" s="73" t="s">
        <v>527</v>
      </c>
      <c r="AK84" s="73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71">
        <v>14030008</v>
      </c>
      <c r="H85" s="73" t="s">
        <v>192</v>
      </c>
      <c r="I85" s="73">
        <v>4</v>
      </c>
      <c r="J85" s="1">
        <v>1</v>
      </c>
      <c r="K85" s="1">
        <v>1</v>
      </c>
      <c r="L85" s="1">
        <v>4.9019607843137298E-3</v>
      </c>
      <c r="N85" s="73">
        <v>15206002</v>
      </c>
      <c r="O85" s="73" t="s">
        <v>390</v>
      </c>
      <c r="P85" s="73">
        <v>4</v>
      </c>
      <c r="Q85" s="1">
        <v>1</v>
      </c>
      <c r="R85" s="1">
        <v>1</v>
      </c>
      <c r="S85" s="1">
        <v>9.6153846153846194E-3</v>
      </c>
      <c r="U85" s="73">
        <v>15306002</v>
      </c>
      <c r="V85" s="73" t="s">
        <v>436</v>
      </c>
      <c r="W85" s="73">
        <v>4</v>
      </c>
      <c r="X85" s="1">
        <v>1</v>
      </c>
      <c r="Y85" s="1">
        <v>1</v>
      </c>
      <c r="Z85" s="1">
        <v>9.6153846153846194E-3</v>
      </c>
      <c r="AB85" s="73">
        <v>15406002</v>
      </c>
      <c r="AC85" s="73" t="s">
        <v>482</v>
      </c>
      <c r="AD85" s="73">
        <v>4</v>
      </c>
      <c r="AE85" s="1">
        <v>1</v>
      </c>
      <c r="AF85" s="1">
        <v>1</v>
      </c>
      <c r="AG85" s="1">
        <v>9.6153846153846194E-3</v>
      </c>
      <c r="AI85" s="73">
        <v>15506002</v>
      </c>
      <c r="AJ85" s="73" t="s">
        <v>528</v>
      </c>
      <c r="AK85" s="73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73">
        <v>15406002</v>
      </c>
      <c r="C86" s="73" t="s">
        <v>482</v>
      </c>
      <c r="D86" s="1">
        <v>1</v>
      </c>
      <c r="E86" s="1" t="str">
        <f t="shared" si="4"/>
        <v>15406002;1@</v>
      </c>
      <c r="G86" s="71">
        <v>14030009</v>
      </c>
      <c r="H86" s="73" t="s">
        <v>194</v>
      </c>
      <c r="I86" s="73">
        <v>2</v>
      </c>
      <c r="J86" s="1">
        <v>1</v>
      </c>
      <c r="K86" s="1">
        <v>1</v>
      </c>
      <c r="L86" s="1">
        <v>4.9019607843137298E-3</v>
      </c>
      <c r="N86" s="73">
        <v>15207001</v>
      </c>
      <c r="O86" s="73" t="s">
        <v>391</v>
      </c>
      <c r="P86" s="73">
        <v>3</v>
      </c>
      <c r="Q86" s="1">
        <v>1</v>
      </c>
      <c r="R86" s="1">
        <v>1</v>
      </c>
      <c r="S86" s="1">
        <v>9.6153846153846194E-3</v>
      </c>
      <c r="U86" s="73">
        <v>15307001</v>
      </c>
      <c r="V86" s="73" t="s">
        <v>437</v>
      </c>
      <c r="W86" s="73">
        <v>3</v>
      </c>
      <c r="X86" s="1">
        <v>1</v>
      </c>
      <c r="Y86" s="1">
        <v>1</v>
      </c>
      <c r="Z86" s="1">
        <v>9.6153846153846194E-3</v>
      </c>
      <c r="AB86" s="73">
        <v>15407001</v>
      </c>
      <c r="AC86" s="73" t="s">
        <v>483</v>
      </c>
      <c r="AD86" s="73">
        <v>3</v>
      </c>
      <c r="AE86" s="1">
        <v>1</v>
      </c>
      <c r="AF86" s="1">
        <v>1</v>
      </c>
      <c r="AG86" s="1">
        <v>9.6153846153846194E-3</v>
      </c>
      <c r="AI86" s="73">
        <v>15507001</v>
      </c>
      <c r="AJ86" s="73" t="s">
        <v>529</v>
      </c>
      <c r="AK86" s="73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73">
        <v>15407002</v>
      </c>
      <c r="C87" s="73" t="s">
        <v>484</v>
      </c>
      <c r="D87" s="1">
        <v>1</v>
      </c>
      <c r="E87" s="1" t="str">
        <f t="shared" si="4"/>
        <v>15407002;1@</v>
      </c>
      <c r="G87" s="71">
        <v>14030010</v>
      </c>
      <c r="H87" s="73" t="s">
        <v>196</v>
      </c>
      <c r="I87" s="73">
        <v>2</v>
      </c>
      <c r="J87" s="1">
        <v>1</v>
      </c>
      <c r="K87" s="1">
        <v>1</v>
      </c>
      <c r="L87" s="1">
        <v>4.9019607843137298E-3</v>
      </c>
      <c r="N87" s="73">
        <v>15207002</v>
      </c>
      <c r="O87" s="73" t="s">
        <v>392</v>
      </c>
      <c r="P87" s="73">
        <v>4</v>
      </c>
      <c r="Q87" s="1">
        <v>1</v>
      </c>
      <c r="R87" s="1">
        <v>1</v>
      </c>
      <c r="S87" s="1">
        <v>9.6153846153846194E-3</v>
      </c>
      <c r="U87" s="73">
        <v>15307002</v>
      </c>
      <c r="V87" s="73" t="s">
        <v>438</v>
      </c>
      <c r="W87" s="73">
        <v>4</v>
      </c>
      <c r="X87" s="1">
        <v>1</v>
      </c>
      <c r="Y87" s="1">
        <v>1</v>
      </c>
      <c r="Z87" s="1">
        <v>9.6153846153846194E-3</v>
      </c>
      <c r="AB87" s="73">
        <v>15407002</v>
      </c>
      <c r="AC87" s="73" t="s">
        <v>484</v>
      </c>
      <c r="AD87" s="73">
        <v>4</v>
      </c>
      <c r="AE87" s="1">
        <v>1</v>
      </c>
      <c r="AF87" s="1">
        <v>1</v>
      </c>
      <c r="AG87" s="1">
        <v>9.6153846153846194E-3</v>
      </c>
      <c r="AI87" s="73">
        <v>15507002</v>
      </c>
      <c r="AJ87" s="73" t="s">
        <v>530</v>
      </c>
      <c r="AK87" s="73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73">
        <v>15410002</v>
      </c>
      <c r="C88" s="73" t="s">
        <v>489</v>
      </c>
      <c r="D88" s="1">
        <v>1</v>
      </c>
      <c r="E88" s="1" t="str">
        <f t="shared" si="4"/>
        <v>15410002;1@</v>
      </c>
      <c r="G88" s="71">
        <v>14030011</v>
      </c>
      <c r="H88" s="73" t="s">
        <v>200</v>
      </c>
      <c r="I88" s="73">
        <v>3</v>
      </c>
      <c r="J88" s="1">
        <v>1</v>
      </c>
      <c r="K88" s="1">
        <v>1</v>
      </c>
      <c r="L88" s="1">
        <v>4.9019607843137298E-3</v>
      </c>
      <c r="N88" s="73">
        <v>15208001</v>
      </c>
      <c r="O88" s="73" t="s">
        <v>1415</v>
      </c>
      <c r="P88" s="73">
        <v>3</v>
      </c>
      <c r="Q88" s="1">
        <v>1</v>
      </c>
      <c r="R88" s="1">
        <v>1</v>
      </c>
      <c r="S88" s="1">
        <v>9.6153846153846194E-3</v>
      </c>
      <c r="U88" s="73">
        <v>15308001</v>
      </c>
      <c r="V88" s="73" t="s">
        <v>1416</v>
      </c>
      <c r="W88" s="73">
        <v>3</v>
      </c>
      <c r="X88" s="1">
        <v>1</v>
      </c>
      <c r="Y88" s="1">
        <v>1</v>
      </c>
      <c r="Z88" s="1">
        <v>9.6153846153846194E-3</v>
      </c>
      <c r="AB88" s="73">
        <v>15408001</v>
      </c>
      <c r="AC88" s="73" t="s">
        <v>1417</v>
      </c>
      <c r="AD88" s="73">
        <v>3</v>
      </c>
      <c r="AE88" s="1">
        <v>1</v>
      </c>
      <c r="AF88" s="1">
        <v>1</v>
      </c>
      <c r="AG88" s="1">
        <v>9.6153846153846194E-3</v>
      </c>
      <c r="AI88" s="73">
        <v>15508001</v>
      </c>
      <c r="AJ88" s="73" t="s">
        <v>1418</v>
      </c>
      <c r="AK88" s="73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73">
        <v>15410004</v>
      </c>
      <c r="C89" s="73" t="s">
        <v>1419</v>
      </c>
      <c r="D89" s="1">
        <v>1</v>
      </c>
      <c r="E89" s="1" t="str">
        <f t="shared" si="4"/>
        <v>15410004;1@</v>
      </c>
      <c r="G89" s="71">
        <v>14030012</v>
      </c>
      <c r="H89" s="73" t="s">
        <v>205</v>
      </c>
      <c r="I89" s="73">
        <v>4</v>
      </c>
      <c r="J89" s="1">
        <v>1</v>
      </c>
      <c r="K89" s="1">
        <v>1</v>
      </c>
      <c r="L89" s="1">
        <v>4.9019607843137298E-3</v>
      </c>
      <c r="N89" s="73">
        <v>15208002</v>
      </c>
      <c r="O89" s="73" t="s">
        <v>393</v>
      </c>
      <c r="P89" s="73">
        <v>4</v>
      </c>
      <c r="Q89" s="1">
        <v>1</v>
      </c>
      <c r="R89" s="1">
        <v>1</v>
      </c>
      <c r="S89" s="1">
        <v>9.6153846153846194E-3</v>
      </c>
      <c r="U89" s="73">
        <v>15308002</v>
      </c>
      <c r="V89" s="73" t="s">
        <v>439</v>
      </c>
      <c r="W89" s="73">
        <v>4</v>
      </c>
      <c r="X89" s="1">
        <v>1</v>
      </c>
      <c r="Y89" s="1">
        <v>1</v>
      </c>
      <c r="Z89" s="1">
        <v>9.6153846153846194E-3</v>
      </c>
      <c r="AB89" s="73">
        <v>15408002</v>
      </c>
      <c r="AC89" s="73" t="s">
        <v>485</v>
      </c>
      <c r="AD89" s="73">
        <v>4</v>
      </c>
      <c r="AE89" s="1">
        <v>1</v>
      </c>
      <c r="AF89" s="1">
        <v>1</v>
      </c>
      <c r="AG89" s="1">
        <v>9.6153846153846194E-3</v>
      </c>
      <c r="AI89" s="73">
        <v>15508002</v>
      </c>
      <c r="AJ89" s="73" t="s">
        <v>531</v>
      </c>
      <c r="AK89" s="73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73">
        <v>15410102</v>
      </c>
      <c r="C90" s="73" t="s">
        <v>1420</v>
      </c>
      <c r="D90" s="1">
        <v>1</v>
      </c>
      <c r="E90" s="1" t="str">
        <f t="shared" si="4"/>
        <v>15410102;1@</v>
      </c>
      <c r="G90" s="71">
        <v>14040001</v>
      </c>
      <c r="H90" s="73" t="s">
        <v>207</v>
      </c>
      <c r="I90" s="73">
        <v>2</v>
      </c>
      <c r="J90" s="1">
        <v>1</v>
      </c>
      <c r="K90" s="1">
        <v>1</v>
      </c>
      <c r="L90" s="1">
        <v>4.9019607843137298E-3</v>
      </c>
      <c r="N90" s="73">
        <v>15209001</v>
      </c>
      <c r="O90" s="73" t="s">
        <v>394</v>
      </c>
      <c r="P90" s="73">
        <v>2</v>
      </c>
      <c r="Q90" s="1">
        <v>1</v>
      </c>
      <c r="R90" s="1">
        <v>1</v>
      </c>
      <c r="S90" s="1">
        <v>9.6153846153846194E-3</v>
      </c>
      <c r="U90" s="73">
        <v>15309001</v>
      </c>
      <c r="V90" s="73" t="s">
        <v>296</v>
      </c>
      <c r="W90" s="73">
        <v>3</v>
      </c>
      <c r="X90" s="1">
        <v>1</v>
      </c>
      <c r="Y90" s="1">
        <v>1</v>
      </c>
      <c r="Z90" s="1">
        <v>9.6153846153846194E-3</v>
      </c>
      <c r="AB90" s="73">
        <v>15409001</v>
      </c>
      <c r="AC90" s="73" t="s">
        <v>486</v>
      </c>
      <c r="AD90" s="73">
        <v>3</v>
      </c>
      <c r="AE90" s="1">
        <v>1</v>
      </c>
      <c r="AF90" s="1">
        <v>1</v>
      </c>
      <c r="AG90" s="1">
        <v>9.6153846153846194E-3</v>
      </c>
      <c r="AI90" s="73">
        <v>15509001</v>
      </c>
      <c r="AJ90" s="73" t="s">
        <v>532</v>
      </c>
      <c r="AK90" s="73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73">
        <v>15410104</v>
      </c>
      <c r="C91" s="73" t="s">
        <v>1420</v>
      </c>
      <c r="D91" s="1">
        <v>1</v>
      </c>
      <c r="E91" s="1" t="str">
        <f t="shared" si="4"/>
        <v>15410104;1@</v>
      </c>
      <c r="G91" s="71">
        <v>14040002</v>
      </c>
      <c r="H91" s="73" t="s">
        <v>209</v>
      </c>
      <c r="I91" s="73">
        <v>2</v>
      </c>
      <c r="J91" s="1">
        <v>1</v>
      </c>
      <c r="K91" s="1">
        <v>1</v>
      </c>
      <c r="L91" s="1">
        <v>4.9019607843137298E-3</v>
      </c>
      <c r="N91" s="73">
        <v>15209002</v>
      </c>
      <c r="O91" s="73" t="s">
        <v>395</v>
      </c>
      <c r="P91" s="73">
        <v>4</v>
      </c>
      <c r="Q91" s="1">
        <v>1</v>
      </c>
      <c r="R91" s="1">
        <v>1</v>
      </c>
      <c r="S91" s="1">
        <v>9.6153846153846194E-3</v>
      </c>
      <c r="U91" s="73">
        <v>15309002</v>
      </c>
      <c r="V91" s="73" t="s">
        <v>440</v>
      </c>
      <c r="W91" s="73">
        <v>4</v>
      </c>
      <c r="X91" s="1">
        <v>1</v>
      </c>
      <c r="Y91" s="1">
        <v>1</v>
      </c>
      <c r="Z91" s="1">
        <v>9.6153846153846194E-3</v>
      </c>
      <c r="AB91" s="73">
        <v>15409002</v>
      </c>
      <c r="AC91" s="73" t="s">
        <v>487</v>
      </c>
      <c r="AD91" s="73">
        <v>4</v>
      </c>
      <c r="AE91" s="1">
        <v>1</v>
      </c>
      <c r="AF91" s="1">
        <v>1</v>
      </c>
      <c r="AG91" s="1">
        <v>9.6153846153846194E-3</v>
      </c>
      <c r="AI91" s="73">
        <v>15509002</v>
      </c>
      <c r="AJ91" s="73" t="s">
        <v>533</v>
      </c>
      <c r="AK91" s="73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73">
        <v>15411002</v>
      </c>
      <c r="C92" s="73" t="s">
        <v>492</v>
      </c>
      <c r="D92" s="1">
        <v>1</v>
      </c>
      <c r="E92" s="1" t="str">
        <f t="shared" si="4"/>
        <v>15411002;1@</v>
      </c>
      <c r="G92" s="71">
        <v>14040003</v>
      </c>
      <c r="H92" s="73" t="s">
        <v>211</v>
      </c>
      <c r="I92" s="73">
        <v>3</v>
      </c>
      <c r="J92" s="1">
        <v>1</v>
      </c>
      <c r="K92" s="1">
        <v>1</v>
      </c>
      <c r="L92" s="1">
        <v>4.9019607843137298E-3</v>
      </c>
      <c r="N92" s="73">
        <v>15210001</v>
      </c>
      <c r="O92" s="73" t="s">
        <v>396</v>
      </c>
      <c r="P92" s="73">
        <v>3</v>
      </c>
      <c r="Q92" s="1">
        <v>1</v>
      </c>
      <c r="R92" s="1">
        <v>1</v>
      </c>
      <c r="S92" s="1">
        <v>9.6153846153846194E-3</v>
      </c>
      <c r="U92" s="73">
        <v>15310001</v>
      </c>
      <c r="V92" s="73" t="s">
        <v>441</v>
      </c>
      <c r="W92" s="73">
        <v>3</v>
      </c>
      <c r="X92" s="1">
        <v>1</v>
      </c>
      <c r="Y92" s="1">
        <v>1</v>
      </c>
      <c r="Z92" s="1">
        <v>9.6153846153846194E-3</v>
      </c>
      <c r="AB92" s="73">
        <v>15410001</v>
      </c>
      <c r="AC92" s="73" t="s">
        <v>488</v>
      </c>
      <c r="AD92" s="73">
        <v>3</v>
      </c>
      <c r="AE92" s="1">
        <v>1</v>
      </c>
      <c r="AF92" s="1">
        <v>1</v>
      </c>
      <c r="AG92" s="1">
        <v>9.6153846153846194E-3</v>
      </c>
      <c r="AI92" s="73">
        <v>15510001</v>
      </c>
      <c r="AJ92" s="73" t="s">
        <v>534</v>
      </c>
      <c r="AK92" s="73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73">
        <v>15411004</v>
      </c>
      <c r="C93" s="73" t="s">
        <v>494</v>
      </c>
      <c r="D93" s="1">
        <v>1</v>
      </c>
      <c r="E93" s="1" t="str">
        <f t="shared" si="4"/>
        <v>15411004;1@</v>
      </c>
      <c r="G93" s="71">
        <v>14040004</v>
      </c>
      <c r="H93" s="73" t="s">
        <v>213</v>
      </c>
      <c r="I93" s="73">
        <v>4</v>
      </c>
      <c r="J93" s="1">
        <v>1</v>
      </c>
      <c r="K93" s="1">
        <v>1</v>
      </c>
      <c r="L93" s="1">
        <v>4.9019607843137298E-3</v>
      </c>
      <c r="N93" s="73">
        <v>15210002</v>
      </c>
      <c r="O93" s="73" t="s">
        <v>397</v>
      </c>
      <c r="P93" s="73">
        <v>4</v>
      </c>
      <c r="Q93" s="1">
        <v>1</v>
      </c>
      <c r="R93" s="1">
        <v>1</v>
      </c>
      <c r="S93" s="1">
        <v>9.6153846153846194E-3</v>
      </c>
      <c r="U93" s="73">
        <v>15310002</v>
      </c>
      <c r="V93" s="73" t="s">
        <v>442</v>
      </c>
      <c r="W93" s="73">
        <v>4</v>
      </c>
      <c r="X93" s="1">
        <v>1</v>
      </c>
      <c r="Y93" s="1">
        <v>1</v>
      </c>
      <c r="Z93" s="1">
        <v>9.6153846153846194E-3</v>
      </c>
      <c r="AB93" s="73">
        <v>15410002</v>
      </c>
      <c r="AC93" s="73" t="s">
        <v>489</v>
      </c>
      <c r="AD93" s="73">
        <v>4</v>
      </c>
      <c r="AE93" s="1">
        <v>1</v>
      </c>
      <c r="AF93" s="1">
        <v>1</v>
      </c>
      <c r="AG93" s="1">
        <v>9.6153846153846194E-3</v>
      </c>
      <c r="AI93" s="73">
        <v>15510002</v>
      </c>
      <c r="AJ93" s="73" t="s">
        <v>535</v>
      </c>
      <c r="AK93" s="73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73">
        <v>15411006</v>
      </c>
      <c r="C94" s="73" t="s">
        <v>496</v>
      </c>
      <c r="D94" s="1">
        <v>1</v>
      </c>
      <c r="E94" s="1" t="str">
        <f t="shared" si="4"/>
        <v>15411006;1@</v>
      </c>
      <c r="G94" s="71">
        <v>14040005</v>
      </c>
      <c r="H94" s="73" t="s">
        <v>215</v>
      </c>
      <c r="I94" s="73">
        <v>2</v>
      </c>
      <c r="J94" s="1">
        <v>1</v>
      </c>
      <c r="K94" s="1">
        <v>1</v>
      </c>
      <c r="L94" s="1">
        <v>4.9019607843137298E-3</v>
      </c>
      <c r="N94" s="73">
        <v>15210003</v>
      </c>
      <c r="O94" s="73" t="s">
        <v>398</v>
      </c>
      <c r="P94" s="73">
        <v>3</v>
      </c>
      <c r="Q94" s="1">
        <v>1</v>
      </c>
      <c r="R94" s="1">
        <v>1</v>
      </c>
      <c r="S94" s="1">
        <v>9.6153846153846194E-3</v>
      </c>
      <c r="U94" s="73">
        <v>15310003</v>
      </c>
      <c r="V94" s="73" t="s">
        <v>443</v>
      </c>
      <c r="W94" s="73">
        <v>3</v>
      </c>
      <c r="X94" s="1">
        <v>1</v>
      </c>
      <c r="Y94" s="1">
        <v>1</v>
      </c>
      <c r="Z94" s="1">
        <v>9.6153846153846194E-3</v>
      </c>
      <c r="AB94" s="73">
        <v>15410003</v>
      </c>
      <c r="AC94" s="73" t="s">
        <v>490</v>
      </c>
      <c r="AD94" s="73">
        <v>3</v>
      </c>
      <c r="AE94" s="1">
        <v>1</v>
      </c>
      <c r="AF94" s="1">
        <v>1</v>
      </c>
      <c r="AG94" s="1">
        <v>9.6153846153846194E-3</v>
      </c>
      <c r="AI94" s="73">
        <v>15510003</v>
      </c>
      <c r="AJ94" s="73" t="s">
        <v>536</v>
      </c>
      <c r="AK94" s="73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71">
        <v>14040006</v>
      </c>
      <c r="H95" s="73" t="s">
        <v>217</v>
      </c>
      <c r="I95" s="73">
        <v>2</v>
      </c>
      <c r="J95" s="1">
        <v>1</v>
      </c>
      <c r="K95" s="1">
        <v>1</v>
      </c>
      <c r="L95" s="1">
        <v>4.9019607843137298E-3</v>
      </c>
      <c r="N95" s="73">
        <v>15210004</v>
      </c>
      <c r="O95" s="73" t="s">
        <v>399</v>
      </c>
      <c r="P95" s="73">
        <v>4</v>
      </c>
      <c r="Q95" s="1">
        <v>1</v>
      </c>
      <c r="R95" s="1">
        <v>1</v>
      </c>
      <c r="S95" s="1">
        <v>9.6153846153846194E-3</v>
      </c>
      <c r="U95" s="73">
        <v>15310004</v>
      </c>
      <c r="V95" s="73" t="s">
        <v>444</v>
      </c>
      <c r="W95" s="73">
        <v>4</v>
      </c>
      <c r="X95" s="1">
        <v>1</v>
      </c>
      <c r="Y95" s="1">
        <v>1</v>
      </c>
      <c r="Z95" s="1">
        <v>9.6153846153846194E-3</v>
      </c>
      <c r="AB95" s="73">
        <v>15410004</v>
      </c>
      <c r="AC95" s="73" t="s">
        <v>1419</v>
      </c>
      <c r="AD95" s="73">
        <v>4</v>
      </c>
      <c r="AE95" s="1">
        <v>1</v>
      </c>
      <c r="AF95" s="1">
        <v>1</v>
      </c>
      <c r="AG95" s="1">
        <v>9.6153846153846194E-3</v>
      </c>
      <c r="AI95" s="73">
        <v>15510004</v>
      </c>
      <c r="AJ95" s="73" t="s">
        <v>537</v>
      </c>
      <c r="AK95" s="73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71">
        <v>14040007</v>
      </c>
      <c r="H96" s="73" t="s">
        <v>220</v>
      </c>
      <c r="I96" s="73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73">
        <v>15410101</v>
      </c>
      <c r="AC96" s="73" t="s">
        <v>1423</v>
      </c>
      <c r="AD96" s="73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71">
        <v>14040008</v>
      </c>
      <c r="H97" s="73" t="s">
        <v>222</v>
      </c>
      <c r="I97" s="73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73">
        <v>15410102</v>
      </c>
      <c r="AC97" s="73" t="s">
        <v>1420</v>
      </c>
      <c r="AD97" s="73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71">
        <v>14040009</v>
      </c>
      <c r="H98" s="73" t="s">
        <v>223</v>
      </c>
      <c r="I98" s="73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73">
        <v>15410103</v>
      </c>
      <c r="AC98" s="73" t="s">
        <v>1428</v>
      </c>
      <c r="AD98" s="73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71">
        <v>14040010</v>
      </c>
      <c r="H99" s="73" t="s">
        <v>224</v>
      </c>
      <c r="I99" s="73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73">
        <v>15410104</v>
      </c>
      <c r="AC99" s="73" t="s">
        <v>1420</v>
      </c>
      <c r="AD99" s="73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71">
        <v>14040011</v>
      </c>
      <c r="H100" s="73" t="s">
        <v>225</v>
      </c>
      <c r="I100" s="73">
        <v>3</v>
      </c>
      <c r="J100" s="1">
        <v>1</v>
      </c>
      <c r="K100" s="1">
        <v>1</v>
      </c>
      <c r="L100" s="1">
        <v>4.9019607843137298E-3</v>
      </c>
      <c r="N100" s="73">
        <v>15211001</v>
      </c>
      <c r="O100" s="73" t="s">
        <v>400</v>
      </c>
      <c r="P100" s="73">
        <v>3</v>
      </c>
      <c r="Q100" s="1">
        <v>1</v>
      </c>
      <c r="R100" s="1">
        <v>1</v>
      </c>
      <c r="S100" s="1">
        <v>9.6153846153846194E-3</v>
      </c>
      <c r="U100" s="73">
        <v>15311001</v>
      </c>
      <c r="V100" s="73" t="s">
        <v>445</v>
      </c>
      <c r="W100" s="73">
        <v>3</v>
      </c>
      <c r="X100" s="1">
        <v>1</v>
      </c>
      <c r="Y100" s="1">
        <v>1</v>
      </c>
      <c r="Z100" s="1">
        <v>9.6153846153846194E-3</v>
      </c>
      <c r="AB100" s="73">
        <v>15411001</v>
      </c>
      <c r="AC100" s="73" t="s">
        <v>491</v>
      </c>
      <c r="AD100" s="73">
        <v>3</v>
      </c>
      <c r="AE100" s="1">
        <v>1</v>
      </c>
      <c r="AF100" s="1">
        <v>1</v>
      </c>
      <c r="AG100" s="1">
        <v>9.6153846153846194E-3</v>
      </c>
      <c r="AI100" s="73">
        <v>15511001</v>
      </c>
      <c r="AJ100" s="73" t="s">
        <v>538</v>
      </c>
      <c r="AK100" s="73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70">
        <v>10025008</v>
      </c>
      <c r="C101" s="71" t="s">
        <v>340</v>
      </c>
      <c r="D101" s="1">
        <v>1</v>
      </c>
      <c r="E101" s="1" t="str">
        <f t="shared" si="5"/>
        <v>10025008;1@</v>
      </c>
      <c r="G101" s="71">
        <v>14040012</v>
      </c>
      <c r="H101" s="73" t="s">
        <v>226</v>
      </c>
      <c r="I101" s="73">
        <v>4</v>
      </c>
      <c r="J101" s="1">
        <v>1</v>
      </c>
      <c r="K101" s="1">
        <v>1</v>
      </c>
      <c r="L101" s="1">
        <v>4.9019607843137298E-3</v>
      </c>
      <c r="N101" s="73">
        <v>15211002</v>
      </c>
      <c r="O101" s="73" t="s">
        <v>401</v>
      </c>
      <c r="P101" s="73">
        <v>4</v>
      </c>
      <c r="Q101" s="1">
        <v>1</v>
      </c>
      <c r="R101" s="1">
        <v>1</v>
      </c>
      <c r="S101" s="1">
        <v>9.6153846153846194E-3</v>
      </c>
      <c r="U101" s="73">
        <v>15311002</v>
      </c>
      <c r="V101" s="73" t="s">
        <v>446</v>
      </c>
      <c r="W101" s="73">
        <v>4</v>
      </c>
      <c r="X101" s="1">
        <v>1</v>
      </c>
      <c r="Y101" s="1">
        <v>1</v>
      </c>
      <c r="Z101" s="1">
        <v>9.6153846153846194E-3</v>
      </c>
      <c r="AB101" s="73">
        <v>15411002</v>
      </c>
      <c r="AC101" s="73" t="s">
        <v>492</v>
      </c>
      <c r="AD101" s="73">
        <v>4</v>
      </c>
      <c r="AE101" s="1">
        <v>1</v>
      </c>
      <c r="AF101" s="1">
        <v>1</v>
      </c>
      <c r="AG101" s="1">
        <v>9.6153846153846194E-3</v>
      </c>
      <c r="AI101" s="73">
        <v>15511002</v>
      </c>
      <c r="AJ101" s="73" t="s">
        <v>539</v>
      </c>
      <c r="AK101" s="73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70">
        <v>10025009</v>
      </c>
      <c r="C102" s="71" t="s">
        <v>342</v>
      </c>
      <c r="D102" s="1">
        <v>1</v>
      </c>
      <c r="E102" s="1" t="str">
        <f t="shared" si="5"/>
        <v>10025009;1@</v>
      </c>
      <c r="G102" s="89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73">
        <v>15211003</v>
      </c>
      <c r="O102" s="73" t="s">
        <v>402</v>
      </c>
      <c r="P102" s="73">
        <v>3</v>
      </c>
      <c r="Q102" s="1">
        <v>1</v>
      </c>
      <c r="R102" s="1">
        <v>1</v>
      </c>
      <c r="S102" s="1">
        <v>9.6153846153846194E-3</v>
      </c>
      <c r="U102" s="73">
        <v>15311003</v>
      </c>
      <c r="V102" s="73" t="s">
        <v>447</v>
      </c>
      <c r="W102" s="73">
        <v>3</v>
      </c>
      <c r="X102" s="1">
        <v>1</v>
      </c>
      <c r="Y102" s="1">
        <v>1</v>
      </c>
      <c r="Z102" s="1">
        <v>9.6153846153846194E-3</v>
      </c>
      <c r="AB102" s="73">
        <v>15411003</v>
      </c>
      <c r="AC102" s="73" t="s">
        <v>493</v>
      </c>
      <c r="AD102" s="73">
        <v>3</v>
      </c>
      <c r="AE102" s="1">
        <v>1</v>
      </c>
      <c r="AF102" s="1">
        <v>1</v>
      </c>
      <c r="AG102" s="1">
        <v>9.6153846153846194E-3</v>
      </c>
      <c r="AI102" s="73">
        <v>15511003</v>
      </c>
      <c r="AJ102" s="73" t="s">
        <v>540</v>
      </c>
      <c r="AK102" s="73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9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73">
        <v>15211004</v>
      </c>
      <c r="O103" s="73" t="s">
        <v>403</v>
      </c>
      <c r="P103" s="73">
        <v>4</v>
      </c>
      <c r="Q103" s="1">
        <v>1</v>
      </c>
      <c r="R103" s="1">
        <v>1</v>
      </c>
      <c r="S103" s="1">
        <v>9.6153846153846194E-3</v>
      </c>
      <c r="U103" s="73">
        <v>15311004</v>
      </c>
      <c r="V103" s="73" t="s">
        <v>448</v>
      </c>
      <c r="W103" s="73">
        <v>4</v>
      </c>
      <c r="X103" s="1">
        <v>1</v>
      </c>
      <c r="Y103" s="1">
        <v>1</v>
      </c>
      <c r="Z103" s="1">
        <v>9.6153846153846194E-3</v>
      </c>
      <c r="AB103" s="73">
        <v>15411004</v>
      </c>
      <c r="AC103" s="73" t="s">
        <v>494</v>
      </c>
      <c r="AD103" s="73">
        <v>4</v>
      </c>
      <c r="AE103" s="1">
        <v>1</v>
      </c>
      <c r="AF103" s="1">
        <v>1</v>
      </c>
      <c r="AG103" s="1">
        <v>9.6153846153846194E-3</v>
      </c>
      <c r="AI103" s="73">
        <v>15511004</v>
      </c>
      <c r="AJ103" s="73" t="s">
        <v>541</v>
      </c>
      <c r="AK103" s="73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9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73">
        <v>15211005</v>
      </c>
      <c r="O104" s="73" t="s">
        <v>404</v>
      </c>
      <c r="P104" s="73">
        <v>3</v>
      </c>
      <c r="Q104" s="1">
        <v>1</v>
      </c>
      <c r="R104" s="1">
        <v>1</v>
      </c>
      <c r="S104" s="1">
        <v>9.6153846153846194E-3</v>
      </c>
      <c r="U104" s="73">
        <v>15311005</v>
      </c>
      <c r="V104" s="73" t="s">
        <v>449</v>
      </c>
      <c r="W104" s="73">
        <v>3</v>
      </c>
      <c r="X104" s="1">
        <v>1</v>
      </c>
      <c r="Y104" s="1">
        <v>1</v>
      </c>
      <c r="Z104" s="1">
        <v>9.6153846153846194E-3</v>
      </c>
      <c r="AB104" s="73">
        <v>15411005</v>
      </c>
      <c r="AC104" s="73" t="s">
        <v>495</v>
      </c>
      <c r="AD104" s="73">
        <v>3</v>
      </c>
      <c r="AE104" s="1">
        <v>1</v>
      </c>
      <c r="AF104" s="1">
        <v>1</v>
      </c>
      <c r="AG104" s="1">
        <v>9.6153846153846194E-3</v>
      </c>
      <c r="AI104" s="73">
        <v>15511005</v>
      </c>
      <c r="AJ104" s="73" t="s">
        <v>542</v>
      </c>
      <c r="AK104" s="73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9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73">
        <v>15211006</v>
      </c>
      <c r="O105" s="73" t="s">
        <v>405</v>
      </c>
      <c r="P105" s="73">
        <v>4</v>
      </c>
      <c r="Q105" s="1">
        <v>1</v>
      </c>
      <c r="R105" s="1">
        <v>1</v>
      </c>
      <c r="S105" s="1">
        <v>9.6153846153846194E-3</v>
      </c>
      <c r="U105" s="73">
        <v>15311006</v>
      </c>
      <c r="V105" s="73" t="s">
        <v>450</v>
      </c>
      <c r="W105" s="73">
        <v>4</v>
      </c>
      <c r="X105" s="1">
        <v>1</v>
      </c>
      <c r="Y105" s="1">
        <v>1</v>
      </c>
      <c r="Z105" s="1">
        <v>9.6153846153846194E-3</v>
      </c>
      <c r="AB105" s="73">
        <v>15411006</v>
      </c>
      <c r="AC105" s="73" t="s">
        <v>496</v>
      </c>
      <c r="AD105" s="73">
        <v>4</v>
      </c>
      <c r="AE105" s="1">
        <v>1</v>
      </c>
      <c r="AF105" s="1">
        <v>1</v>
      </c>
      <c r="AG105" s="1">
        <v>9.6153846153846194E-3</v>
      </c>
      <c r="AI105" s="73">
        <v>15511006</v>
      </c>
      <c r="AJ105" s="73" t="s">
        <v>543</v>
      </c>
      <c r="AK105" s="73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9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73">
        <v>15506002</v>
      </c>
      <c r="C107" s="73" t="s">
        <v>528</v>
      </c>
      <c r="D107" s="1">
        <v>1</v>
      </c>
      <c r="E107" s="1" t="str">
        <f t="shared" si="5"/>
        <v>15506002;1@</v>
      </c>
      <c r="G107" s="89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73">
        <v>15507002</v>
      </c>
      <c r="C108" s="73" t="s">
        <v>530</v>
      </c>
      <c r="D108" s="1">
        <v>1</v>
      </c>
      <c r="E108" s="1" t="str">
        <f t="shared" si="5"/>
        <v>15507002;1@</v>
      </c>
      <c r="G108" s="89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73">
        <v>15510002</v>
      </c>
      <c r="C109" s="73" t="s">
        <v>535</v>
      </c>
      <c r="D109" s="1">
        <v>1</v>
      </c>
      <c r="E109" s="1" t="str">
        <f t="shared" si="5"/>
        <v>15510002;1@</v>
      </c>
      <c r="G109" s="89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73">
        <v>15510004</v>
      </c>
      <c r="C110" s="73" t="s">
        <v>537</v>
      </c>
      <c r="D110" s="1">
        <v>1</v>
      </c>
      <c r="E110" s="1" t="str">
        <f t="shared" si="5"/>
        <v>15510004;1@</v>
      </c>
      <c r="G110" s="89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9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9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73">
        <v>15511002</v>
      </c>
      <c r="C113" s="73" t="s">
        <v>539</v>
      </c>
      <c r="D113" s="1">
        <v>1</v>
      </c>
      <c r="E113" s="1" t="str">
        <f t="shared" si="5"/>
        <v>15511002;1@</v>
      </c>
      <c r="G113" s="89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73">
        <v>15511004</v>
      </c>
      <c r="C114" s="73" t="s">
        <v>541</v>
      </c>
      <c r="D114" s="1">
        <v>1</v>
      </c>
      <c r="E114" s="1" t="str">
        <f t="shared" si="5"/>
        <v>15511004;1@</v>
      </c>
      <c r="G114" s="71">
        <v>14060001</v>
      </c>
      <c r="H114" s="73" t="s">
        <v>261</v>
      </c>
      <c r="I114" s="73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73">
        <v>15511006</v>
      </c>
      <c r="C115" s="73" t="s">
        <v>543</v>
      </c>
      <c r="D115" s="1">
        <v>1</v>
      </c>
      <c r="E115" s="1" t="str">
        <f t="shared" si="5"/>
        <v>15511006;1@</v>
      </c>
      <c r="G115" s="71">
        <v>14060002</v>
      </c>
      <c r="H115" s="73" t="s">
        <v>265</v>
      </c>
      <c r="I115" s="73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71">
        <v>14060003</v>
      </c>
      <c r="H116" s="73" t="s">
        <v>267</v>
      </c>
      <c r="I116" s="73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71">
        <v>14060004</v>
      </c>
      <c r="H117" s="73" t="s">
        <v>273</v>
      </c>
      <c r="I117" s="73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71">
        <v>14070001</v>
      </c>
      <c r="H118" s="73" t="s">
        <v>275</v>
      </c>
      <c r="I118" s="73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71">
        <v>14070002</v>
      </c>
      <c r="H119" s="73" t="s">
        <v>277</v>
      </c>
      <c r="I119" s="73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71">
        <v>14070003</v>
      </c>
      <c r="H120" s="73" t="s">
        <v>279</v>
      </c>
      <c r="I120" s="73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71">
        <v>14070004</v>
      </c>
      <c r="H121" s="73" t="s">
        <v>281</v>
      </c>
      <c r="I121" s="73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71">
        <v>14080001</v>
      </c>
      <c r="H122" s="73" t="s">
        <v>283</v>
      </c>
      <c r="I122" s="73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71">
        <v>14080002</v>
      </c>
      <c r="H123" s="73" t="s">
        <v>288</v>
      </c>
      <c r="I123" s="73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71">
        <v>14080003</v>
      </c>
      <c r="H124" s="73" t="s">
        <v>291</v>
      </c>
      <c r="I124" s="73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71">
        <v>14090001</v>
      </c>
      <c r="H125" s="73" t="s">
        <v>294</v>
      </c>
      <c r="I125" s="73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71">
        <v>14090002</v>
      </c>
      <c r="H126" s="73" t="s">
        <v>296</v>
      </c>
      <c r="I126" s="73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71">
        <v>14090003</v>
      </c>
      <c r="H127" s="73" t="s">
        <v>298</v>
      </c>
      <c r="I127" s="73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71">
        <v>14100001</v>
      </c>
      <c r="H128" s="73" t="s">
        <v>1435</v>
      </c>
      <c r="I128" s="73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71">
        <v>14100002</v>
      </c>
      <c r="H129" s="73" t="s">
        <v>305</v>
      </c>
      <c r="I129" s="73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71">
        <v>14100003</v>
      </c>
      <c r="H130" s="73" t="s">
        <v>307</v>
      </c>
      <c r="I130" s="73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71">
        <v>14100004</v>
      </c>
      <c r="H131" s="73" t="s">
        <v>309</v>
      </c>
      <c r="I131" s="73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71">
        <v>14100005</v>
      </c>
      <c r="H132" s="73" t="s">
        <v>311</v>
      </c>
      <c r="I132" s="73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71">
        <v>14100006</v>
      </c>
      <c r="H133" s="73" t="s">
        <v>313</v>
      </c>
      <c r="I133" s="73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71">
        <v>14100007</v>
      </c>
      <c r="H134" s="73" t="s">
        <v>315</v>
      </c>
      <c r="I134" s="73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71">
        <v>14100008</v>
      </c>
      <c r="H135" s="73" t="s">
        <v>317</v>
      </c>
      <c r="I135" s="73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9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9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9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9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9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9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9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9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71">
        <v>14110001</v>
      </c>
      <c r="H144" s="73" t="s">
        <v>319</v>
      </c>
      <c r="I144" s="73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71">
        <v>14110002</v>
      </c>
      <c r="H145" s="73" t="s">
        <v>322</v>
      </c>
      <c r="I145" s="73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71">
        <v>14110003</v>
      </c>
      <c r="H146" s="73" t="s">
        <v>324</v>
      </c>
      <c r="I146" s="73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71">
        <v>14110004</v>
      </c>
      <c r="H147" s="73" t="s">
        <v>327</v>
      </c>
      <c r="I147" s="73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71">
        <v>14110005</v>
      </c>
      <c r="H148" s="73" t="s">
        <v>330</v>
      </c>
      <c r="I148" s="73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71">
        <v>14110006</v>
      </c>
      <c r="H149" s="73" t="s">
        <v>333</v>
      </c>
      <c r="I149" s="73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71">
        <v>14110007</v>
      </c>
      <c r="H150" s="73" t="s">
        <v>335</v>
      </c>
      <c r="I150" s="73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71">
        <v>14110008</v>
      </c>
      <c r="H151" s="73" t="s">
        <v>337</v>
      </c>
      <c r="I151" s="73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71">
        <v>14110009</v>
      </c>
      <c r="H152" s="73" t="s">
        <v>339</v>
      </c>
      <c r="I152" s="73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71">
        <v>14110010</v>
      </c>
      <c r="H153" s="73" t="s">
        <v>341</v>
      </c>
      <c r="I153" s="73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71">
        <v>14110011</v>
      </c>
      <c r="H154" s="73" t="s">
        <v>343</v>
      </c>
      <c r="I154" s="73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71">
        <v>14110012</v>
      </c>
      <c r="H155" s="73" t="s">
        <v>344</v>
      </c>
      <c r="I155" s="73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60"/>
  <sheetViews>
    <sheetView tabSelected="1" topLeftCell="F57" workbookViewId="0">
      <selection activeCell="L71" sqref="L71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bestFit="1" customWidth="1"/>
    <col min="14" max="14" width="13.125" customWidth="1"/>
    <col min="16" max="16" width="11.875" customWidth="1"/>
    <col min="17" max="17" width="14" customWidth="1"/>
    <col min="18" max="18" width="13.375" customWidth="1"/>
    <col min="19" max="19" width="14.25" customWidth="1"/>
    <col min="20" max="21" width="16" customWidth="1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8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81">
        <v>100</v>
      </c>
      <c r="S42" s="2">
        <v>10010093</v>
      </c>
      <c r="T42" s="5" t="s">
        <v>675</v>
      </c>
      <c r="U42" s="81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8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8">
        <v>10000136</v>
      </c>
      <c r="N45" s="69" t="s">
        <v>1433</v>
      </c>
      <c r="O45" s="1">
        <v>10</v>
      </c>
      <c r="P45" s="2">
        <v>10000135</v>
      </c>
      <c r="Q45" s="4" t="s">
        <v>1454</v>
      </c>
      <c r="R45" s="81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8">
        <v>10000136</v>
      </c>
      <c r="N46" s="69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8">
        <v>10000137</v>
      </c>
      <c r="N47" s="69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8">
        <v>10000136</v>
      </c>
      <c r="N48" s="69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8">
        <v>10000138</v>
      </c>
      <c r="N49" s="69" t="s">
        <v>1456</v>
      </c>
      <c r="O49" s="1">
        <v>3</v>
      </c>
      <c r="P49" s="2">
        <v>10010046</v>
      </c>
      <c r="Q49" s="4" t="s">
        <v>816</v>
      </c>
      <c r="R49" s="88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8">
        <v>10000135</v>
      </c>
      <c r="N50" s="69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8">
        <v>10000136</v>
      </c>
      <c r="N51" s="69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8">
        <v>10000136</v>
      </c>
      <c r="N52" s="69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8">
        <v>10000136</v>
      </c>
      <c r="N53" s="69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1457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85" t="s">
        <v>1451</v>
      </c>
      <c r="P58" s="85" t="s">
        <v>2094</v>
      </c>
      <c r="Q58" s="85" t="s">
        <v>2095</v>
      </c>
      <c r="R58" s="85" t="s">
        <v>2096</v>
      </c>
      <c r="S58" s="150"/>
      <c r="T58" s="85" t="s">
        <v>2103</v>
      </c>
      <c r="U58" s="150"/>
    </row>
    <row r="59" spans="1:23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N59" s="1">
        <v>1</v>
      </c>
      <c r="O59" s="1">
        <v>10</v>
      </c>
      <c r="Q59" s="90">
        <v>0.01</v>
      </c>
      <c r="R59" s="1">
        <v>3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L60" s="168" t="s">
        <v>2097</v>
      </c>
      <c r="N60" s="1">
        <v>2</v>
      </c>
      <c r="O60" s="1">
        <v>30</v>
      </c>
      <c r="P60" s="1"/>
      <c r="Q60" s="90">
        <v>0.02</v>
      </c>
      <c r="R60" s="1">
        <v>3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K61" s="168" t="s">
        <v>2098</v>
      </c>
      <c r="M61" s="168" t="s">
        <v>2099</v>
      </c>
      <c r="N61" s="1">
        <v>3</v>
      </c>
      <c r="O61" s="1">
        <v>70</v>
      </c>
      <c r="P61" s="1"/>
      <c r="Q61" s="90">
        <v>0.03</v>
      </c>
      <c r="R61" s="1">
        <v>3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M62" s="1"/>
      <c r="N62" s="1">
        <v>4</v>
      </c>
      <c r="O62" s="1">
        <v>150</v>
      </c>
      <c r="P62" s="1"/>
      <c r="Q62" s="90">
        <v>0.05</v>
      </c>
      <c r="R62" s="1">
        <v>4</v>
      </c>
      <c r="T62" s="11"/>
      <c r="U62" s="11"/>
      <c r="V62" s="11"/>
    </row>
    <row r="63" spans="1:23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M63" s="1" t="s">
        <v>2100</v>
      </c>
      <c r="N63" s="1">
        <v>5</v>
      </c>
      <c r="O63" s="1">
        <v>300</v>
      </c>
      <c r="P63" s="1"/>
      <c r="Q63" s="169">
        <v>7.0000000000000007E-2</v>
      </c>
      <c r="R63" s="1">
        <v>4</v>
      </c>
      <c r="T63" s="1">
        <v>50</v>
      </c>
      <c r="U63" s="13" t="s">
        <v>2105</v>
      </c>
      <c r="V63" s="11"/>
    </row>
    <row r="64" spans="1:23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M64" s="1" t="s">
        <v>2101</v>
      </c>
      <c r="N64" s="1">
        <v>6</v>
      </c>
      <c r="O64" s="1">
        <v>500</v>
      </c>
      <c r="P64" s="1"/>
      <c r="Q64" s="169">
        <v>0.09</v>
      </c>
      <c r="R64" s="1">
        <v>4</v>
      </c>
      <c r="T64" s="1">
        <v>98</v>
      </c>
      <c r="U64" s="13" t="s">
        <v>2106</v>
      </c>
      <c r="V64" s="11"/>
    </row>
    <row r="65" spans="1:22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M65" s="1" t="s">
        <v>2102</v>
      </c>
      <c r="N65" s="1">
        <v>7</v>
      </c>
      <c r="O65" s="1">
        <v>800</v>
      </c>
      <c r="P65" s="1"/>
      <c r="Q65" s="169">
        <v>0.11</v>
      </c>
      <c r="R65" s="1">
        <v>4</v>
      </c>
      <c r="T65" s="11"/>
      <c r="U65" s="13" t="s">
        <v>2104</v>
      </c>
      <c r="V65" s="11"/>
    </row>
    <row r="66" spans="1:22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M66" s="1"/>
      <c r="N66" s="1">
        <v>8</v>
      </c>
      <c r="O66" s="1">
        <v>1300</v>
      </c>
      <c r="P66" s="1"/>
      <c r="Q66" s="169">
        <v>0.13</v>
      </c>
      <c r="R66" s="1">
        <v>4</v>
      </c>
      <c r="T66" s="11"/>
      <c r="U66" s="11"/>
      <c r="V66" s="11"/>
    </row>
    <row r="67" spans="1:22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N67" s="1">
        <v>9</v>
      </c>
      <c r="O67" s="1">
        <v>2000</v>
      </c>
      <c r="P67" s="1"/>
      <c r="Q67" s="169">
        <v>0.15</v>
      </c>
      <c r="R67" s="1">
        <v>5</v>
      </c>
    </row>
    <row r="68" spans="1:22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N68" s="1">
        <v>10</v>
      </c>
      <c r="O68" s="1">
        <v>3000</v>
      </c>
      <c r="P68" s="1"/>
      <c r="Q68" s="169">
        <v>0.17499999999999999</v>
      </c>
      <c r="R68" s="1">
        <v>5</v>
      </c>
    </row>
    <row r="69" spans="1:22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N69" s="1">
        <v>11</v>
      </c>
      <c r="O69" s="1">
        <v>5000</v>
      </c>
      <c r="P69" s="1"/>
      <c r="Q69" s="169">
        <v>0.2</v>
      </c>
      <c r="R69" s="1">
        <v>5</v>
      </c>
    </row>
    <row r="70" spans="1:22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N70" s="1">
        <v>12</v>
      </c>
      <c r="O70" s="1">
        <v>7500</v>
      </c>
      <c r="P70" s="1"/>
      <c r="Q70" s="169">
        <v>0.22500000000000001</v>
      </c>
      <c r="R70" s="1">
        <v>5</v>
      </c>
    </row>
    <row r="71" spans="1:22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N71" s="1">
        <v>13</v>
      </c>
      <c r="O71" s="1">
        <v>10000</v>
      </c>
      <c r="P71" s="1"/>
      <c r="Q71" s="169">
        <v>0.25</v>
      </c>
      <c r="R71" s="1">
        <v>6</v>
      </c>
    </row>
    <row r="72" spans="1:22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N72" s="1">
        <v>14</v>
      </c>
      <c r="O72" s="1">
        <v>150000</v>
      </c>
      <c r="P72" s="1"/>
      <c r="Q72" s="169">
        <v>0.3</v>
      </c>
      <c r="R72" s="1">
        <v>6</v>
      </c>
    </row>
    <row r="73" spans="1:22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N73" s="1">
        <v>15</v>
      </c>
      <c r="O73" s="1">
        <v>200000</v>
      </c>
      <c r="P73" s="1"/>
      <c r="Q73" s="169">
        <v>0.35</v>
      </c>
      <c r="R73" s="1">
        <v>6</v>
      </c>
    </row>
    <row r="74" spans="1:22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N74" s="1">
        <v>16</v>
      </c>
      <c r="O74" s="1">
        <v>300000</v>
      </c>
      <c r="P74" s="1"/>
      <c r="Q74" s="169">
        <v>0.4</v>
      </c>
      <c r="R74" s="1">
        <v>6</v>
      </c>
    </row>
    <row r="75" spans="1:22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N75" s="1">
        <v>17</v>
      </c>
      <c r="O75" s="1">
        <v>500000</v>
      </c>
      <c r="P75" s="1"/>
      <c r="Q75" s="169">
        <v>0.45</v>
      </c>
      <c r="R75" s="1">
        <v>6</v>
      </c>
    </row>
    <row r="76" spans="1:22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N76" s="1">
        <v>18</v>
      </c>
      <c r="O76" s="1">
        <v>1000000</v>
      </c>
      <c r="P76" s="1"/>
      <c r="Q76" s="169">
        <v>0.5</v>
      </c>
      <c r="R76" s="1">
        <v>6</v>
      </c>
    </row>
    <row r="77" spans="1:22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169"/>
    </row>
    <row r="78" spans="1:22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169"/>
    </row>
    <row r="79" spans="1:22" s="11" customFormat="1" ht="20.100000000000001" customHeight="1" x14ac:dyDescent="0.2">
      <c r="N79" s="1"/>
      <c r="O79" s="1"/>
      <c r="P79" s="1"/>
      <c r="Q79" s="169"/>
    </row>
    <row r="80" spans="1:22" s="11" customFormat="1" ht="20.100000000000001" customHeight="1" x14ac:dyDescent="0.2"/>
    <row r="81" spans="2:18" s="11" customFormat="1" ht="20.100000000000001" customHeight="1" x14ac:dyDescent="0.2">
      <c r="B81" s="1" t="s">
        <v>1459</v>
      </c>
      <c r="C81" s="1" t="s">
        <v>1460</v>
      </c>
    </row>
    <row r="82" spans="2:18" s="11" customFormat="1" ht="20.100000000000001" customHeight="1" x14ac:dyDescent="0.2">
      <c r="B82" s="1" t="s">
        <v>1461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1462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1463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1464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1465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1466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1467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1468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1469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1463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1465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1466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1467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1468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50" customFormat="1" ht="24.95" customHeight="1" x14ac:dyDescent="0.2">
      <c r="A1" s="151" t="s">
        <v>0</v>
      </c>
      <c r="B1" s="151" t="s">
        <v>37</v>
      </c>
      <c r="C1" s="151" t="s">
        <v>38</v>
      </c>
    </row>
    <row r="2" spans="1:18" ht="20.100000000000001" customHeight="1" x14ac:dyDescent="0.2">
      <c r="A2" s="152">
        <v>1</v>
      </c>
      <c r="B2" s="153">
        <v>5</v>
      </c>
      <c r="C2" s="153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52">
        <v>2</v>
      </c>
      <c r="B3" s="153">
        <v>5</v>
      </c>
      <c r="C3" s="153">
        <f>经济总表!F3*B3</f>
        <v>65</v>
      </c>
    </row>
    <row r="4" spans="1:18" ht="20.100000000000001" customHeight="1" x14ac:dyDescent="0.2">
      <c r="A4" s="152">
        <v>3</v>
      </c>
      <c r="B4" s="153">
        <v>5</v>
      </c>
      <c r="C4" s="153">
        <f>经济总表!F4*B4</f>
        <v>80</v>
      </c>
    </row>
    <row r="5" spans="1:18" ht="20.100000000000001" customHeight="1" x14ac:dyDescent="0.2">
      <c r="A5" s="152">
        <v>4</v>
      </c>
      <c r="B5" s="153">
        <v>10</v>
      </c>
      <c r="C5" s="153">
        <f>经济总表!F5*B5</f>
        <v>190</v>
      </c>
    </row>
    <row r="6" spans="1:18" ht="20.100000000000001" customHeight="1" x14ac:dyDescent="0.2">
      <c r="A6" s="152">
        <v>5</v>
      </c>
      <c r="B6" s="153">
        <v>10</v>
      </c>
      <c r="C6" s="153">
        <f>经济总表!F6*B6</f>
        <v>220</v>
      </c>
    </row>
    <row r="7" spans="1:18" ht="20.100000000000001" customHeight="1" x14ac:dyDescent="0.2">
      <c r="A7" s="152">
        <v>6</v>
      </c>
      <c r="B7" s="153">
        <v>10</v>
      </c>
      <c r="C7" s="153">
        <f>经济总表!F7*B7</f>
        <v>250</v>
      </c>
    </row>
    <row r="8" spans="1:18" ht="20.100000000000001" customHeight="1" x14ac:dyDescent="0.2">
      <c r="A8" s="152">
        <v>7</v>
      </c>
      <c r="B8" s="153">
        <v>15</v>
      </c>
      <c r="C8" s="153">
        <f>经济总表!F8*B8</f>
        <v>420</v>
      </c>
    </row>
    <row r="9" spans="1:18" ht="20.100000000000001" customHeight="1" x14ac:dyDescent="0.2">
      <c r="A9" s="152">
        <v>8</v>
      </c>
      <c r="B9" s="153">
        <v>15</v>
      </c>
      <c r="C9" s="153">
        <f>经济总表!F9*B9</f>
        <v>465</v>
      </c>
    </row>
    <row r="10" spans="1:18" ht="20.100000000000001" customHeight="1" x14ac:dyDescent="0.2">
      <c r="A10" s="152">
        <v>9</v>
      </c>
      <c r="B10" s="153">
        <v>15</v>
      </c>
      <c r="C10" s="153">
        <f>经济总表!F10*B10</f>
        <v>510</v>
      </c>
    </row>
    <row r="11" spans="1:18" ht="20.100000000000001" customHeight="1" x14ac:dyDescent="0.2">
      <c r="A11" s="152">
        <v>10</v>
      </c>
      <c r="B11" s="153">
        <v>20</v>
      </c>
      <c r="C11" s="153">
        <f>经济总表!F11*B11</f>
        <v>740</v>
      </c>
    </row>
    <row r="12" spans="1:18" ht="20.100000000000001" customHeight="1" x14ac:dyDescent="0.2">
      <c r="A12" s="152">
        <v>11</v>
      </c>
      <c r="B12" s="153">
        <v>20</v>
      </c>
      <c r="C12" s="153">
        <f>经济总表!F12*B12</f>
        <v>800</v>
      </c>
    </row>
    <row r="13" spans="1:18" ht="20.100000000000001" customHeight="1" x14ac:dyDescent="0.2">
      <c r="A13" s="152">
        <v>12</v>
      </c>
      <c r="B13" s="153">
        <v>20</v>
      </c>
      <c r="C13" s="153">
        <f>经济总表!F13*B13</f>
        <v>860</v>
      </c>
    </row>
    <row r="14" spans="1:18" ht="20.100000000000001" customHeight="1" x14ac:dyDescent="0.2">
      <c r="A14" s="152">
        <v>13</v>
      </c>
      <c r="B14" s="153">
        <v>20</v>
      </c>
      <c r="C14" s="153">
        <f>经济总表!F14*B14</f>
        <v>920</v>
      </c>
    </row>
    <row r="15" spans="1:18" ht="20.100000000000001" customHeight="1" x14ac:dyDescent="0.2">
      <c r="A15" s="152">
        <v>14</v>
      </c>
      <c r="B15" s="153">
        <v>20</v>
      </c>
      <c r="C15" s="153">
        <f>经济总表!F15*B15</f>
        <v>980</v>
      </c>
    </row>
    <row r="16" spans="1:18" ht="20.100000000000001" customHeight="1" x14ac:dyDescent="0.2">
      <c r="A16" s="152">
        <v>15</v>
      </c>
      <c r="B16" s="153">
        <v>20</v>
      </c>
      <c r="C16" s="153">
        <f>经济总表!F16*B16</f>
        <v>1040</v>
      </c>
    </row>
    <row r="17" spans="1:3" ht="20.100000000000001" customHeight="1" x14ac:dyDescent="0.2">
      <c r="A17" s="152">
        <v>16</v>
      </c>
      <c r="B17" s="153">
        <v>20</v>
      </c>
      <c r="C17" s="153">
        <f>经济总表!F17*B17</f>
        <v>1100</v>
      </c>
    </row>
    <row r="18" spans="1:3" ht="20.100000000000001" customHeight="1" x14ac:dyDescent="0.2">
      <c r="A18" s="152">
        <v>17</v>
      </c>
      <c r="B18" s="153">
        <v>20</v>
      </c>
      <c r="C18" s="153">
        <f>经济总表!F18*B18</f>
        <v>1160</v>
      </c>
    </row>
    <row r="19" spans="1:3" ht="20.100000000000001" customHeight="1" x14ac:dyDescent="0.2">
      <c r="A19" s="152">
        <v>18</v>
      </c>
      <c r="B19" s="153">
        <v>20</v>
      </c>
      <c r="C19" s="153">
        <f>经济总表!F19*B19</f>
        <v>1220</v>
      </c>
    </row>
    <row r="20" spans="1:3" ht="20.100000000000001" customHeight="1" x14ac:dyDescent="0.2">
      <c r="A20" s="152">
        <v>19</v>
      </c>
      <c r="B20" s="153">
        <v>20</v>
      </c>
      <c r="C20" s="153">
        <f>经济总表!F20*B20</f>
        <v>1280</v>
      </c>
    </row>
    <row r="21" spans="1:3" ht="20.100000000000001" customHeight="1" x14ac:dyDescent="0.2">
      <c r="A21" s="152">
        <v>20</v>
      </c>
      <c r="B21" s="153">
        <v>20</v>
      </c>
      <c r="C21" s="153">
        <f>经济总表!F21*B21</f>
        <v>1340</v>
      </c>
    </row>
    <row r="22" spans="1:3" ht="20.100000000000001" customHeight="1" x14ac:dyDescent="0.2">
      <c r="A22" s="152">
        <v>21</v>
      </c>
      <c r="B22" s="153">
        <v>20</v>
      </c>
      <c r="C22" s="153">
        <f>经济总表!F22*B22</f>
        <v>1400</v>
      </c>
    </row>
    <row r="23" spans="1:3" ht="20.100000000000001" customHeight="1" x14ac:dyDescent="0.2">
      <c r="A23" s="152">
        <v>22</v>
      </c>
      <c r="B23" s="153">
        <v>20</v>
      </c>
      <c r="C23" s="153">
        <f>经济总表!F23*B23</f>
        <v>1460</v>
      </c>
    </row>
    <row r="24" spans="1:3" ht="20.100000000000001" customHeight="1" x14ac:dyDescent="0.2">
      <c r="A24" s="152">
        <v>23</v>
      </c>
      <c r="B24" s="153">
        <v>20</v>
      </c>
      <c r="C24" s="153">
        <f>经济总表!F24*B24</f>
        <v>1520</v>
      </c>
    </row>
    <row r="25" spans="1:3" ht="20.100000000000001" customHeight="1" x14ac:dyDescent="0.2">
      <c r="A25" s="152">
        <v>24</v>
      </c>
      <c r="B25" s="153">
        <v>20</v>
      </c>
      <c r="C25" s="153">
        <f>经济总表!F25*B25</f>
        <v>1580</v>
      </c>
    </row>
    <row r="26" spans="1:3" ht="20.100000000000001" customHeight="1" x14ac:dyDescent="0.2">
      <c r="A26" s="152">
        <v>25</v>
      </c>
      <c r="B26" s="153">
        <v>20</v>
      </c>
      <c r="C26" s="153">
        <f>经济总表!F26*B26</f>
        <v>1640</v>
      </c>
    </row>
    <row r="27" spans="1:3" ht="20.100000000000001" customHeight="1" x14ac:dyDescent="0.2">
      <c r="A27" s="152">
        <v>26</v>
      </c>
      <c r="B27" s="153">
        <v>20</v>
      </c>
      <c r="C27" s="153">
        <f>经济总表!F27*B27</f>
        <v>1700</v>
      </c>
    </row>
    <row r="28" spans="1:3" ht="20.100000000000001" customHeight="1" x14ac:dyDescent="0.2">
      <c r="A28" s="152">
        <v>27</v>
      </c>
      <c r="B28" s="153">
        <v>20</v>
      </c>
      <c r="C28" s="153">
        <f>经济总表!F28*B28</f>
        <v>1760</v>
      </c>
    </row>
    <row r="29" spans="1:3" ht="20.100000000000001" customHeight="1" x14ac:dyDescent="0.2">
      <c r="A29" s="152">
        <v>28</v>
      </c>
      <c r="B29" s="153">
        <v>20</v>
      </c>
      <c r="C29" s="153">
        <f>经济总表!F29*B29</f>
        <v>1820</v>
      </c>
    </row>
    <row r="30" spans="1:3" ht="20.100000000000001" customHeight="1" x14ac:dyDescent="0.2">
      <c r="A30" s="152">
        <v>29</v>
      </c>
      <c r="B30" s="153">
        <v>20</v>
      </c>
      <c r="C30" s="153">
        <f>经济总表!F30*B30</f>
        <v>1880</v>
      </c>
    </row>
    <row r="31" spans="1:3" ht="20.100000000000001" customHeight="1" x14ac:dyDescent="0.2">
      <c r="A31" s="152">
        <v>30</v>
      </c>
      <c r="B31" s="153">
        <v>20</v>
      </c>
      <c r="C31" s="153">
        <f>经济总表!F31*B31</f>
        <v>1940</v>
      </c>
    </row>
    <row r="32" spans="1:3" ht="20.100000000000001" customHeight="1" x14ac:dyDescent="0.2">
      <c r="A32" s="152">
        <v>31</v>
      </c>
      <c r="B32" s="153">
        <v>20</v>
      </c>
      <c r="C32" s="153">
        <f>经济总表!F32*B32</f>
        <v>2000</v>
      </c>
    </row>
    <row r="33" spans="1:3" ht="20.100000000000001" customHeight="1" x14ac:dyDescent="0.2">
      <c r="A33" s="152">
        <v>32</v>
      </c>
      <c r="B33" s="153">
        <v>20</v>
      </c>
      <c r="C33" s="153">
        <f>经济总表!F33*B33</f>
        <v>2060</v>
      </c>
    </row>
    <row r="34" spans="1:3" ht="20.100000000000001" customHeight="1" x14ac:dyDescent="0.2">
      <c r="A34" s="152">
        <v>33</v>
      </c>
      <c r="B34" s="153">
        <v>20</v>
      </c>
      <c r="C34" s="153">
        <f>经济总表!F34*B34</f>
        <v>2120</v>
      </c>
    </row>
    <row r="35" spans="1:3" ht="20.100000000000001" customHeight="1" x14ac:dyDescent="0.2">
      <c r="A35" s="152">
        <v>34</v>
      </c>
      <c r="B35" s="153">
        <v>20</v>
      </c>
      <c r="C35" s="153">
        <f>经济总表!F35*B35</f>
        <v>2180</v>
      </c>
    </row>
    <row r="36" spans="1:3" ht="20.100000000000001" customHeight="1" x14ac:dyDescent="0.2">
      <c r="A36" s="152">
        <v>35</v>
      </c>
      <c r="B36" s="153">
        <v>20</v>
      </c>
      <c r="C36" s="153">
        <f>经济总表!F36*B36</f>
        <v>2240</v>
      </c>
    </row>
    <row r="37" spans="1:3" ht="20.100000000000001" customHeight="1" x14ac:dyDescent="0.2">
      <c r="A37" s="152">
        <v>36</v>
      </c>
      <c r="B37" s="153">
        <v>20</v>
      </c>
      <c r="C37" s="153">
        <f>经济总表!F37*B37</f>
        <v>2300</v>
      </c>
    </row>
    <row r="38" spans="1:3" ht="20.100000000000001" customHeight="1" x14ac:dyDescent="0.2">
      <c r="A38" s="152">
        <v>37</v>
      </c>
      <c r="B38" s="153">
        <v>20</v>
      </c>
      <c r="C38" s="153">
        <f>经济总表!F38*B38</f>
        <v>2360</v>
      </c>
    </row>
    <row r="39" spans="1:3" ht="20.100000000000001" customHeight="1" x14ac:dyDescent="0.2">
      <c r="A39" s="152">
        <v>38</v>
      </c>
      <c r="B39" s="153">
        <v>20</v>
      </c>
      <c r="C39" s="153">
        <f>经济总表!F39*B39</f>
        <v>2420</v>
      </c>
    </row>
    <row r="40" spans="1:3" ht="20.100000000000001" customHeight="1" x14ac:dyDescent="0.2">
      <c r="A40" s="152">
        <v>39</v>
      </c>
      <c r="B40" s="153">
        <v>20</v>
      </c>
      <c r="C40" s="153">
        <f>经济总表!F40*B40</f>
        <v>2480</v>
      </c>
    </row>
    <row r="41" spans="1:3" ht="20.100000000000001" customHeight="1" x14ac:dyDescent="0.2">
      <c r="A41" s="152">
        <v>40</v>
      </c>
      <c r="B41" s="153">
        <v>20</v>
      </c>
      <c r="C41" s="153">
        <f>经济总表!F41*B41</f>
        <v>2540</v>
      </c>
    </row>
    <row r="42" spans="1:3" ht="20.100000000000001" customHeight="1" x14ac:dyDescent="0.2">
      <c r="A42" s="152">
        <v>41</v>
      </c>
      <c r="B42" s="153">
        <v>20</v>
      </c>
      <c r="C42" s="153">
        <f>经济总表!F42*B42</f>
        <v>2600</v>
      </c>
    </row>
    <row r="43" spans="1:3" ht="20.100000000000001" customHeight="1" x14ac:dyDescent="0.2">
      <c r="A43" s="152">
        <v>42</v>
      </c>
      <c r="B43" s="153">
        <v>20</v>
      </c>
      <c r="C43" s="153">
        <f>经济总表!F43*B43</f>
        <v>2660</v>
      </c>
    </row>
    <row r="44" spans="1:3" ht="20.100000000000001" customHeight="1" x14ac:dyDescent="0.2">
      <c r="A44" s="152">
        <v>43</v>
      </c>
      <c r="B44" s="153">
        <v>20</v>
      </c>
      <c r="C44" s="153">
        <f>经济总表!F44*B44</f>
        <v>2720</v>
      </c>
    </row>
    <row r="45" spans="1:3" ht="20.100000000000001" customHeight="1" x14ac:dyDescent="0.2">
      <c r="A45" s="152">
        <v>44</v>
      </c>
      <c r="B45" s="153">
        <v>20</v>
      </c>
      <c r="C45" s="153">
        <f>经济总表!F45*B45</f>
        <v>2780</v>
      </c>
    </row>
    <row r="46" spans="1:3" ht="20.100000000000001" customHeight="1" x14ac:dyDescent="0.2">
      <c r="A46" s="152">
        <v>45</v>
      </c>
      <c r="B46" s="153">
        <v>20</v>
      </c>
      <c r="C46" s="153">
        <f>经济总表!F46*B46</f>
        <v>2840</v>
      </c>
    </row>
    <row r="47" spans="1:3" ht="20.100000000000001" customHeight="1" x14ac:dyDescent="0.2">
      <c r="A47" s="152">
        <v>46</v>
      </c>
      <c r="B47" s="153">
        <v>20</v>
      </c>
      <c r="C47" s="153">
        <f>经济总表!F47*B47</f>
        <v>2900</v>
      </c>
    </row>
    <row r="48" spans="1:3" ht="20.100000000000001" customHeight="1" x14ac:dyDescent="0.2">
      <c r="A48" s="152">
        <v>47</v>
      </c>
      <c r="B48" s="153">
        <v>20</v>
      </c>
      <c r="C48" s="153">
        <f>经济总表!F48*B48</f>
        <v>2960</v>
      </c>
    </row>
    <row r="49" spans="1:3" ht="20.100000000000001" customHeight="1" x14ac:dyDescent="0.2">
      <c r="A49" s="152">
        <v>48</v>
      </c>
      <c r="B49" s="153">
        <v>20</v>
      </c>
      <c r="C49" s="153">
        <f>经济总表!F49*B49</f>
        <v>3020</v>
      </c>
    </row>
    <row r="50" spans="1:3" ht="20.100000000000001" customHeight="1" x14ac:dyDescent="0.2">
      <c r="A50" s="152">
        <v>49</v>
      </c>
      <c r="B50" s="153">
        <v>20</v>
      </c>
      <c r="C50" s="153">
        <f>经济总表!F50*B50</f>
        <v>3080</v>
      </c>
    </row>
    <row r="51" spans="1:3" ht="20.100000000000001" customHeight="1" x14ac:dyDescent="0.2">
      <c r="A51" s="152">
        <v>50</v>
      </c>
      <c r="B51" s="153">
        <v>20</v>
      </c>
      <c r="C51" s="153">
        <f>经济总表!F51*B51</f>
        <v>3140</v>
      </c>
    </row>
    <row r="52" spans="1:3" ht="20.100000000000001" customHeight="1" x14ac:dyDescent="0.2">
      <c r="A52" s="152">
        <v>51</v>
      </c>
      <c r="B52" s="153">
        <v>20</v>
      </c>
      <c r="C52" s="153">
        <f>经济总表!F52*B52</f>
        <v>3200</v>
      </c>
    </row>
    <row r="53" spans="1:3" ht="20.100000000000001" customHeight="1" x14ac:dyDescent="0.2">
      <c r="A53" s="152">
        <v>52</v>
      </c>
      <c r="B53" s="153">
        <v>20</v>
      </c>
      <c r="C53" s="153">
        <f>经济总表!F53*B53</f>
        <v>3260</v>
      </c>
    </row>
    <row r="54" spans="1:3" ht="20.100000000000001" customHeight="1" x14ac:dyDescent="0.2">
      <c r="A54" s="152">
        <v>53</v>
      </c>
      <c r="B54" s="153">
        <v>20</v>
      </c>
      <c r="C54" s="153">
        <f>经济总表!F54*B54</f>
        <v>3320</v>
      </c>
    </row>
    <row r="55" spans="1:3" ht="20.100000000000001" customHeight="1" x14ac:dyDescent="0.2">
      <c r="A55" s="152">
        <v>54</v>
      </c>
      <c r="B55" s="153">
        <v>20</v>
      </c>
      <c r="C55" s="153">
        <f>经济总表!F55*B55</f>
        <v>3380</v>
      </c>
    </row>
    <row r="56" spans="1:3" ht="20.100000000000001" customHeight="1" x14ac:dyDescent="0.2">
      <c r="A56" s="152">
        <v>55</v>
      </c>
      <c r="B56" s="153">
        <v>20</v>
      </c>
      <c r="C56" s="153">
        <f>经济总表!F56*B56</f>
        <v>3440</v>
      </c>
    </row>
    <row r="57" spans="1:3" ht="20.100000000000001" customHeight="1" x14ac:dyDescent="0.2">
      <c r="A57" s="152">
        <v>56</v>
      </c>
      <c r="B57" s="153">
        <v>20</v>
      </c>
      <c r="C57" s="153">
        <f>经济总表!F57*B57</f>
        <v>3500</v>
      </c>
    </row>
    <row r="58" spans="1:3" ht="20.100000000000001" customHeight="1" x14ac:dyDescent="0.2">
      <c r="A58" s="152">
        <v>57</v>
      </c>
      <c r="B58" s="153">
        <v>20</v>
      </c>
      <c r="C58" s="153">
        <f>经济总表!F58*B58</f>
        <v>3560</v>
      </c>
    </row>
    <row r="59" spans="1:3" ht="20.100000000000001" customHeight="1" x14ac:dyDescent="0.2">
      <c r="A59" s="152">
        <v>58</v>
      </c>
      <c r="B59" s="153">
        <v>20</v>
      </c>
      <c r="C59" s="153">
        <f>经济总表!F59*B59</f>
        <v>3620</v>
      </c>
    </row>
    <row r="60" spans="1:3" ht="20.100000000000001" customHeight="1" x14ac:dyDescent="0.2">
      <c r="A60" s="152">
        <v>59</v>
      </c>
      <c r="B60" s="153">
        <v>20</v>
      </c>
      <c r="C60" s="153">
        <f>经济总表!F60*B60</f>
        <v>3680</v>
      </c>
    </row>
    <row r="61" spans="1:3" ht="20.100000000000001" customHeight="1" x14ac:dyDescent="0.2">
      <c r="A61" s="152">
        <v>60</v>
      </c>
      <c r="B61" s="153">
        <v>20</v>
      </c>
      <c r="C61" s="153">
        <f>经济总表!F61*B61</f>
        <v>3740</v>
      </c>
    </row>
    <row r="62" spans="1:3" ht="20.100000000000001" customHeight="1" x14ac:dyDescent="0.2">
      <c r="A62" s="152">
        <v>61</v>
      </c>
      <c r="B62" s="153">
        <v>20</v>
      </c>
      <c r="C62" s="153">
        <f>经济总表!F62*B62</f>
        <v>3800</v>
      </c>
    </row>
    <row r="63" spans="1:3" ht="20.100000000000001" customHeight="1" x14ac:dyDescent="0.2">
      <c r="A63" s="152">
        <v>62</v>
      </c>
      <c r="B63" s="153">
        <v>20</v>
      </c>
      <c r="C63" s="153">
        <f>经济总表!F63*B63</f>
        <v>3860</v>
      </c>
    </row>
    <row r="64" spans="1:3" ht="20.100000000000001" customHeight="1" x14ac:dyDescent="0.2">
      <c r="A64" s="152">
        <v>63</v>
      </c>
      <c r="B64" s="153">
        <v>20</v>
      </c>
      <c r="C64" s="153">
        <f>经济总表!F64*B64</f>
        <v>3920</v>
      </c>
    </row>
    <row r="65" spans="1:3" ht="20.100000000000001" customHeight="1" x14ac:dyDescent="0.2">
      <c r="A65" s="152">
        <v>64</v>
      </c>
      <c r="B65" s="153">
        <v>20</v>
      </c>
      <c r="C65" s="153">
        <f>经济总表!F65*B65</f>
        <v>3980</v>
      </c>
    </row>
    <row r="66" spans="1:3" ht="20.100000000000001" customHeight="1" x14ac:dyDescent="0.2">
      <c r="A66" s="152">
        <v>65</v>
      </c>
      <c r="B66" s="153">
        <v>20</v>
      </c>
      <c r="C66" s="15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1470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1471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73">
        <v>15201002</v>
      </c>
      <c r="I28" s="73" t="s">
        <v>347</v>
      </c>
      <c r="J28" s="1">
        <f>1/26</f>
        <v>3.8461538461538464E-2</v>
      </c>
      <c r="L28" s="73">
        <v>15301002</v>
      </c>
      <c r="M28" s="73" t="s">
        <v>407</v>
      </c>
      <c r="N28" s="1">
        <f>1/26</f>
        <v>3.8461538461538464E-2</v>
      </c>
      <c r="P28" s="73">
        <v>15401002</v>
      </c>
      <c r="Q28" s="73" t="s">
        <v>452</v>
      </c>
      <c r="R28" s="1">
        <f>1/26</f>
        <v>3.8461538461538464E-2</v>
      </c>
      <c r="T28" s="73">
        <v>15501002</v>
      </c>
      <c r="U28" s="73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73">
        <v>15201004</v>
      </c>
      <c r="I29" s="73" t="s">
        <v>351</v>
      </c>
      <c r="J29" s="1">
        <f t="shared" ref="J29:J53" si="13">1/26</f>
        <v>3.8461538461538464E-2</v>
      </c>
      <c r="L29" s="73">
        <v>15301004</v>
      </c>
      <c r="M29" s="73" t="s">
        <v>409</v>
      </c>
      <c r="N29" s="1">
        <f t="shared" ref="N29:N53" si="14">1/26</f>
        <v>3.8461538461538464E-2</v>
      </c>
      <c r="P29" s="73">
        <v>15401004</v>
      </c>
      <c r="Q29" s="73" t="s">
        <v>454</v>
      </c>
      <c r="R29" s="1">
        <f t="shared" ref="R29:R53" si="15">1/26</f>
        <v>3.8461538461538464E-2</v>
      </c>
      <c r="T29" s="73">
        <v>15501004</v>
      </c>
      <c r="U29" s="73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73">
        <v>15201006</v>
      </c>
      <c r="I30" s="73" t="s">
        <v>354</v>
      </c>
      <c r="J30" s="1">
        <f t="shared" si="13"/>
        <v>3.8461538461538464E-2</v>
      </c>
      <c r="L30" s="73">
        <v>15301006</v>
      </c>
      <c r="M30" s="73" t="s">
        <v>411</v>
      </c>
      <c r="N30" s="1">
        <f t="shared" si="14"/>
        <v>3.8461538461538464E-2</v>
      </c>
      <c r="P30" s="73">
        <v>15401006</v>
      </c>
      <c r="Q30" s="73" t="s">
        <v>456</v>
      </c>
      <c r="R30" s="1">
        <f t="shared" si="15"/>
        <v>3.8461538461538464E-2</v>
      </c>
      <c r="T30" s="73">
        <v>15501006</v>
      </c>
      <c r="U30" s="73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73">
        <v>15202002</v>
      </c>
      <c r="I31" s="73" t="s">
        <v>357</v>
      </c>
      <c r="J31" s="1">
        <f t="shared" si="13"/>
        <v>3.8461538461538464E-2</v>
      </c>
      <c r="L31" s="73">
        <v>15302002</v>
      </c>
      <c r="M31" s="73" t="s">
        <v>413</v>
      </c>
      <c r="N31" s="1">
        <f t="shared" si="14"/>
        <v>3.8461538461538464E-2</v>
      </c>
      <c r="P31" s="73">
        <v>15402002</v>
      </c>
      <c r="Q31" s="73" t="s">
        <v>458</v>
      </c>
      <c r="R31" s="1">
        <f t="shared" si="15"/>
        <v>3.8461538461538464E-2</v>
      </c>
      <c r="T31" s="73">
        <v>15502002</v>
      </c>
      <c r="U31" s="73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73">
        <v>15202004</v>
      </c>
      <c r="I32" s="73" t="s">
        <v>359</v>
      </c>
      <c r="J32" s="1">
        <f t="shared" si="13"/>
        <v>3.8461538461538464E-2</v>
      </c>
      <c r="L32" s="73">
        <v>15302004</v>
      </c>
      <c r="M32" s="73" t="s">
        <v>415</v>
      </c>
      <c r="N32" s="1">
        <f t="shared" si="14"/>
        <v>3.8461538461538464E-2</v>
      </c>
      <c r="P32" s="73">
        <v>15402004</v>
      </c>
      <c r="Q32" s="73" t="s">
        <v>460</v>
      </c>
      <c r="R32" s="1">
        <f t="shared" si="15"/>
        <v>3.8461538461538464E-2</v>
      </c>
      <c r="T32" s="73">
        <v>15502004</v>
      </c>
      <c r="U32" s="73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73">
        <v>15202006</v>
      </c>
      <c r="I33" s="73" t="s">
        <v>361</v>
      </c>
      <c r="J33" s="1">
        <f t="shared" si="13"/>
        <v>3.8461538461538464E-2</v>
      </c>
      <c r="L33" s="73">
        <v>15302006</v>
      </c>
      <c r="M33" s="73" t="s">
        <v>417</v>
      </c>
      <c r="N33" s="1">
        <f t="shared" si="14"/>
        <v>3.8461538461538464E-2</v>
      </c>
      <c r="P33" s="73">
        <v>15402006</v>
      </c>
      <c r="Q33" s="73" t="s">
        <v>462</v>
      </c>
      <c r="R33" s="1">
        <f t="shared" si="15"/>
        <v>3.8461538461538464E-2</v>
      </c>
      <c r="T33" s="73">
        <v>15502006</v>
      </c>
      <c r="U33" s="73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73">
        <v>15203002</v>
      </c>
      <c r="I34" s="73" t="s">
        <v>364</v>
      </c>
      <c r="J34" s="1">
        <f t="shared" si="13"/>
        <v>3.8461538461538464E-2</v>
      </c>
      <c r="L34" s="73">
        <v>15303002</v>
      </c>
      <c r="M34" s="73" t="s">
        <v>419</v>
      </c>
      <c r="N34" s="1">
        <f t="shared" si="14"/>
        <v>3.8461538461538464E-2</v>
      </c>
      <c r="P34" s="73">
        <v>15403002</v>
      </c>
      <c r="Q34" s="73" t="s">
        <v>464</v>
      </c>
      <c r="R34" s="1">
        <f t="shared" si="15"/>
        <v>3.8461538461538464E-2</v>
      </c>
      <c r="T34" s="73">
        <v>15503002</v>
      </c>
      <c r="U34" s="73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73">
        <v>15203004</v>
      </c>
      <c r="I35" s="73" t="s">
        <v>367</v>
      </c>
      <c r="J35" s="1">
        <f t="shared" si="13"/>
        <v>3.8461538461538464E-2</v>
      </c>
      <c r="L35" s="73">
        <v>15303004</v>
      </c>
      <c r="M35" s="73" t="s">
        <v>421</v>
      </c>
      <c r="N35" s="1">
        <f t="shared" si="14"/>
        <v>3.8461538461538464E-2</v>
      </c>
      <c r="P35" s="73">
        <v>15403004</v>
      </c>
      <c r="Q35" s="73" t="s">
        <v>466</v>
      </c>
      <c r="R35" s="1">
        <f t="shared" si="15"/>
        <v>3.8461538461538464E-2</v>
      </c>
      <c r="T35" s="73">
        <v>15503004</v>
      </c>
      <c r="U35" s="73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73">
        <v>15203006</v>
      </c>
      <c r="I36" s="73" t="s">
        <v>371</v>
      </c>
      <c r="J36" s="1">
        <f t="shared" si="13"/>
        <v>3.8461538461538464E-2</v>
      </c>
      <c r="L36" s="73">
        <v>15303006</v>
      </c>
      <c r="M36" s="73" t="s">
        <v>423</v>
      </c>
      <c r="N36" s="1">
        <f t="shared" si="14"/>
        <v>3.8461538461538464E-2</v>
      </c>
      <c r="P36" s="73">
        <v>15403006</v>
      </c>
      <c r="Q36" s="73" t="s">
        <v>468</v>
      </c>
      <c r="R36" s="1">
        <f t="shared" si="15"/>
        <v>3.8461538461538464E-2</v>
      </c>
      <c r="T36" s="73">
        <v>15503006</v>
      </c>
      <c r="U36" s="73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73">
        <v>15204002</v>
      </c>
      <c r="I37" s="73" t="s">
        <v>375</v>
      </c>
      <c r="J37" s="1">
        <f t="shared" si="13"/>
        <v>3.8461538461538464E-2</v>
      </c>
      <c r="L37" s="73">
        <v>15304002</v>
      </c>
      <c r="M37" s="73" t="s">
        <v>425</v>
      </c>
      <c r="N37" s="1">
        <f t="shared" si="14"/>
        <v>3.8461538461538464E-2</v>
      </c>
      <c r="P37" s="73">
        <v>15404002</v>
      </c>
      <c r="Q37" s="73" t="s">
        <v>470</v>
      </c>
      <c r="R37" s="1">
        <f t="shared" si="15"/>
        <v>3.8461538461538464E-2</v>
      </c>
      <c r="T37" s="73">
        <v>15504002</v>
      </c>
      <c r="U37" s="73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73">
        <v>15204004</v>
      </c>
      <c r="I38" s="73" t="s">
        <v>379</v>
      </c>
      <c r="J38" s="1">
        <f t="shared" si="13"/>
        <v>3.8461538461538464E-2</v>
      </c>
      <c r="L38" s="73">
        <v>15304004</v>
      </c>
      <c r="M38" s="73" t="s">
        <v>427</v>
      </c>
      <c r="N38" s="1">
        <f t="shared" si="14"/>
        <v>3.8461538461538464E-2</v>
      </c>
      <c r="P38" s="73">
        <v>15404004</v>
      </c>
      <c r="Q38" s="73" t="s">
        <v>472</v>
      </c>
      <c r="R38" s="1">
        <f t="shared" si="15"/>
        <v>3.8461538461538464E-2</v>
      </c>
      <c r="T38" s="73">
        <v>15504004</v>
      </c>
      <c r="U38" s="73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73">
        <v>15204006</v>
      </c>
      <c r="I39" s="73" t="s">
        <v>382</v>
      </c>
      <c r="J39" s="1">
        <f t="shared" si="13"/>
        <v>3.8461538461538464E-2</v>
      </c>
      <c r="L39" s="73">
        <v>15304006</v>
      </c>
      <c r="M39" s="73" t="s">
        <v>429</v>
      </c>
      <c r="N39" s="1">
        <f t="shared" si="14"/>
        <v>3.8461538461538464E-2</v>
      </c>
      <c r="P39" s="73">
        <v>15404006</v>
      </c>
      <c r="Q39" s="73" t="s">
        <v>474</v>
      </c>
      <c r="R39" s="1">
        <f t="shared" si="15"/>
        <v>3.8461538461538464E-2</v>
      </c>
      <c r="T39" s="73">
        <v>15504006</v>
      </c>
      <c r="U39" s="73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73">
        <v>15205002</v>
      </c>
      <c r="I40" s="73" t="s">
        <v>384</v>
      </c>
      <c r="J40" s="1">
        <f t="shared" si="13"/>
        <v>3.8461538461538464E-2</v>
      </c>
      <c r="L40" s="73">
        <v>15305002</v>
      </c>
      <c r="M40" s="73" t="s">
        <v>431</v>
      </c>
      <c r="N40" s="1">
        <f t="shared" si="14"/>
        <v>3.8461538461538464E-2</v>
      </c>
      <c r="P40" s="73">
        <v>15405002</v>
      </c>
      <c r="Q40" s="73" t="s">
        <v>476</v>
      </c>
      <c r="R40" s="1">
        <f t="shared" si="15"/>
        <v>3.8461538461538464E-2</v>
      </c>
      <c r="T40" s="73">
        <v>15505002</v>
      </c>
      <c r="U40" s="73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73">
        <v>15205004</v>
      </c>
      <c r="I41" s="73" t="s">
        <v>386</v>
      </c>
      <c r="J41" s="1">
        <f t="shared" si="13"/>
        <v>3.8461538461538464E-2</v>
      </c>
      <c r="L41" s="73">
        <v>15305004</v>
      </c>
      <c r="M41" s="73" t="s">
        <v>433</v>
      </c>
      <c r="N41" s="1">
        <f t="shared" si="14"/>
        <v>3.8461538461538464E-2</v>
      </c>
      <c r="P41" s="73">
        <v>15405004</v>
      </c>
      <c r="Q41" s="73" t="s">
        <v>478</v>
      </c>
      <c r="R41" s="1">
        <f t="shared" si="15"/>
        <v>3.8461538461538464E-2</v>
      </c>
      <c r="T41" s="73">
        <v>15505004</v>
      </c>
      <c r="U41" s="73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73">
        <v>15205006</v>
      </c>
      <c r="I42" s="73" t="s">
        <v>388</v>
      </c>
      <c r="J42" s="1">
        <f t="shared" si="13"/>
        <v>3.8461538461538464E-2</v>
      </c>
      <c r="L42" s="73">
        <v>15305006</v>
      </c>
      <c r="M42" s="73" t="s">
        <v>435</v>
      </c>
      <c r="N42" s="1">
        <f t="shared" si="14"/>
        <v>3.8461538461538464E-2</v>
      </c>
      <c r="P42" s="73">
        <v>15405006</v>
      </c>
      <c r="Q42" s="73" t="s">
        <v>480</v>
      </c>
      <c r="R42" s="1">
        <f t="shared" si="15"/>
        <v>3.8461538461538464E-2</v>
      </c>
      <c r="T42" s="73">
        <v>15505006</v>
      </c>
      <c r="U42" s="73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73">
        <v>15206002</v>
      </c>
      <c r="I43" s="73" t="s">
        <v>390</v>
      </c>
      <c r="J43" s="1">
        <f t="shared" si="13"/>
        <v>3.8461538461538464E-2</v>
      </c>
      <c r="L43" s="73">
        <v>15306002</v>
      </c>
      <c r="M43" s="73" t="s">
        <v>436</v>
      </c>
      <c r="N43" s="1">
        <f t="shared" si="14"/>
        <v>3.8461538461538464E-2</v>
      </c>
      <c r="P43" s="73">
        <v>15406002</v>
      </c>
      <c r="Q43" s="73" t="s">
        <v>482</v>
      </c>
      <c r="R43" s="1">
        <f t="shared" si="15"/>
        <v>3.8461538461538464E-2</v>
      </c>
      <c r="T43" s="73">
        <v>15506002</v>
      </c>
      <c r="U43" s="73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73">
        <v>15207002</v>
      </c>
      <c r="I44" s="73" t="s">
        <v>392</v>
      </c>
      <c r="J44" s="1">
        <f t="shared" si="13"/>
        <v>3.8461538461538464E-2</v>
      </c>
      <c r="L44" s="73">
        <v>15307002</v>
      </c>
      <c r="M44" s="73" t="s">
        <v>438</v>
      </c>
      <c r="N44" s="1">
        <f t="shared" si="14"/>
        <v>3.8461538461538464E-2</v>
      </c>
      <c r="P44" s="73">
        <v>15407002</v>
      </c>
      <c r="Q44" s="73" t="s">
        <v>484</v>
      </c>
      <c r="R44" s="1">
        <f t="shared" si="15"/>
        <v>3.8461538461538464E-2</v>
      </c>
      <c r="T44" s="73">
        <v>15507002</v>
      </c>
      <c r="U44" s="73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73">
        <v>15208002</v>
      </c>
      <c r="I45" s="73" t="s">
        <v>393</v>
      </c>
      <c r="J45" s="1">
        <f t="shared" si="13"/>
        <v>3.8461538461538464E-2</v>
      </c>
      <c r="L45" s="73">
        <v>15308002</v>
      </c>
      <c r="M45" s="73" t="s">
        <v>439</v>
      </c>
      <c r="N45" s="1">
        <f t="shared" si="14"/>
        <v>3.8461538461538464E-2</v>
      </c>
      <c r="P45" s="73">
        <v>15408002</v>
      </c>
      <c r="Q45" s="73" t="s">
        <v>485</v>
      </c>
      <c r="R45" s="1">
        <f t="shared" si="15"/>
        <v>3.8461538461538464E-2</v>
      </c>
      <c r="T45" s="73">
        <v>15508002</v>
      </c>
      <c r="U45" s="73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73">
        <v>15209002</v>
      </c>
      <c r="I46" s="73" t="s">
        <v>395</v>
      </c>
      <c r="J46" s="1">
        <f t="shared" si="13"/>
        <v>3.8461538461538464E-2</v>
      </c>
      <c r="L46" s="73">
        <v>15309002</v>
      </c>
      <c r="M46" s="73" t="s">
        <v>440</v>
      </c>
      <c r="N46" s="1">
        <f t="shared" si="14"/>
        <v>3.8461538461538464E-2</v>
      </c>
      <c r="P46" s="73">
        <v>15409002</v>
      </c>
      <c r="Q46" s="73" t="s">
        <v>487</v>
      </c>
      <c r="R46" s="1">
        <f t="shared" si="15"/>
        <v>3.8461538461538464E-2</v>
      </c>
      <c r="T46" s="73">
        <v>15509002</v>
      </c>
      <c r="U46" s="73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73">
        <v>15210002</v>
      </c>
      <c r="I47" s="73" t="s">
        <v>397</v>
      </c>
      <c r="J47" s="1">
        <f t="shared" si="13"/>
        <v>3.8461538461538464E-2</v>
      </c>
      <c r="L47" s="73">
        <v>15310002</v>
      </c>
      <c r="M47" s="73" t="s">
        <v>442</v>
      </c>
      <c r="N47" s="1">
        <f t="shared" si="14"/>
        <v>3.8461538461538464E-2</v>
      </c>
      <c r="P47" s="73">
        <v>15410002</v>
      </c>
      <c r="Q47" s="73" t="s">
        <v>489</v>
      </c>
      <c r="R47" s="1">
        <f t="shared" si="15"/>
        <v>3.8461538461538464E-2</v>
      </c>
      <c r="T47" s="73">
        <v>15510002</v>
      </c>
      <c r="U47" s="73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73">
        <v>15210004</v>
      </c>
      <c r="I48" s="73" t="s">
        <v>399</v>
      </c>
      <c r="J48" s="1">
        <f t="shared" si="13"/>
        <v>3.8461538461538464E-2</v>
      </c>
      <c r="L48" s="73">
        <v>15310004</v>
      </c>
      <c r="M48" s="73" t="s">
        <v>444</v>
      </c>
      <c r="N48" s="1">
        <f t="shared" si="14"/>
        <v>3.8461538461538464E-2</v>
      </c>
      <c r="P48" s="73">
        <v>15410004</v>
      </c>
      <c r="Q48" s="73" t="s">
        <v>1419</v>
      </c>
      <c r="R48" s="1">
        <f t="shared" si="15"/>
        <v>3.8461538461538464E-2</v>
      </c>
      <c r="T48" s="73">
        <v>15510004</v>
      </c>
      <c r="U48" s="73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73">
        <v>15410102</v>
      </c>
      <c r="Q49" s="73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73">
        <v>15410104</v>
      </c>
      <c r="Q50" s="73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73">
        <v>15211002</v>
      </c>
      <c r="I51" s="73" t="s">
        <v>401</v>
      </c>
      <c r="J51" s="1">
        <f t="shared" si="13"/>
        <v>3.8461538461538464E-2</v>
      </c>
      <c r="L51" s="73">
        <v>15311002</v>
      </c>
      <c r="M51" s="73" t="s">
        <v>446</v>
      </c>
      <c r="N51" s="1">
        <f t="shared" si="14"/>
        <v>3.8461538461538464E-2</v>
      </c>
      <c r="P51" s="73">
        <v>15411002</v>
      </c>
      <c r="Q51" s="73" t="s">
        <v>492</v>
      </c>
      <c r="R51" s="1">
        <f t="shared" si="15"/>
        <v>3.8461538461538464E-2</v>
      </c>
      <c r="T51" s="73">
        <v>15511002</v>
      </c>
      <c r="U51" s="73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73">
        <v>15211004</v>
      </c>
      <c r="I52" s="73" t="s">
        <v>403</v>
      </c>
      <c r="J52" s="1">
        <f t="shared" si="13"/>
        <v>3.8461538461538464E-2</v>
      </c>
      <c r="L52" s="73">
        <v>15311004</v>
      </c>
      <c r="M52" s="73" t="s">
        <v>448</v>
      </c>
      <c r="N52" s="1">
        <f t="shared" si="14"/>
        <v>3.8461538461538464E-2</v>
      </c>
      <c r="P52" s="73">
        <v>15411004</v>
      </c>
      <c r="Q52" s="73" t="s">
        <v>494</v>
      </c>
      <c r="R52" s="1">
        <f t="shared" si="15"/>
        <v>3.8461538461538464E-2</v>
      </c>
      <c r="T52" s="73">
        <v>15511004</v>
      </c>
      <c r="U52" s="73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73">
        <v>15211006</v>
      </c>
      <c r="I53" s="73" t="s">
        <v>405</v>
      </c>
      <c r="J53" s="1">
        <f t="shared" si="13"/>
        <v>3.8461538461538464E-2</v>
      </c>
      <c r="L53" s="73">
        <v>15311006</v>
      </c>
      <c r="M53" s="73" t="s">
        <v>450</v>
      </c>
      <c r="N53" s="1">
        <f t="shared" si="14"/>
        <v>3.8461538461538464E-2</v>
      </c>
      <c r="P53" s="73">
        <v>15411006</v>
      </c>
      <c r="Q53" s="73" t="s">
        <v>496</v>
      </c>
      <c r="R53" s="1">
        <f t="shared" si="15"/>
        <v>3.8461538461538464E-2</v>
      </c>
      <c r="T53" s="73">
        <v>15511006</v>
      </c>
      <c r="U53" s="73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80">
        <v>1</v>
      </c>
      <c r="F56" s="81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80">
        <v>1</v>
      </c>
      <c r="N56" s="81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82">
        <v>10052001</v>
      </c>
      <c r="F83" s="83" t="s">
        <v>1472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82">
        <v>10052001</v>
      </c>
      <c r="N83" s="83" t="s">
        <v>1472</v>
      </c>
    </row>
    <row r="84" spans="5:14" ht="20.100000000000001" customHeight="1" x14ac:dyDescent="0.2">
      <c r="E84" s="82">
        <v>10052002</v>
      </c>
      <c r="F84" s="83" t="s">
        <v>1473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82">
        <v>10052002</v>
      </c>
      <c r="N84" s="83" t="s">
        <v>1473</v>
      </c>
    </row>
    <row r="85" spans="5:14" ht="20.100000000000001" customHeight="1" x14ac:dyDescent="0.2">
      <c r="E85" s="82">
        <v>10052003</v>
      </c>
      <c r="F85" s="83" t="s">
        <v>1474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82">
        <v>10052003</v>
      </c>
      <c r="N85" s="83" t="s">
        <v>1474</v>
      </c>
    </row>
    <row r="86" spans="5:14" ht="20.100000000000001" customHeight="1" x14ac:dyDescent="0.2">
      <c r="E86" s="82">
        <v>10052004</v>
      </c>
      <c r="F86" s="83" t="s">
        <v>1475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82">
        <v>10052004</v>
      </c>
      <c r="N86" s="83" t="s">
        <v>1475</v>
      </c>
    </row>
    <row r="87" spans="5:14" ht="20.100000000000001" customHeight="1" x14ac:dyDescent="0.2">
      <c r="E87" s="82">
        <v>10052005</v>
      </c>
      <c r="F87" s="83" t="s">
        <v>1476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82">
        <v>10052005</v>
      </c>
      <c r="N87" s="83" t="s">
        <v>1476</v>
      </c>
    </row>
    <row r="88" spans="5:14" ht="20.100000000000001" customHeight="1" x14ac:dyDescent="0.2">
      <c r="E88" s="82">
        <v>10052006</v>
      </c>
      <c r="F88" s="83" t="s">
        <v>1477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82">
        <v>10052006</v>
      </c>
      <c r="N88" s="83" t="s">
        <v>1477</v>
      </c>
    </row>
    <row r="89" spans="5:14" ht="20.100000000000001" customHeight="1" x14ac:dyDescent="0.2">
      <c r="E89" s="82">
        <v>10052007</v>
      </c>
      <c r="F89" s="83" t="s">
        <v>1478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82">
        <v>10052007</v>
      </c>
      <c r="N89" s="83" t="s">
        <v>1478</v>
      </c>
    </row>
    <row r="90" spans="5:14" ht="20.100000000000001" customHeight="1" x14ac:dyDescent="0.2">
      <c r="E90" s="82">
        <v>10052008</v>
      </c>
      <c r="F90" s="83" t="s">
        <v>1479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82">
        <v>10052008</v>
      </c>
      <c r="N90" s="83" t="s">
        <v>1479</v>
      </c>
    </row>
    <row r="91" spans="5:14" ht="20.100000000000001" customHeight="1" x14ac:dyDescent="0.2">
      <c r="E91" s="82">
        <v>10052009</v>
      </c>
      <c r="F91" s="83" t="s">
        <v>1480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82">
        <v>10052009</v>
      </c>
      <c r="N91" s="83" t="s">
        <v>1480</v>
      </c>
    </row>
    <row r="92" spans="5:14" ht="20.100000000000001" customHeight="1" x14ac:dyDescent="0.2">
      <c r="E92" s="82">
        <v>10052010</v>
      </c>
      <c r="F92" s="83" t="s">
        <v>1481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82">
        <v>10052010</v>
      </c>
      <c r="N92" s="83" t="s">
        <v>1481</v>
      </c>
    </row>
    <row r="93" spans="5:14" ht="20.100000000000001" customHeight="1" x14ac:dyDescent="0.2">
      <c r="E93" s="82">
        <v>10052011</v>
      </c>
      <c r="F93" s="83" t="s">
        <v>1482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82">
        <v>10052011</v>
      </c>
      <c r="N93" s="83" t="s">
        <v>1482</v>
      </c>
    </row>
    <row r="94" spans="5:14" ht="20.100000000000001" customHeight="1" x14ac:dyDescent="0.2">
      <c r="E94" s="82">
        <v>10052012</v>
      </c>
      <c r="F94" s="83" t="s">
        <v>1483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82">
        <v>10052012</v>
      </c>
      <c r="N94" s="83" t="s">
        <v>1483</v>
      </c>
    </row>
    <row r="95" spans="5:14" ht="20.100000000000001" customHeight="1" x14ac:dyDescent="0.2">
      <c r="E95" s="82">
        <v>10052013</v>
      </c>
      <c r="F95" s="83" t="s">
        <v>1484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82">
        <v>10052013</v>
      </c>
      <c r="N95" s="83" t="s">
        <v>1484</v>
      </c>
    </row>
    <row r="96" spans="5:14" ht="20.100000000000001" customHeight="1" x14ac:dyDescent="0.2">
      <c r="E96" s="82">
        <v>10052014</v>
      </c>
      <c r="F96" s="83" t="s">
        <v>1485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82">
        <v>10052014</v>
      </c>
      <c r="N96" s="83" t="s">
        <v>1485</v>
      </c>
    </row>
    <row r="97" spans="5:14" ht="20.100000000000001" customHeight="1" x14ac:dyDescent="0.2">
      <c r="E97" s="82">
        <v>10052015</v>
      </c>
      <c r="F97" s="83" t="s">
        <v>1486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82">
        <v>10052015</v>
      </c>
      <c r="N97" s="83" t="s">
        <v>1486</v>
      </c>
    </row>
    <row r="98" spans="5:14" ht="20.100000000000001" customHeight="1" x14ac:dyDescent="0.2">
      <c r="E98" s="82">
        <v>10052016</v>
      </c>
      <c r="F98" s="83" t="s">
        <v>1487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82">
        <v>10052016</v>
      </c>
      <c r="N98" s="83" t="s">
        <v>1487</v>
      </c>
    </row>
    <row r="99" spans="5:14" ht="20.100000000000001" customHeight="1" x14ac:dyDescent="0.2">
      <c r="E99" s="82">
        <v>10052017</v>
      </c>
      <c r="F99" s="83" t="s">
        <v>1488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82">
        <v>10052017</v>
      </c>
      <c r="N99" s="83" t="s">
        <v>1488</v>
      </c>
    </row>
    <row r="100" spans="5:14" ht="20.100000000000001" customHeight="1" x14ac:dyDescent="0.2">
      <c r="E100" s="82">
        <v>10052018</v>
      </c>
      <c r="F100" s="83" t="s">
        <v>1489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82">
        <v>10052018</v>
      </c>
      <c r="N100" s="83" t="s">
        <v>1489</v>
      </c>
    </row>
    <row r="101" spans="5:14" ht="20.100000000000001" customHeight="1" x14ac:dyDescent="0.2">
      <c r="E101" s="82">
        <v>10052019</v>
      </c>
      <c r="F101" s="83" t="s">
        <v>1490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82">
        <v>10052019</v>
      </c>
      <c r="N101" s="83" t="s">
        <v>1490</v>
      </c>
    </row>
    <row r="102" spans="5:14" ht="20.100000000000001" customHeight="1" x14ac:dyDescent="0.2">
      <c r="E102" s="82">
        <v>10052020</v>
      </c>
      <c r="F102" s="83" t="s">
        <v>1491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82">
        <v>10052020</v>
      </c>
      <c r="N102" s="83" t="s">
        <v>1491</v>
      </c>
    </row>
    <row r="103" spans="5:14" ht="20.100000000000001" customHeight="1" x14ac:dyDescent="0.2">
      <c r="E103" s="82">
        <v>10052021</v>
      </c>
      <c r="F103" s="83" t="s">
        <v>1492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82">
        <v>10052021</v>
      </c>
      <c r="N103" s="83" t="s">
        <v>1492</v>
      </c>
    </row>
    <row r="104" spans="5:14" ht="20.100000000000001" customHeight="1" x14ac:dyDescent="0.2">
      <c r="E104" s="82">
        <v>10052022</v>
      </c>
      <c r="F104" s="83" t="s">
        <v>1493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82">
        <v>10052022</v>
      </c>
      <c r="N104" s="83" t="s">
        <v>1493</v>
      </c>
    </row>
    <row r="105" spans="5:14" ht="20.100000000000001" customHeight="1" x14ac:dyDescent="0.2">
      <c r="E105" s="82">
        <v>10052023</v>
      </c>
      <c r="F105" s="83" t="s">
        <v>1494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82">
        <v>10052023</v>
      </c>
      <c r="N105" s="83" t="s">
        <v>1494</v>
      </c>
    </row>
    <row r="106" spans="5:14" ht="20.100000000000001" customHeight="1" x14ac:dyDescent="0.2">
      <c r="E106" s="82">
        <v>10052024</v>
      </c>
      <c r="F106" s="83" t="s">
        <v>1495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82">
        <v>10052024</v>
      </c>
      <c r="N106" s="83" t="s">
        <v>1495</v>
      </c>
    </row>
    <row r="107" spans="5:14" ht="20.100000000000001" customHeight="1" x14ac:dyDescent="0.2">
      <c r="E107" s="82">
        <v>10052025</v>
      </c>
      <c r="F107" s="83" t="s">
        <v>1496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82">
        <v>10052025</v>
      </c>
      <c r="N107" s="83" t="s">
        <v>1496</v>
      </c>
    </row>
    <row r="108" spans="5:14" ht="20.100000000000001" customHeight="1" x14ac:dyDescent="0.2">
      <c r="E108" s="82">
        <v>10052026</v>
      </c>
      <c r="F108" s="83" t="s">
        <v>1497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82">
        <v>10052026</v>
      </c>
      <c r="N108" s="83" t="s">
        <v>1497</v>
      </c>
    </row>
    <row r="109" spans="5:14" ht="20.100000000000001" customHeight="1" x14ac:dyDescent="0.2">
      <c r="E109" s="82">
        <v>10052027</v>
      </c>
      <c r="F109" s="83" t="s">
        <v>1498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82">
        <v>10052027</v>
      </c>
      <c r="N109" s="83" t="s">
        <v>1498</v>
      </c>
    </row>
    <row r="110" spans="5:14" ht="20.100000000000001" customHeight="1" x14ac:dyDescent="0.2">
      <c r="E110" s="82">
        <v>10052028</v>
      </c>
      <c r="F110" s="83" t="s">
        <v>1499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82">
        <v>10052028</v>
      </c>
      <c r="N110" s="83" t="s">
        <v>1499</v>
      </c>
    </row>
    <row r="111" spans="5:14" ht="20.100000000000001" customHeight="1" x14ac:dyDescent="0.2">
      <c r="E111" s="84">
        <v>16000101</v>
      </c>
      <c r="F111" s="83" t="s">
        <v>1500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84">
        <v>16000101</v>
      </c>
      <c r="N111" s="83" t="s">
        <v>1500</v>
      </c>
    </row>
    <row r="112" spans="5:14" ht="20.100000000000001" customHeight="1" x14ac:dyDescent="0.2">
      <c r="E112" s="84">
        <v>16000102</v>
      </c>
      <c r="F112" s="83" t="s">
        <v>1501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84">
        <v>16000102</v>
      </c>
      <c r="N112" s="83" t="s">
        <v>1501</v>
      </c>
    </row>
    <row r="113" spans="5:14" ht="20.100000000000001" customHeight="1" x14ac:dyDescent="0.2">
      <c r="E113" s="84">
        <v>16000103</v>
      </c>
      <c r="F113" s="83" t="s">
        <v>1502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84">
        <v>16000103</v>
      </c>
      <c r="N113" s="83" t="s">
        <v>1502</v>
      </c>
    </row>
    <row r="114" spans="5:14" ht="20.100000000000001" customHeight="1" x14ac:dyDescent="0.2">
      <c r="E114" s="84">
        <v>16000104</v>
      </c>
      <c r="F114" s="83" t="s">
        <v>1503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84">
        <v>16000104</v>
      </c>
      <c r="N114" s="83" t="s">
        <v>1503</v>
      </c>
    </row>
    <row r="115" spans="5:14" ht="20.100000000000001" customHeight="1" x14ac:dyDescent="0.2">
      <c r="E115" s="84">
        <v>16000105</v>
      </c>
      <c r="F115" s="83" t="s">
        <v>1504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84">
        <v>16000105</v>
      </c>
      <c r="N115" s="83" t="s">
        <v>1504</v>
      </c>
    </row>
    <row r="116" spans="5:14" ht="20.100000000000001" customHeight="1" x14ac:dyDescent="0.2">
      <c r="E116" s="84">
        <v>16000106</v>
      </c>
      <c r="F116" s="83" t="s">
        <v>1505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84">
        <v>16000106</v>
      </c>
      <c r="N116" s="83" t="s">
        <v>1505</v>
      </c>
    </row>
    <row r="117" spans="5:14" ht="20.100000000000001" customHeight="1" x14ac:dyDescent="0.2">
      <c r="E117" s="84">
        <v>16000107</v>
      </c>
      <c r="F117" s="83" t="s">
        <v>1506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84">
        <v>16000107</v>
      </c>
      <c r="N117" s="83" t="s">
        <v>1506</v>
      </c>
    </row>
    <row r="118" spans="5:14" ht="20.100000000000001" customHeight="1" x14ac:dyDescent="0.2">
      <c r="E118" s="84">
        <v>16000108</v>
      </c>
      <c r="F118" s="83" t="s">
        <v>1507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84">
        <v>16000108</v>
      </c>
      <c r="N118" s="83" t="s">
        <v>1507</v>
      </c>
    </row>
    <row r="119" spans="5:14" ht="20.100000000000001" customHeight="1" x14ac:dyDescent="0.2">
      <c r="E119" s="84">
        <v>16000109</v>
      </c>
      <c r="F119" s="83" t="s">
        <v>1508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84">
        <v>16000109</v>
      </c>
      <c r="N119" s="83" t="s">
        <v>1508</v>
      </c>
    </row>
    <row r="120" spans="5:14" ht="20.100000000000001" customHeight="1" x14ac:dyDescent="0.2">
      <c r="E120" s="84">
        <v>16000110</v>
      </c>
      <c r="F120" s="83" t="s">
        <v>1509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84">
        <v>16000110</v>
      </c>
      <c r="N120" s="83" t="s">
        <v>1509</v>
      </c>
    </row>
    <row r="121" spans="5:14" ht="20.100000000000001" customHeight="1" x14ac:dyDescent="0.2">
      <c r="E121" s="84">
        <v>16000111</v>
      </c>
      <c r="F121" s="83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84">
        <v>16000111</v>
      </c>
      <c r="N121" s="83" t="s">
        <v>1510</v>
      </c>
    </row>
    <row r="122" spans="5:14" ht="20.100000000000001" customHeight="1" x14ac:dyDescent="0.2">
      <c r="E122" s="84">
        <v>16000112</v>
      </c>
      <c r="F122" s="83" t="s">
        <v>1511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84">
        <v>16000112</v>
      </c>
      <c r="N122" s="83" t="s">
        <v>1511</v>
      </c>
    </row>
    <row r="123" spans="5:14" ht="20.100000000000001" customHeight="1" x14ac:dyDescent="0.2">
      <c r="E123" s="84">
        <v>16000201</v>
      </c>
      <c r="F123" s="83" t="s">
        <v>1512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84">
        <v>16000201</v>
      </c>
      <c r="N123" s="83" t="s">
        <v>1512</v>
      </c>
    </row>
    <row r="124" spans="5:14" ht="20.100000000000001" customHeight="1" x14ac:dyDescent="0.2">
      <c r="E124" s="84">
        <v>16000202</v>
      </c>
      <c r="F124" s="83" t="s">
        <v>1513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84">
        <v>16000202</v>
      </c>
      <c r="N124" s="83" t="s">
        <v>1513</v>
      </c>
    </row>
    <row r="125" spans="5:14" ht="20.100000000000001" customHeight="1" x14ac:dyDescent="0.2">
      <c r="E125" s="84">
        <v>16000203</v>
      </c>
      <c r="F125" s="83" t="s">
        <v>1514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84">
        <v>16000203</v>
      </c>
      <c r="N125" s="83" t="s">
        <v>1514</v>
      </c>
    </row>
    <row r="126" spans="5:14" ht="20.100000000000001" customHeight="1" x14ac:dyDescent="0.2">
      <c r="E126" s="84">
        <v>16000204</v>
      </c>
      <c r="F126" s="83" t="s">
        <v>1515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84">
        <v>16000204</v>
      </c>
      <c r="N126" s="83" t="s">
        <v>1515</v>
      </c>
    </row>
    <row r="127" spans="5:14" ht="20.100000000000001" customHeight="1" x14ac:dyDescent="0.2">
      <c r="E127" s="84">
        <v>16000205</v>
      </c>
      <c r="F127" s="83" t="s">
        <v>1516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84">
        <v>16000205</v>
      </c>
      <c r="N127" s="83" t="s">
        <v>1516</v>
      </c>
    </row>
    <row r="128" spans="5:14" ht="20.100000000000001" customHeight="1" x14ac:dyDescent="0.2">
      <c r="E128" s="84">
        <v>16000206</v>
      </c>
      <c r="F128" s="83" t="s">
        <v>1517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84">
        <v>16000206</v>
      </c>
      <c r="N128" s="83" t="s">
        <v>1517</v>
      </c>
    </row>
    <row r="129" spans="2:23" ht="20.100000000000001" customHeight="1" x14ac:dyDescent="0.2">
      <c r="E129" s="84">
        <v>16000207</v>
      </c>
      <c r="F129" s="83" t="s">
        <v>1518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84">
        <v>16000207</v>
      </c>
      <c r="N129" s="83" t="s">
        <v>1518</v>
      </c>
    </row>
    <row r="130" spans="2:23" ht="20.100000000000001" customHeight="1" x14ac:dyDescent="0.2">
      <c r="E130" s="84">
        <v>16000208</v>
      </c>
      <c r="F130" s="83" t="s">
        <v>1519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84">
        <v>16000208</v>
      </c>
      <c r="N130" s="83" t="s">
        <v>1519</v>
      </c>
    </row>
    <row r="131" spans="2:23" ht="20.100000000000001" customHeight="1" x14ac:dyDescent="0.2">
      <c r="E131" s="84">
        <v>16000209</v>
      </c>
      <c r="F131" s="83" t="s">
        <v>1520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84">
        <v>16000209</v>
      </c>
      <c r="N131" s="83" t="s">
        <v>1520</v>
      </c>
    </row>
    <row r="132" spans="2:23" ht="20.100000000000001" customHeight="1" x14ac:dyDescent="0.2">
      <c r="E132" s="84">
        <v>16000210</v>
      </c>
      <c r="F132" s="83" t="s">
        <v>1521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84">
        <v>16000210</v>
      </c>
      <c r="N132" s="83" t="s">
        <v>1521</v>
      </c>
    </row>
    <row r="133" spans="2:23" ht="20.100000000000001" customHeight="1" x14ac:dyDescent="0.2">
      <c r="E133" s="84">
        <v>16000211</v>
      </c>
      <c r="F133" s="83" t="s">
        <v>1522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84">
        <v>16000211</v>
      </c>
      <c r="N133" s="83" t="s">
        <v>1522</v>
      </c>
    </row>
    <row r="134" spans="2:23" ht="20.100000000000001" customHeight="1" x14ac:dyDescent="0.2">
      <c r="E134" s="84">
        <v>16000212</v>
      </c>
      <c r="F134" s="83" t="s">
        <v>1523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84">
        <v>16000212</v>
      </c>
      <c r="N134" s="83" t="s">
        <v>1523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85" t="s">
        <v>1524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1525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1526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1527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74"/>
      <c r="AC161" s="1"/>
      <c r="AD161" s="1"/>
      <c r="AE161" s="1"/>
      <c r="AF161" s="1"/>
      <c r="AI161" s="74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74"/>
      <c r="AC162" s="1"/>
      <c r="AD162" s="1"/>
      <c r="AE162" s="1"/>
      <c r="AF162" s="1"/>
      <c r="AI162" s="74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74">
        <v>1</v>
      </c>
      <c r="H163" s="1">
        <v>3850</v>
      </c>
      <c r="I163" s="73">
        <v>15201002</v>
      </c>
      <c r="J163" s="73" t="s">
        <v>347</v>
      </c>
      <c r="K163" s="74">
        <v>1</v>
      </c>
      <c r="L163" s="1">
        <v>3850</v>
      </c>
      <c r="M163" s="73">
        <v>15301002</v>
      </c>
      <c r="N163" s="73" t="s">
        <v>407</v>
      </c>
      <c r="O163" s="74">
        <v>1</v>
      </c>
      <c r="P163" s="1">
        <v>3850</v>
      </c>
      <c r="Q163" s="73">
        <v>15401002</v>
      </c>
      <c r="R163" s="73" t="s">
        <v>452</v>
      </c>
      <c r="S163" s="74">
        <v>1</v>
      </c>
      <c r="T163" s="1">
        <v>3850</v>
      </c>
      <c r="U163" s="73">
        <v>15501002</v>
      </c>
      <c r="V163" s="73" t="s">
        <v>498</v>
      </c>
      <c r="W163" s="74">
        <v>1</v>
      </c>
      <c r="X163" s="1">
        <v>3850</v>
      </c>
    </row>
    <row r="164" spans="2:37" ht="20.100000000000001" customHeight="1" x14ac:dyDescent="0.2">
      <c r="B164" s="1" t="s">
        <v>1525</v>
      </c>
      <c r="C164" s="1">
        <v>0.01</v>
      </c>
      <c r="E164" s="1">
        <v>14010008</v>
      </c>
      <c r="F164" s="1" t="s">
        <v>129</v>
      </c>
      <c r="G164" s="74">
        <v>1</v>
      </c>
      <c r="H164" s="1">
        <v>3850</v>
      </c>
      <c r="I164" s="73">
        <v>15201004</v>
      </c>
      <c r="J164" s="73" t="s">
        <v>351</v>
      </c>
      <c r="K164" s="74">
        <v>1</v>
      </c>
      <c r="L164" s="1">
        <v>3850</v>
      </c>
      <c r="M164" s="73">
        <v>15301004</v>
      </c>
      <c r="N164" s="73" t="s">
        <v>409</v>
      </c>
      <c r="O164" s="74">
        <v>1</v>
      </c>
      <c r="P164" s="1">
        <v>3850</v>
      </c>
      <c r="Q164" s="73">
        <v>15401004</v>
      </c>
      <c r="R164" s="73" t="s">
        <v>454</v>
      </c>
      <c r="S164" s="74">
        <v>1</v>
      </c>
      <c r="T164" s="1">
        <v>3850</v>
      </c>
      <c r="U164" s="73">
        <v>15501004</v>
      </c>
      <c r="V164" s="73" t="s">
        <v>500</v>
      </c>
      <c r="W164" s="74">
        <v>1</v>
      </c>
      <c r="X164" s="1">
        <v>3850</v>
      </c>
    </row>
    <row r="165" spans="2:37" ht="20.100000000000001" customHeight="1" x14ac:dyDescent="0.2">
      <c r="B165" s="1" t="s">
        <v>1526</v>
      </c>
      <c r="C165" s="1">
        <v>0.375</v>
      </c>
      <c r="E165" s="1">
        <v>14010012</v>
      </c>
      <c r="F165" s="1" t="s">
        <v>139</v>
      </c>
      <c r="G165" s="74">
        <v>1</v>
      </c>
      <c r="H165" s="1">
        <v>3850</v>
      </c>
      <c r="I165" s="73">
        <v>15201006</v>
      </c>
      <c r="J165" s="73" t="s">
        <v>354</v>
      </c>
      <c r="K165" s="74">
        <v>1</v>
      </c>
      <c r="L165" s="1">
        <v>3850</v>
      </c>
      <c r="M165" s="73">
        <v>15301006</v>
      </c>
      <c r="N165" s="73" t="s">
        <v>411</v>
      </c>
      <c r="O165" s="74">
        <v>1</v>
      </c>
      <c r="P165" s="1">
        <v>3850</v>
      </c>
      <c r="Q165" s="73">
        <v>15401006</v>
      </c>
      <c r="R165" s="73" t="s">
        <v>456</v>
      </c>
      <c r="S165" s="74">
        <v>1</v>
      </c>
      <c r="T165" s="1">
        <v>3850</v>
      </c>
      <c r="U165" s="73">
        <v>15501006</v>
      </c>
      <c r="V165" s="73" t="s">
        <v>502</v>
      </c>
      <c r="W165" s="74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74">
        <v>1</v>
      </c>
      <c r="H166" s="1">
        <v>3850</v>
      </c>
      <c r="I166" s="73">
        <v>15202002</v>
      </c>
      <c r="J166" s="73" t="s">
        <v>357</v>
      </c>
      <c r="K166" s="74">
        <v>1</v>
      </c>
      <c r="L166" s="1">
        <v>3850</v>
      </c>
      <c r="M166" s="73">
        <v>15302002</v>
      </c>
      <c r="N166" s="73" t="s">
        <v>413</v>
      </c>
      <c r="O166" s="74">
        <v>1</v>
      </c>
      <c r="P166" s="1">
        <v>3850</v>
      </c>
      <c r="Q166" s="73">
        <v>15402002</v>
      </c>
      <c r="R166" s="73" t="s">
        <v>458</v>
      </c>
      <c r="S166" s="74">
        <v>1</v>
      </c>
      <c r="T166" s="1">
        <v>3850</v>
      </c>
      <c r="U166" s="73">
        <v>15502002</v>
      </c>
      <c r="V166" s="73" t="s">
        <v>504</v>
      </c>
      <c r="W166" s="74">
        <v>1</v>
      </c>
      <c r="X166" s="1">
        <v>3850</v>
      </c>
    </row>
    <row r="167" spans="2:37" ht="20.100000000000001" customHeight="1" x14ac:dyDescent="0.2">
      <c r="B167" s="1" t="s">
        <v>1527</v>
      </c>
      <c r="C167" s="1">
        <v>0.1</v>
      </c>
      <c r="E167" s="1">
        <v>14020008</v>
      </c>
      <c r="F167" s="1" t="s">
        <v>160</v>
      </c>
      <c r="G167" s="74">
        <v>1</v>
      </c>
      <c r="H167" s="1">
        <v>3850</v>
      </c>
      <c r="I167" s="73">
        <v>15202004</v>
      </c>
      <c r="J167" s="73" t="s">
        <v>359</v>
      </c>
      <c r="K167" s="74">
        <v>1</v>
      </c>
      <c r="L167" s="1">
        <v>3850</v>
      </c>
      <c r="M167" s="73">
        <v>15302004</v>
      </c>
      <c r="N167" s="73" t="s">
        <v>415</v>
      </c>
      <c r="O167" s="74">
        <v>1</v>
      </c>
      <c r="P167" s="1">
        <v>3850</v>
      </c>
      <c r="Q167" s="73">
        <v>15402004</v>
      </c>
      <c r="R167" s="73" t="s">
        <v>460</v>
      </c>
      <c r="S167" s="74">
        <v>1</v>
      </c>
      <c r="T167" s="1">
        <v>3850</v>
      </c>
      <c r="U167" s="73">
        <v>15502004</v>
      </c>
      <c r="V167" s="73" t="s">
        <v>506</v>
      </c>
      <c r="W167" s="74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74">
        <v>1</v>
      </c>
      <c r="H168" s="1">
        <v>3850</v>
      </c>
      <c r="I168" s="73">
        <v>15202006</v>
      </c>
      <c r="J168" s="73" t="s">
        <v>361</v>
      </c>
      <c r="K168" s="74">
        <v>1</v>
      </c>
      <c r="L168" s="1">
        <v>3850</v>
      </c>
      <c r="M168" s="73">
        <v>15302006</v>
      </c>
      <c r="N168" s="73" t="s">
        <v>417</v>
      </c>
      <c r="O168" s="74">
        <v>1</v>
      </c>
      <c r="P168" s="1">
        <v>3850</v>
      </c>
      <c r="Q168" s="73">
        <v>15402006</v>
      </c>
      <c r="R168" s="73" t="s">
        <v>462</v>
      </c>
      <c r="S168" s="74">
        <v>1</v>
      </c>
      <c r="T168" s="1">
        <v>3850</v>
      </c>
      <c r="U168" s="73">
        <v>15502006</v>
      </c>
      <c r="V168" s="73" t="s">
        <v>508</v>
      </c>
      <c r="W168" s="74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74">
        <v>1</v>
      </c>
      <c r="H169" s="1">
        <v>3850</v>
      </c>
      <c r="I169" s="73">
        <v>15203002</v>
      </c>
      <c r="J169" s="73" t="s">
        <v>364</v>
      </c>
      <c r="K169" s="74">
        <v>1</v>
      </c>
      <c r="L169" s="1">
        <v>3850</v>
      </c>
      <c r="M169" s="73">
        <v>15303002</v>
      </c>
      <c r="N169" s="73" t="s">
        <v>419</v>
      </c>
      <c r="O169" s="74">
        <v>1</v>
      </c>
      <c r="P169" s="1">
        <v>3850</v>
      </c>
      <c r="Q169" s="73">
        <v>15403002</v>
      </c>
      <c r="R169" s="73" t="s">
        <v>464</v>
      </c>
      <c r="S169" s="74">
        <v>1</v>
      </c>
      <c r="T169" s="1">
        <v>3850</v>
      </c>
      <c r="U169" s="73">
        <v>15503002</v>
      </c>
      <c r="V169" s="73" t="s">
        <v>510</v>
      </c>
      <c r="W169" s="74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74">
        <v>1</v>
      </c>
      <c r="H170" s="1">
        <v>3850</v>
      </c>
      <c r="I170" s="73">
        <v>15203004</v>
      </c>
      <c r="J170" s="73" t="s">
        <v>367</v>
      </c>
      <c r="K170" s="74">
        <v>1</v>
      </c>
      <c r="L170" s="1">
        <v>3850</v>
      </c>
      <c r="M170" s="73">
        <v>15303004</v>
      </c>
      <c r="N170" s="73" t="s">
        <v>421</v>
      </c>
      <c r="O170" s="74">
        <v>1</v>
      </c>
      <c r="P170" s="1">
        <v>3850</v>
      </c>
      <c r="Q170" s="73">
        <v>15403004</v>
      </c>
      <c r="R170" s="73" t="s">
        <v>466</v>
      </c>
      <c r="S170" s="74">
        <v>1</v>
      </c>
      <c r="T170" s="1">
        <v>3850</v>
      </c>
      <c r="U170" s="73">
        <v>15503004</v>
      </c>
      <c r="V170" s="73" t="s">
        <v>512</v>
      </c>
      <c r="W170" s="74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74">
        <v>1</v>
      </c>
      <c r="H171" s="1">
        <v>3850</v>
      </c>
      <c r="I171" s="73">
        <v>15203006</v>
      </c>
      <c r="J171" s="73" t="s">
        <v>371</v>
      </c>
      <c r="K171" s="74">
        <v>1</v>
      </c>
      <c r="L171" s="1">
        <v>3850</v>
      </c>
      <c r="M171" s="73">
        <v>15303006</v>
      </c>
      <c r="N171" s="73" t="s">
        <v>423</v>
      </c>
      <c r="O171" s="74">
        <v>1</v>
      </c>
      <c r="P171" s="1">
        <v>3850</v>
      </c>
      <c r="Q171" s="73">
        <v>15403006</v>
      </c>
      <c r="R171" s="73" t="s">
        <v>468</v>
      </c>
      <c r="S171" s="74">
        <v>1</v>
      </c>
      <c r="T171" s="1">
        <v>3850</v>
      </c>
      <c r="U171" s="73">
        <v>15503006</v>
      </c>
      <c r="V171" s="73" t="s">
        <v>514</v>
      </c>
      <c r="W171" s="74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74">
        <v>1</v>
      </c>
      <c r="H172" s="1">
        <v>3850</v>
      </c>
      <c r="I172" s="73">
        <v>15204002</v>
      </c>
      <c r="J172" s="73" t="s">
        <v>375</v>
      </c>
      <c r="K172" s="74">
        <v>1</v>
      </c>
      <c r="L172" s="1">
        <v>3850</v>
      </c>
      <c r="M172" s="73">
        <v>15304002</v>
      </c>
      <c r="N172" s="73" t="s">
        <v>425</v>
      </c>
      <c r="O172" s="74">
        <v>1</v>
      </c>
      <c r="P172" s="1">
        <v>3850</v>
      </c>
      <c r="Q172" s="73">
        <v>15404002</v>
      </c>
      <c r="R172" s="73" t="s">
        <v>470</v>
      </c>
      <c r="S172" s="74">
        <v>1</v>
      </c>
      <c r="T172" s="1">
        <v>3850</v>
      </c>
      <c r="U172" s="73">
        <v>15504002</v>
      </c>
      <c r="V172" s="73" t="s">
        <v>516</v>
      </c>
      <c r="W172" s="74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74">
        <v>1</v>
      </c>
      <c r="H173" s="1">
        <v>3850</v>
      </c>
      <c r="I173" s="73">
        <v>15204004</v>
      </c>
      <c r="J173" s="73" t="s">
        <v>379</v>
      </c>
      <c r="K173" s="74">
        <v>1</v>
      </c>
      <c r="L173" s="1">
        <v>3850</v>
      </c>
      <c r="M173" s="73">
        <v>15304004</v>
      </c>
      <c r="N173" s="73" t="s">
        <v>427</v>
      </c>
      <c r="O173" s="74">
        <v>1</v>
      </c>
      <c r="P173" s="1">
        <v>3850</v>
      </c>
      <c r="Q173" s="73">
        <v>15404004</v>
      </c>
      <c r="R173" s="73" t="s">
        <v>472</v>
      </c>
      <c r="S173" s="74">
        <v>1</v>
      </c>
      <c r="T173" s="1">
        <v>3850</v>
      </c>
      <c r="U173" s="73">
        <v>15504004</v>
      </c>
      <c r="V173" s="73" t="s">
        <v>518</v>
      </c>
      <c r="W173" s="74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74">
        <v>1</v>
      </c>
      <c r="H174" s="1">
        <v>3850</v>
      </c>
      <c r="I174" s="73">
        <v>15204006</v>
      </c>
      <c r="J174" s="73" t="s">
        <v>382</v>
      </c>
      <c r="K174" s="74">
        <v>1</v>
      </c>
      <c r="L174" s="1">
        <v>3850</v>
      </c>
      <c r="M174" s="73">
        <v>15304006</v>
      </c>
      <c r="N174" s="73" t="s">
        <v>429</v>
      </c>
      <c r="O174" s="74">
        <v>1</v>
      </c>
      <c r="P174" s="1">
        <v>3850</v>
      </c>
      <c r="Q174" s="73">
        <v>15404006</v>
      </c>
      <c r="R174" s="73" t="s">
        <v>474</v>
      </c>
      <c r="S174" s="74">
        <v>1</v>
      </c>
      <c r="T174" s="1">
        <v>3850</v>
      </c>
      <c r="U174" s="73">
        <v>15504006</v>
      </c>
      <c r="V174" s="73" t="s">
        <v>520</v>
      </c>
      <c r="W174" s="74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74">
        <v>1</v>
      </c>
      <c r="H175" s="1">
        <v>3850</v>
      </c>
      <c r="I175" s="73">
        <v>15205002</v>
      </c>
      <c r="J175" s="73" t="s">
        <v>384</v>
      </c>
      <c r="K175" s="74">
        <v>1</v>
      </c>
      <c r="L175" s="1">
        <v>3850</v>
      </c>
      <c r="M175" s="73">
        <v>15305002</v>
      </c>
      <c r="N175" s="73" t="s">
        <v>431</v>
      </c>
      <c r="O175" s="74">
        <v>1</v>
      </c>
      <c r="P175" s="1">
        <v>3850</v>
      </c>
      <c r="Q175" s="73">
        <v>15405002</v>
      </c>
      <c r="R175" s="73" t="s">
        <v>476</v>
      </c>
      <c r="S175" s="74">
        <v>1</v>
      </c>
      <c r="T175" s="1">
        <v>3850</v>
      </c>
      <c r="U175" s="73">
        <v>15505002</v>
      </c>
      <c r="V175" s="73" t="s">
        <v>522</v>
      </c>
      <c r="W175" s="74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74">
        <v>1</v>
      </c>
      <c r="H176" s="1">
        <v>3850</v>
      </c>
      <c r="I176" s="73">
        <v>15205004</v>
      </c>
      <c r="J176" s="73" t="s">
        <v>386</v>
      </c>
      <c r="K176" s="74">
        <v>1</v>
      </c>
      <c r="L176" s="1">
        <v>3850</v>
      </c>
      <c r="M176" s="73">
        <v>15305004</v>
      </c>
      <c r="N176" s="73" t="s">
        <v>433</v>
      </c>
      <c r="O176" s="74">
        <v>1</v>
      </c>
      <c r="P176" s="1">
        <v>3850</v>
      </c>
      <c r="Q176" s="73">
        <v>15405004</v>
      </c>
      <c r="R176" s="73" t="s">
        <v>478</v>
      </c>
      <c r="S176" s="74">
        <v>1</v>
      </c>
      <c r="T176" s="1">
        <v>3850</v>
      </c>
      <c r="U176" s="73">
        <v>15505004</v>
      </c>
      <c r="V176" s="73" t="s">
        <v>524</v>
      </c>
      <c r="W176" s="74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74">
        <v>1</v>
      </c>
      <c r="H177" s="1">
        <v>3850</v>
      </c>
      <c r="I177" s="73">
        <v>15205006</v>
      </c>
      <c r="J177" s="73" t="s">
        <v>388</v>
      </c>
      <c r="K177" s="74">
        <v>1</v>
      </c>
      <c r="L177" s="1">
        <v>3850</v>
      </c>
      <c r="M177" s="73">
        <v>15305006</v>
      </c>
      <c r="N177" s="73" t="s">
        <v>435</v>
      </c>
      <c r="O177" s="74">
        <v>1</v>
      </c>
      <c r="P177" s="1">
        <v>3850</v>
      </c>
      <c r="Q177" s="73">
        <v>15405006</v>
      </c>
      <c r="R177" s="73" t="s">
        <v>480</v>
      </c>
      <c r="S177" s="74">
        <v>1</v>
      </c>
      <c r="T177" s="1">
        <v>3850</v>
      </c>
      <c r="U177" s="73">
        <v>15505006</v>
      </c>
      <c r="V177" s="73" t="s">
        <v>526</v>
      </c>
      <c r="W177" s="74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74">
        <v>1</v>
      </c>
      <c r="H178" s="1">
        <v>3850</v>
      </c>
      <c r="I178" s="73">
        <v>15206002</v>
      </c>
      <c r="J178" s="73" t="s">
        <v>390</v>
      </c>
      <c r="K178" s="74">
        <v>1</v>
      </c>
      <c r="L178" s="1">
        <v>3850</v>
      </c>
      <c r="M178" s="73">
        <v>15306002</v>
      </c>
      <c r="N178" s="73" t="s">
        <v>436</v>
      </c>
      <c r="O178" s="74">
        <v>1</v>
      </c>
      <c r="P178" s="1">
        <v>3850</v>
      </c>
      <c r="Q178" s="73">
        <v>15406002</v>
      </c>
      <c r="R178" s="73" t="s">
        <v>482</v>
      </c>
      <c r="S178" s="74">
        <v>1</v>
      </c>
      <c r="T178" s="1">
        <v>3850</v>
      </c>
      <c r="U178" s="73">
        <v>15506002</v>
      </c>
      <c r="V178" s="73" t="s">
        <v>528</v>
      </c>
      <c r="W178" s="74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74">
        <v>1</v>
      </c>
      <c r="H179" s="1">
        <v>3850</v>
      </c>
      <c r="I179" s="73">
        <v>15207002</v>
      </c>
      <c r="J179" s="73" t="s">
        <v>392</v>
      </c>
      <c r="K179" s="74">
        <v>1</v>
      </c>
      <c r="L179" s="1">
        <v>3850</v>
      </c>
      <c r="M179" s="73">
        <v>15307002</v>
      </c>
      <c r="N179" s="73" t="s">
        <v>438</v>
      </c>
      <c r="O179" s="74">
        <v>1</v>
      </c>
      <c r="P179" s="1">
        <v>3850</v>
      </c>
      <c r="Q179" s="73">
        <v>15407002</v>
      </c>
      <c r="R179" s="73" t="s">
        <v>484</v>
      </c>
      <c r="S179" s="74">
        <v>1</v>
      </c>
      <c r="T179" s="1">
        <v>3850</v>
      </c>
      <c r="U179" s="73">
        <v>15507002</v>
      </c>
      <c r="V179" s="73" t="s">
        <v>530</v>
      </c>
      <c r="W179" s="74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74">
        <v>1</v>
      </c>
      <c r="H180" s="1">
        <v>3850</v>
      </c>
      <c r="I180" s="73">
        <v>15208002</v>
      </c>
      <c r="J180" s="73" t="s">
        <v>393</v>
      </c>
      <c r="K180" s="74">
        <v>1</v>
      </c>
      <c r="L180" s="1">
        <v>3850</v>
      </c>
      <c r="M180" s="73">
        <v>15308002</v>
      </c>
      <c r="N180" s="73" t="s">
        <v>439</v>
      </c>
      <c r="O180" s="74">
        <v>1</v>
      </c>
      <c r="P180" s="1">
        <v>3850</v>
      </c>
      <c r="Q180" s="73">
        <v>15408002</v>
      </c>
      <c r="R180" s="73" t="s">
        <v>485</v>
      </c>
      <c r="S180" s="74">
        <v>1</v>
      </c>
      <c r="T180" s="1">
        <v>3850</v>
      </c>
      <c r="U180" s="73">
        <v>15508002</v>
      </c>
      <c r="V180" s="73" t="s">
        <v>531</v>
      </c>
      <c r="W180" s="74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74">
        <v>1</v>
      </c>
      <c r="H181" s="1">
        <v>3850</v>
      </c>
      <c r="I181" s="73">
        <v>15209002</v>
      </c>
      <c r="J181" s="73" t="s">
        <v>395</v>
      </c>
      <c r="K181" s="74">
        <v>1</v>
      </c>
      <c r="L181" s="1">
        <v>3850</v>
      </c>
      <c r="M181" s="73">
        <v>15309002</v>
      </c>
      <c r="N181" s="73" t="s">
        <v>440</v>
      </c>
      <c r="O181" s="74">
        <v>1</v>
      </c>
      <c r="P181" s="1">
        <v>3850</v>
      </c>
      <c r="Q181" s="73">
        <v>15409002</v>
      </c>
      <c r="R181" s="73" t="s">
        <v>487</v>
      </c>
      <c r="S181" s="74">
        <v>1</v>
      </c>
      <c r="T181" s="1">
        <v>3850</v>
      </c>
      <c r="U181" s="73">
        <v>15509002</v>
      </c>
      <c r="V181" s="73" t="s">
        <v>533</v>
      </c>
      <c r="W181" s="74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74">
        <v>1</v>
      </c>
      <c r="H182" s="1">
        <v>3850</v>
      </c>
      <c r="I182" s="73">
        <v>15210002</v>
      </c>
      <c r="J182" s="73" t="s">
        <v>397</v>
      </c>
      <c r="K182" s="74">
        <v>1</v>
      </c>
      <c r="L182" s="1">
        <v>3850</v>
      </c>
      <c r="M182" s="73">
        <v>15310002</v>
      </c>
      <c r="N182" s="73" t="s">
        <v>442</v>
      </c>
      <c r="O182" s="74">
        <v>1</v>
      </c>
      <c r="P182" s="1">
        <v>3850</v>
      </c>
      <c r="Q182" s="73">
        <v>15410002</v>
      </c>
      <c r="R182" s="73" t="s">
        <v>489</v>
      </c>
      <c r="S182" s="74">
        <v>1</v>
      </c>
      <c r="T182" s="1">
        <v>3850</v>
      </c>
      <c r="U182" s="73">
        <v>15510002</v>
      </c>
      <c r="V182" s="73" t="s">
        <v>535</v>
      </c>
      <c r="W182" s="74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74">
        <v>1</v>
      </c>
      <c r="H183" s="1">
        <v>3850</v>
      </c>
      <c r="I183" s="73">
        <v>15210004</v>
      </c>
      <c r="J183" s="73" t="s">
        <v>399</v>
      </c>
      <c r="K183" s="74">
        <v>1</v>
      </c>
      <c r="L183" s="1">
        <v>3850</v>
      </c>
      <c r="M183" s="73">
        <v>15310004</v>
      </c>
      <c r="N183" s="73" t="s">
        <v>444</v>
      </c>
      <c r="O183" s="74">
        <v>1</v>
      </c>
      <c r="P183" s="1">
        <v>3850</v>
      </c>
      <c r="Q183" s="73">
        <v>15410004</v>
      </c>
      <c r="R183" s="73" t="s">
        <v>1419</v>
      </c>
      <c r="S183" s="74">
        <v>1</v>
      </c>
      <c r="T183" s="1">
        <v>3850</v>
      </c>
      <c r="U183" s="73">
        <v>15510004</v>
      </c>
      <c r="V183" s="73" t="s">
        <v>537</v>
      </c>
      <c r="W183" s="74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74">
        <v>1</v>
      </c>
      <c r="H184" s="1">
        <v>3850</v>
      </c>
      <c r="I184" s="5">
        <v>15210102</v>
      </c>
      <c r="J184" s="5" t="s">
        <v>1405</v>
      </c>
      <c r="K184" s="74">
        <v>1</v>
      </c>
      <c r="L184" s="1">
        <v>3850</v>
      </c>
      <c r="M184" s="5">
        <v>15310102</v>
      </c>
      <c r="N184" s="5" t="s">
        <v>1413</v>
      </c>
      <c r="O184" s="74">
        <v>1</v>
      </c>
      <c r="P184" s="1">
        <v>3850</v>
      </c>
      <c r="Q184" s="73">
        <v>15410102</v>
      </c>
      <c r="R184" s="73" t="s">
        <v>1420</v>
      </c>
      <c r="S184" s="74">
        <v>1</v>
      </c>
      <c r="T184" s="1">
        <v>3850</v>
      </c>
      <c r="U184" s="5">
        <v>15510102</v>
      </c>
      <c r="V184" s="5" t="s">
        <v>1425</v>
      </c>
      <c r="W184" s="74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74">
        <v>1</v>
      </c>
      <c r="H185" s="1">
        <v>3850</v>
      </c>
      <c r="I185" s="5">
        <v>15210104</v>
      </c>
      <c r="J185" s="5" t="s">
        <v>1407</v>
      </c>
      <c r="K185" s="74">
        <v>1</v>
      </c>
      <c r="L185" s="1">
        <v>3850</v>
      </c>
      <c r="M185" s="5">
        <v>15310104</v>
      </c>
      <c r="N185" s="5" t="s">
        <v>1414</v>
      </c>
      <c r="O185" s="74">
        <v>1</v>
      </c>
      <c r="P185" s="1">
        <v>3850</v>
      </c>
      <c r="Q185" s="73">
        <v>15410104</v>
      </c>
      <c r="R185" s="73" t="s">
        <v>1420</v>
      </c>
      <c r="S185" s="74">
        <v>1</v>
      </c>
      <c r="T185" s="1">
        <v>3850</v>
      </c>
      <c r="U185" s="5">
        <v>15510104</v>
      </c>
      <c r="V185" s="5" t="s">
        <v>1430</v>
      </c>
      <c r="W185" s="74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74">
        <v>1</v>
      </c>
      <c r="H186" s="1">
        <v>3850</v>
      </c>
      <c r="I186" s="73">
        <v>15211002</v>
      </c>
      <c r="J186" s="73" t="s">
        <v>401</v>
      </c>
      <c r="K186" s="74">
        <v>1</v>
      </c>
      <c r="L186" s="1">
        <v>3850</v>
      </c>
      <c r="M186" s="73">
        <v>15311002</v>
      </c>
      <c r="N186" s="73" t="s">
        <v>446</v>
      </c>
      <c r="O186" s="74">
        <v>1</v>
      </c>
      <c r="P186" s="1">
        <v>3850</v>
      </c>
      <c r="Q186" s="73">
        <v>15411002</v>
      </c>
      <c r="R186" s="73" t="s">
        <v>492</v>
      </c>
      <c r="S186" s="74">
        <v>1</v>
      </c>
      <c r="T186" s="1">
        <v>3850</v>
      </c>
      <c r="U186" s="73">
        <v>15511002</v>
      </c>
      <c r="V186" s="73" t="s">
        <v>539</v>
      </c>
      <c r="W186" s="74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74">
        <v>1</v>
      </c>
      <c r="H187" s="1">
        <v>3850</v>
      </c>
      <c r="I187" s="73">
        <v>15211004</v>
      </c>
      <c r="J187" s="73" t="s">
        <v>403</v>
      </c>
      <c r="K187" s="74">
        <v>1</v>
      </c>
      <c r="L187" s="1">
        <v>3850</v>
      </c>
      <c r="M187" s="73">
        <v>15311004</v>
      </c>
      <c r="N187" s="73" t="s">
        <v>448</v>
      </c>
      <c r="O187" s="74">
        <v>1</v>
      </c>
      <c r="P187" s="1">
        <v>3850</v>
      </c>
      <c r="Q187" s="73">
        <v>15411004</v>
      </c>
      <c r="R187" s="73" t="s">
        <v>494</v>
      </c>
      <c r="S187" s="74">
        <v>1</v>
      </c>
      <c r="T187" s="1">
        <v>3850</v>
      </c>
      <c r="U187" s="73">
        <v>15511004</v>
      </c>
      <c r="V187" s="73" t="s">
        <v>541</v>
      </c>
      <c r="W187" s="74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74">
        <v>1</v>
      </c>
      <c r="H188" s="1">
        <v>3850</v>
      </c>
      <c r="I188" s="73">
        <v>15211006</v>
      </c>
      <c r="J188" s="73" t="s">
        <v>405</v>
      </c>
      <c r="K188" s="74">
        <v>1</v>
      </c>
      <c r="L188" s="1">
        <v>3850</v>
      </c>
      <c r="M188" s="73">
        <v>15311006</v>
      </c>
      <c r="N188" s="73" t="s">
        <v>450</v>
      </c>
      <c r="O188" s="74">
        <v>1</v>
      </c>
      <c r="P188" s="1">
        <v>3850</v>
      </c>
      <c r="Q188" s="73">
        <v>15411006</v>
      </c>
      <c r="R188" s="73" t="s">
        <v>496</v>
      </c>
      <c r="S188" s="74">
        <v>1</v>
      </c>
      <c r="T188" s="1">
        <v>3850</v>
      </c>
      <c r="U188" s="73">
        <v>15511006</v>
      </c>
      <c r="V188" s="73" t="s">
        <v>543</v>
      </c>
      <c r="W188" s="74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70">
        <v>10021008</v>
      </c>
      <c r="F190" s="71" t="s">
        <v>246</v>
      </c>
      <c r="G190" s="74">
        <v>1</v>
      </c>
      <c r="H190" s="1">
        <v>20000</v>
      </c>
      <c r="I190" s="70">
        <v>10022008</v>
      </c>
      <c r="J190" s="71" t="s">
        <v>274</v>
      </c>
      <c r="K190" s="74">
        <v>1</v>
      </c>
      <c r="L190" s="1">
        <v>20000</v>
      </c>
      <c r="M190" s="70">
        <v>10023008</v>
      </c>
      <c r="N190" s="71" t="s">
        <v>297</v>
      </c>
      <c r="O190" s="74">
        <v>1</v>
      </c>
      <c r="P190" s="1">
        <v>20000</v>
      </c>
      <c r="Q190" s="70">
        <v>10024008</v>
      </c>
      <c r="R190" s="71" t="s">
        <v>318</v>
      </c>
      <c r="S190" s="74">
        <v>1</v>
      </c>
      <c r="T190" s="1">
        <v>20000</v>
      </c>
      <c r="U190" s="70">
        <v>10025008</v>
      </c>
      <c r="V190" s="71" t="s">
        <v>340</v>
      </c>
      <c r="W190" s="74">
        <v>1</v>
      </c>
      <c r="X190" s="1">
        <v>20000</v>
      </c>
    </row>
    <row r="191" spans="2:24" ht="20.100000000000001" customHeight="1" x14ac:dyDescent="0.2">
      <c r="E191" s="70">
        <v>10021009</v>
      </c>
      <c r="F191" s="71" t="s">
        <v>249</v>
      </c>
      <c r="G191" s="74">
        <v>1</v>
      </c>
      <c r="H191" s="1">
        <v>20000</v>
      </c>
      <c r="I191" s="70">
        <v>10022009</v>
      </c>
      <c r="J191" s="71" t="s">
        <v>276</v>
      </c>
      <c r="K191" s="74">
        <v>1</v>
      </c>
      <c r="L191" s="1">
        <v>20000</v>
      </c>
      <c r="M191" s="70">
        <v>10023009</v>
      </c>
      <c r="N191" s="71" t="s">
        <v>299</v>
      </c>
      <c r="O191" s="74">
        <v>1</v>
      </c>
      <c r="P191" s="1">
        <v>20000</v>
      </c>
      <c r="Q191" s="70">
        <v>10024009</v>
      </c>
      <c r="R191" s="71" t="s">
        <v>320</v>
      </c>
      <c r="S191" s="74">
        <v>1</v>
      </c>
      <c r="T191" s="1">
        <v>20000</v>
      </c>
      <c r="U191" s="70">
        <v>10025009</v>
      </c>
      <c r="V191" s="71" t="s">
        <v>342</v>
      </c>
      <c r="W191" s="74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7">
        <v>1</v>
      </c>
      <c r="H193" s="1">
        <v>850</v>
      </c>
      <c r="I193" s="41">
        <v>15205007</v>
      </c>
      <c r="J193" s="42" t="s">
        <v>679</v>
      </c>
      <c r="K193" s="77">
        <v>1</v>
      </c>
      <c r="L193" s="1">
        <v>910</v>
      </c>
      <c r="M193" s="41">
        <v>15302007</v>
      </c>
      <c r="N193" s="42" t="s">
        <v>689</v>
      </c>
      <c r="O193" s="77">
        <v>1</v>
      </c>
      <c r="P193" s="1">
        <v>850</v>
      </c>
      <c r="Q193" s="41">
        <v>15401007</v>
      </c>
      <c r="R193" s="42" t="s">
        <v>697</v>
      </c>
      <c r="S193" s="77">
        <v>1</v>
      </c>
      <c r="T193" s="1">
        <v>910</v>
      </c>
      <c r="U193" s="41">
        <v>15503007</v>
      </c>
      <c r="V193" s="42" t="s">
        <v>700</v>
      </c>
      <c r="W193" s="77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7">
        <v>1</v>
      </c>
      <c r="H194" s="1">
        <v>850</v>
      </c>
      <c r="I194" s="86">
        <v>15206003</v>
      </c>
      <c r="J194" s="87" t="s">
        <v>908</v>
      </c>
      <c r="K194" s="77">
        <v>1</v>
      </c>
      <c r="L194" s="1">
        <v>910</v>
      </c>
      <c r="M194" s="86">
        <v>15306003</v>
      </c>
      <c r="N194" s="87" t="s">
        <v>918</v>
      </c>
      <c r="O194" s="77">
        <v>1</v>
      </c>
      <c r="P194" s="1">
        <v>850</v>
      </c>
      <c r="Q194" s="86">
        <v>15406003</v>
      </c>
      <c r="R194" s="87" t="s">
        <v>928</v>
      </c>
      <c r="S194" s="77">
        <v>1</v>
      </c>
      <c r="T194" s="1">
        <v>910</v>
      </c>
      <c r="U194" s="86">
        <v>15506003</v>
      </c>
      <c r="V194" s="87" t="s">
        <v>938</v>
      </c>
      <c r="W194" s="77">
        <v>1</v>
      </c>
      <c r="X194" s="1">
        <v>850</v>
      </c>
    </row>
    <row r="195" spans="2:24" ht="20.100000000000001" customHeight="1" x14ac:dyDescent="0.2">
      <c r="B195" s="1" t="s">
        <v>1525</v>
      </c>
      <c r="C195" s="1">
        <v>0.01</v>
      </c>
      <c r="E195" s="86">
        <v>14060005</v>
      </c>
      <c r="F195" s="87" t="s">
        <v>895</v>
      </c>
      <c r="G195" s="77">
        <v>1</v>
      </c>
      <c r="H195" s="1">
        <v>850</v>
      </c>
      <c r="I195" s="41">
        <v>15207003</v>
      </c>
      <c r="J195" s="42" t="s">
        <v>682</v>
      </c>
      <c r="K195" s="77">
        <v>1</v>
      </c>
      <c r="L195" s="1">
        <v>910</v>
      </c>
      <c r="M195" s="41">
        <v>15308003</v>
      </c>
      <c r="N195" s="42" t="s">
        <v>691</v>
      </c>
      <c r="O195" s="77">
        <v>1</v>
      </c>
      <c r="P195" s="1">
        <v>850</v>
      </c>
      <c r="Q195" s="41">
        <v>15407003</v>
      </c>
      <c r="R195" s="42" t="s">
        <v>698</v>
      </c>
      <c r="S195" s="77">
        <v>1</v>
      </c>
      <c r="T195" s="1">
        <v>910</v>
      </c>
      <c r="U195" s="41">
        <v>15507003</v>
      </c>
      <c r="V195" s="42" t="s">
        <v>701</v>
      </c>
      <c r="W195" s="77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7">
        <v>1</v>
      </c>
      <c r="H196" s="1">
        <v>850</v>
      </c>
      <c r="I196" s="41">
        <v>15208003</v>
      </c>
      <c r="J196" s="42" t="s">
        <v>685</v>
      </c>
      <c r="K196" s="77">
        <v>1</v>
      </c>
      <c r="L196" s="1">
        <v>910</v>
      </c>
      <c r="M196" s="41">
        <v>15308004</v>
      </c>
      <c r="N196" s="42" t="s">
        <v>693</v>
      </c>
      <c r="O196" s="77">
        <v>1</v>
      </c>
      <c r="P196" s="1">
        <v>850</v>
      </c>
      <c r="Q196" s="41">
        <v>15408003</v>
      </c>
      <c r="R196" s="42" t="s">
        <v>699</v>
      </c>
      <c r="S196" s="77">
        <v>1</v>
      </c>
      <c r="T196" s="1">
        <v>910</v>
      </c>
      <c r="U196" s="41">
        <v>15508003</v>
      </c>
      <c r="V196" s="42" t="s">
        <v>702</v>
      </c>
      <c r="W196" s="77">
        <v>1</v>
      </c>
      <c r="X196" s="1">
        <v>850</v>
      </c>
    </row>
    <row r="197" spans="2:24" ht="20.100000000000001" customHeight="1" x14ac:dyDescent="0.2">
      <c r="B197" s="1" t="s">
        <v>1527</v>
      </c>
      <c r="C197" s="1">
        <v>0.1</v>
      </c>
      <c r="E197" s="41">
        <v>14090004</v>
      </c>
      <c r="F197" s="42" t="s">
        <v>674</v>
      </c>
      <c r="G197" s="77">
        <v>1</v>
      </c>
      <c r="H197" s="1">
        <v>850</v>
      </c>
      <c r="I197" s="86">
        <v>15210011</v>
      </c>
      <c r="J197" s="87" t="s">
        <v>909</v>
      </c>
      <c r="K197" s="77">
        <v>1</v>
      </c>
      <c r="L197" s="1">
        <v>910</v>
      </c>
      <c r="M197" s="41">
        <v>15309003</v>
      </c>
      <c r="N197" s="42" t="s">
        <v>695</v>
      </c>
      <c r="O197" s="77">
        <v>1</v>
      </c>
      <c r="P197" s="1">
        <v>850</v>
      </c>
      <c r="Q197" s="86">
        <v>15410011</v>
      </c>
      <c r="R197" s="87" t="s">
        <v>929</v>
      </c>
      <c r="S197" s="77">
        <v>1</v>
      </c>
      <c r="T197" s="1">
        <v>910</v>
      </c>
      <c r="U197" s="41">
        <v>15509003</v>
      </c>
      <c r="V197" s="42" t="s">
        <v>703</v>
      </c>
      <c r="W197" s="77">
        <v>1</v>
      </c>
      <c r="X197" s="1">
        <v>850</v>
      </c>
    </row>
    <row r="198" spans="2:24" ht="20.100000000000001" customHeight="1" x14ac:dyDescent="0.2">
      <c r="B198" s="1" t="s">
        <v>1528</v>
      </c>
      <c r="C198" s="1">
        <v>0.03</v>
      </c>
      <c r="E198" s="86">
        <v>14100011</v>
      </c>
      <c r="F198" s="87" t="s">
        <v>896</v>
      </c>
      <c r="G198" s="77">
        <v>1</v>
      </c>
      <c r="H198" s="1">
        <v>850</v>
      </c>
      <c r="I198" s="86">
        <v>15210012</v>
      </c>
      <c r="J198" s="87" t="s">
        <v>910</v>
      </c>
      <c r="K198" s="77">
        <v>1</v>
      </c>
      <c r="L198" s="1">
        <v>910</v>
      </c>
      <c r="M198" s="86">
        <v>15310011</v>
      </c>
      <c r="N198" s="87" t="s">
        <v>919</v>
      </c>
      <c r="O198" s="77">
        <v>1</v>
      </c>
      <c r="P198" s="1">
        <v>850</v>
      </c>
      <c r="Q198" s="86">
        <v>15410012</v>
      </c>
      <c r="R198" s="87" t="s">
        <v>930</v>
      </c>
      <c r="S198" s="77">
        <v>1</v>
      </c>
      <c r="T198" s="1">
        <v>910</v>
      </c>
      <c r="U198" s="86">
        <v>15510011</v>
      </c>
      <c r="V198" s="87" t="s">
        <v>939</v>
      </c>
      <c r="W198" s="77">
        <v>1</v>
      </c>
      <c r="X198" s="1">
        <v>850</v>
      </c>
    </row>
    <row r="199" spans="2:24" ht="20.100000000000001" customHeight="1" x14ac:dyDescent="0.2">
      <c r="B199" s="1" t="s">
        <v>1526</v>
      </c>
      <c r="C199" s="1">
        <v>0.27</v>
      </c>
      <c r="E199" s="86">
        <v>14100012</v>
      </c>
      <c r="F199" s="87" t="s">
        <v>897</v>
      </c>
      <c r="G199" s="77">
        <v>1</v>
      </c>
      <c r="H199" s="1">
        <v>850</v>
      </c>
      <c r="I199" s="86">
        <v>15210111</v>
      </c>
      <c r="J199" s="87" t="s">
        <v>911</v>
      </c>
      <c r="K199" s="77">
        <v>1</v>
      </c>
      <c r="L199" s="1">
        <v>910</v>
      </c>
      <c r="M199" s="86">
        <v>15310012</v>
      </c>
      <c r="N199" s="87" t="s">
        <v>920</v>
      </c>
      <c r="O199" s="77">
        <v>1</v>
      </c>
      <c r="P199" s="1">
        <v>850</v>
      </c>
      <c r="Q199" s="86">
        <v>15410111</v>
      </c>
      <c r="R199" s="87" t="s">
        <v>931</v>
      </c>
      <c r="S199" s="77">
        <v>1</v>
      </c>
      <c r="T199" s="1">
        <v>910</v>
      </c>
      <c r="U199" s="86">
        <v>15510012</v>
      </c>
      <c r="V199" s="87" t="s">
        <v>940</v>
      </c>
      <c r="W199" s="77">
        <v>1</v>
      </c>
      <c r="X199" s="1">
        <v>850</v>
      </c>
    </row>
    <row r="200" spans="2:24" ht="20.100000000000001" customHeight="1" x14ac:dyDescent="0.2">
      <c r="B200" s="1" t="s">
        <v>1529</v>
      </c>
      <c r="E200" s="86">
        <v>14100111</v>
      </c>
      <c r="F200" s="87" t="s">
        <v>898</v>
      </c>
      <c r="G200" s="77">
        <v>1</v>
      </c>
      <c r="H200" s="1">
        <v>850</v>
      </c>
      <c r="I200" s="86">
        <v>15210112</v>
      </c>
      <c r="J200" s="87" t="s">
        <v>913</v>
      </c>
      <c r="K200" s="77">
        <v>1</v>
      </c>
      <c r="L200" s="1">
        <v>910</v>
      </c>
      <c r="M200" s="86">
        <v>15310111</v>
      </c>
      <c r="N200" s="87" t="s">
        <v>921</v>
      </c>
      <c r="O200" s="77">
        <v>1</v>
      </c>
      <c r="P200" s="1">
        <v>850</v>
      </c>
      <c r="Q200" s="86">
        <v>15410112</v>
      </c>
      <c r="R200" s="87" t="s">
        <v>933</v>
      </c>
      <c r="S200" s="77">
        <v>1</v>
      </c>
      <c r="T200" s="1">
        <v>910</v>
      </c>
      <c r="U200" s="86">
        <v>15510121</v>
      </c>
      <c r="V200" s="87" t="s">
        <v>941</v>
      </c>
      <c r="W200" s="77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86">
        <v>14100112</v>
      </c>
      <c r="F201" s="87" t="s">
        <v>900</v>
      </c>
      <c r="G201" s="77">
        <v>1</v>
      </c>
      <c r="H201" s="1">
        <v>850</v>
      </c>
      <c r="I201" s="86">
        <v>15211011</v>
      </c>
      <c r="J201" s="87" t="s">
        <v>915</v>
      </c>
      <c r="K201" s="77">
        <v>1</v>
      </c>
      <c r="L201" s="1">
        <v>910</v>
      </c>
      <c r="M201" s="86">
        <v>15310112</v>
      </c>
      <c r="N201" s="87" t="s">
        <v>923</v>
      </c>
      <c r="O201" s="77">
        <v>1</v>
      </c>
      <c r="P201" s="1">
        <v>850</v>
      </c>
      <c r="Q201" s="86">
        <v>15411011</v>
      </c>
      <c r="R201" s="87" t="s">
        <v>935</v>
      </c>
      <c r="S201" s="77">
        <v>1</v>
      </c>
      <c r="T201" s="1">
        <v>910</v>
      </c>
      <c r="U201" s="86">
        <v>15510122</v>
      </c>
      <c r="V201" s="87" t="s">
        <v>942</v>
      </c>
      <c r="W201" s="77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86">
        <v>14110021</v>
      </c>
      <c r="F202" s="87" t="s">
        <v>902</v>
      </c>
      <c r="G202" s="77">
        <v>1</v>
      </c>
      <c r="H202" s="1">
        <v>850</v>
      </c>
      <c r="I202" s="86">
        <v>15211012</v>
      </c>
      <c r="J202" s="87" t="s">
        <v>916</v>
      </c>
      <c r="K202" s="77">
        <v>1</v>
      </c>
      <c r="L202" s="1">
        <v>910</v>
      </c>
      <c r="M202" s="86">
        <v>15311011</v>
      </c>
      <c r="N202" s="87" t="s">
        <v>925</v>
      </c>
      <c r="O202" s="77">
        <v>1</v>
      </c>
      <c r="P202" s="1">
        <v>850</v>
      </c>
      <c r="Q202" s="86">
        <v>15411012</v>
      </c>
      <c r="R202" s="87" t="s">
        <v>936</v>
      </c>
      <c r="S202" s="77">
        <v>1</v>
      </c>
      <c r="T202" s="1">
        <v>910</v>
      </c>
      <c r="U202" s="86">
        <v>15511011</v>
      </c>
      <c r="V202" s="87" t="s">
        <v>943</v>
      </c>
      <c r="W202" s="77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86">
        <v>14110022</v>
      </c>
      <c r="F203" s="87" t="s">
        <v>903</v>
      </c>
      <c r="G203" s="77">
        <v>1</v>
      </c>
      <c r="H203" s="1">
        <v>850</v>
      </c>
      <c r="I203" s="86">
        <v>15211013</v>
      </c>
      <c r="J203" s="87" t="s">
        <v>917</v>
      </c>
      <c r="K203" s="77">
        <v>1</v>
      </c>
      <c r="L203" s="1">
        <v>910</v>
      </c>
      <c r="M203" s="86">
        <v>15311012</v>
      </c>
      <c r="N203" s="87" t="s">
        <v>926</v>
      </c>
      <c r="O203" s="77">
        <v>1</v>
      </c>
      <c r="P203" s="1">
        <v>850</v>
      </c>
      <c r="Q203" s="86">
        <v>15411013</v>
      </c>
      <c r="R203" s="87" t="s">
        <v>937</v>
      </c>
      <c r="S203" s="77">
        <v>1</v>
      </c>
      <c r="T203" s="1">
        <v>910</v>
      </c>
      <c r="U203" s="86">
        <v>15511012</v>
      </c>
      <c r="V203" s="87" t="s">
        <v>944</v>
      </c>
      <c r="W203" s="77">
        <v>1</v>
      </c>
      <c r="X203" s="1">
        <v>850</v>
      </c>
    </row>
    <row r="204" spans="2:24" ht="20.100000000000001" customHeight="1" x14ac:dyDescent="0.2">
      <c r="E204" s="86">
        <v>14110023</v>
      </c>
      <c r="F204" s="87" t="s">
        <v>904</v>
      </c>
      <c r="G204" s="77">
        <v>1</v>
      </c>
      <c r="H204" s="1">
        <v>850</v>
      </c>
      <c r="M204" s="86">
        <v>15311013</v>
      </c>
      <c r="N204" s="87" t="s">
        <v>927</v>
      </c>
      <c r="O204" s="77">
        <v>1</v>
      </c>
      <c r="P204" s="1">
        <v>850</v>
      </c>
      <c r="U204" s="86">
        <v>15511013</v>
      </c>
      <c r="V204" s="87" t="s">
        <v>945</v>
      </c>
      <c r="W204" s="77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80">
        <v>1</v>
      </c>
      <c r="F206" s="81" t="s">
        <v>810</v>
      </c>
      <c r="G206" s="1">
        <v>5000</v>
      </c>
      <c r="H206" s="1">
        <v>35000</v>
      </c>
    </row>
    <row r="207" spans="2:24" ht="20.100000000000001" customHeight="1" x14ac:dyDescent="0.2">
      <c r="E207" s="80">
        <v>1</v>
      </c>
      <c r="F207" s="81" t="s">
        <v>810</v>
      </c>
      <c r="G207" s="1">
        <v>10000</v>
      </c>
      <c r="H207" s="1">
        <v>75000</v>
      </c>
    </row>
    <row r="208" spans="2:24" ht="20.100000000000001" customHeight="1" x14ac:dyDescent="0.2">
      <c r="E208" s="80">
        <v>1</v>
      </c>
      <c r="F208" s="81" t="s">
        <v>810</v>
      </c>
      <c r="G208" s="1">
        <v>20000</v>
      </c>
      <c r="H208" s="1">
        <v>65000</v>
      </c>
    </row>
    <row r="209" spans="5:8" ht="20.100000000000001" customHeight="1" x14ac:dyDescent="0.2">
      <c r="E209" s="80">
        <v>1</v>
      </c>
      <c r="F209" s="81" t="s">
        <v>810</v>
      </c>
      <c r="G209" s="1">
        <v>50000</v>
      </c>
      <c r="H209" s="1">
        <v>50000</v>
      </c>
    </row>
    <row r="210" spans="5:8" ht="20.100000000000001" customHeight="1" x14ac:dyDescent="0.2">
      <c r="E210" s="80">
        <v>1</v>
      </c>
      <c r="F210" s="81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84">
        <v>16000101</v>
      </c>
      <c r="F237" s="83" t="s">
        <v>1500</v>
      </c>
      <c r="G237" s="1">
        <v>1</v>
      </c>
      <c r="H237" s="9">
        <v>4000</v>
      </c>
    </row>
    <row r="238" spans="5:8" ht="20.100000000000001" customHeight="1" x14ac:dyDescent="0.2">
      <c r="E238" s="84">
        <v>16000102</v>
      </c>
      <c r="F238" s="83" t="s">
        <v>1501</v>
      </c>
      <c r="G238" s="1">
        <v>1</v>
      </c>
      <c r="H238" s="9">
        <v>4000</v>
      </c>
    </row>
    <row r="239" spans="5:8" ht="20.100000000000001" customHeight="1" x14ac:dyDescent="0.2">
      <c r="E239" s="84">
        <v>16000103</v>
      </c>
      <c r="F239" s="83" t="s">
        <v>1502</v>
      </c>
      <c r="G239" s="1">
        <v>1</v>
      </c>
      <c r="H239" s="9">
        <v>4000</v>
      </c>
    </row>
    <row r="240" spans="5:8" ht="20.100000000000001" customHeight="1" x14ac:dyDescent="0.2">
      <c r="E240" s="84">
        <v>16000104</v>
      </c>
      <c r="F240" s="83" t="s">
        <v>1503</v>
      </c>
      <c r="G240" s="1">
        <v>1</v>
      </c>
      <c r="H240" s="9">
        <v>4000</v>
      </c>
    </row>
    <row r="241" spans="5:8" ht="20.100000000000001" customHeight="1" x14ac:dyDescent="0.2">
      <c r="E241" s="84">
        <v>16000105</v>
      </c>
      <c r="F241" s="83" t="s">
        <v>1504</v>
      </c>
      <c r="G241" s="1">
        <v>1</v>
      </c>
      <c r="H241" s="9">
        <v>4000</v>
      </c>
    </row>
    <row r="242" spans="5:8" ht="20.100000000000001" customHeight="1" x14ac:dyDescent="0.2">
      <c r="E242" s="84">
        <v>16000106</v>
      </c>
      <c r="F242" s="83" t="s">
        <v>1505</v>
      </c>
      <c r="G242" s="1">
        <v>1</v>
      </c>
      <c r="H242" s="9">
        <v>4000</v>
      </c>
    </row>
    <row r="243" spans="5:8" ht="20.100000000000001" customHeight="1" x14ac:dyDescent="0.2">
      <c r="E243" s="84">
        <v>16000107</v>
      </c>
      <c r="F243" s="83" t="s">
        <v>1506</v>
      </c>
      <c r="G243" s="1">
        <v>1</v>
      </c>
      <c r="H243" s="9">
        <v>4000</v>
      </c>
    </row>
    <row r="244" spans="5:8" ht="20.100000000000001" customHeight="1" x14ac:dyDescent="0.2">
      <c r="E244" s="84">
        <v>16000108</v>
      </c>
      <c r="F244" s="83" t="s">
        <v>1507</v>
      </c>
      <c r="G244" s="1">
        <v>1</v>
      </c>
      <c r="H244" s="9">
        <v>4000</v>
      </c>
    </row>
    <row r="245" spans="5:8" ht="20.100000000000001" customHeight="1" x14ac:dyDescent="0.2">
      <c r="E245" s="84">
        <v>16000109</v>
      </c>
      <c r="F245" s="83" t="s">
        <v>1508</v>
      </c>
      <c r="G245" s="1">
        <v>1</v>
      </c>
      <c r="H245" s="9">
        <v>4000</v>
      </c>
    </row>
    <row r="246" spans="5:8" ht="20.100000000000001" customHeight="1" x14ac:dyDescent="0.2">
      <c r="E246" s="84">
        <v>16000110</v>
      </c>
      <c r="F246" s="83" t="s">
        <v>1509</v>
      </c>
      <c r="G246" s="1">
        <v>1</v>
      </c>
      <c r="H246" s="9">
        <v>4000</v>
      </c>
    </row>
    <row r="247" spans="5:8" ht="20.100000000000001" customHeight="1" x14ac:dyDescent="0.2">
      <c r="E247" s="84">
        <v>16000111</v>
      </c>
      <c r="F247" s="83" t="s">
        <v>1510</v>
      </c>
      <c r="G247" s="1">
        <v>1</v>
      </c>
      <c r="H247" s="9">
        <v>4000</v>
      </c>
    </row>
    <row r="248" spans="5:8" ht="20.100000000000001" customHeight="1" x14ac:dyDescent="0.2">
      <c r="E248" s="84">
        <v>16000112</v>
      </c>
      <c r="F248" s="83" t="s">
        <v>1511</v>
      </c>
      <c r="G248" s="1">
        <v>1</v>
      </c>
      <c r="H248" s="9">
        <v>4000</v>
      </c>
    </row>
    <row r="249" spans="5:8" ht="20.100000000000001" customHeight="1" x14ac:dyDescent="0.2">
      <c r="E249" s="84">
        <v>16000201</v>
      </c>
      <c r="F249" s="83" t="s">
        <v>1512</v>
      </c>
      <c r="G249" s="1">
        <v>1</v>
      </c>
      <c r="H249" s="9">
        <v>1000</v>
      </c>
    </row>
    <row r="250" spans="5:8" ht="20.100000000000001" customHeight="1" x14ac:dyDescent="0.2">
      <c r="E250" s="84">
        <v>16000202</v>
      </c>
      <c r="F250" s="83" t="s">
        <v>1513</v>
      </c>
      <c r="G250" s="1">
        <v>1</v>
      </c>
      <c r="H250" s="9">
        <v>1000</v>
      </c>
    </row>
    <row r="251" spans="5:8" ht="20.100000000000001" customHeight="1" x14ac:dyDescent="0.2">
      <c r="E251" s="84">
        <v>16000203</v>
      </c>
      <c r="F251" s="83" t="s">
        <v>1514</v>
      </c>
      <c r="G251" s="1">
        <v>1</v>
      </c>
      <c r="H251" s="9">
        <v>1000</v>
      </c>
    </row>
    <row r="252" spans="5:8" ht="20.100000000000001" customHeight="1" x14ac:dyDescent="0.2">
      <c r="E252" s="84">
        <v>16000204</v>
      </c>
      <c r="F252" s="83" t="s">
        <v>1515</v>
      </c>
      <c r="G252" s="1">
        <v>1</v>
      </c>
      <c r="H252" s="9">
        <v>1000</v>
      </c>
    </row>
    <row r="253" spans="5:8" ht="20.100000000000001" customHeight="1" x14ac:dyDescent="0.2">
      <c r="E253" s="84">
        <v>16000205</v>
      </c>
      <c r="F253" s="83" t="s">
        <v>1516</v>
      </c>
      <c r="G253" s="1">
        <v>1</v>
      </c>
      <c r="H253" s="9">
        <v>1000</v>
      </c>
    </row>
    <row r="254" spans="5:8" ht="20.100000000000001" customHeight="1" x14ac:dyDescent="0.2">
      <c r="E254" s="84">
        <v>16000206</v>
      </c>
      <c r="F254" s="83" t="s">
        <v>1517</v>
      </c>
      <c r="G254" s="1">
        <v>1</v>
      </c>
      <c r="H254" s="9">
        <v>1000</v>
      </c>
    </row>
    <row r="255" spans="5:8" ht="20.100000000000001" customHeight="1" x14ac:dyDescent="0.2">
      <c r="E255" s="84">
        <v>16000207</v>
      </c>
      <c r="F255" s="83" t="s">
        <v>1518</v>
      </c>
      <c r="G255" s="1">
        <v>1</v>
      </c>
      <c r="H255" s="9">
        <v>1000</v>
      </c>
    </row>
    <row r="256" spans="5:8" ht="20.100000000000001" customHeight="1" x14ac:dyDescent="0.2">
      <c r="E256" s="84">
        <v>16000208</v>
      </c>
      <c r="F256" s="83" t="s">
        <v>1519</v>
      </c>
      <c r="G256" s="1">
        <v>1</v>
      </c>
      <c r="H256" s="9">
        <v>1000</v>
      </c>
    </row>
    <row r="257" spans="5:8" ht="20.100000000000001" customHeight="1" x14ac:dyDescent="0.2">
      <c r="E257" s="84">
        <v>16000209</v>
      </c>
      <c r="F257" s="83" t="s">
        <v>1520</v>
      </c>
      <c r="G257" s="1">
        <v>1</v>
      </c>
      <c r="H257" s="9">
        <v>1000</v>
      </c>
    </row>
    <row r="258" spans="5:8" ht="20.100000000000001" customHeight="1" x14ac:dyDescent="0.2">
      <c r="E258" s="84">
        <v>16000210</v>
      </c>
      <c r="F258" s="83" t="s">
        <v>1521</v>
      </c>
      <c r="G258" s="1">
        <v>1</v>
      </c>
      <c r="H258" s="9">
        <v>1000</v>
      </c>
    </row>
    <row r="259" spans="5:8" ht="20.100000000000001" customHeight="1" x14ac:dyDescent="0.2">
      <c r="E259" s="84">
        <v>16000211</v>
      </c>
      <c r="F259" s="83" t="s">
        <v>1522</v>
      </c>
      <c r="G259" s="1">
        <v>1</v>
      </c>
      <c r="H259" s="9">
        <v>1000</v>
      </c>
    </row>
    <row r="260" spans="5:8" ht="20.100000000000001" customHeight="1" x14ac:dyDescent="0.2">
      <c r="E260" s="84">
        <v>16000212</v>
      </c>
      <c r="F260" s="83" t="s">
        <v>1523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82"/>
      <c r="F277" s="83"/>
      <c r="G277" s="1"/>
    </row>
    <row r="278" spans="5:7" x14ac:dyDescent="0.2">
      <c r="E278" s="82"/>
      <c r="F278" s="83"/>
      <c r="G278" s="1"/>
    </row>
    <row r="279" spans="5:7" x14ac:dyDescent="0.2">
      <c r="E279" s="82"/>
      <c r="F279" s="83"/>
      <c r="G279" s="1"/>
    </row>
    <row r="280" spans="5:7" x14ac:dyDescent="0.2">
      <c r="E280" s="82"/>
      <c r="F280" s="83"/>
      <c r="G280" s="1"/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1536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79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70">
        <v>10021010</v>
      </c>
      <c r="I4" s="71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70">
        <v>10021004</v>
      </c>
      <c r="D5" s="72" t="s">
        <v>234</v>
      </c>
      <c r="E5" s="1">
        <v>20</v>
      </c>
      <c r="F5" s="1" t="str">
        <f t="shared" si="1"/>
        <v>10021004,20</v>
      </c>
      <c r="H5" s="70">
        <v>10020001</v>
      </c>
      <c r="I5" s="73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70">
        <v>10021008</v>
      </c>
      <c r="D7" s="71" t="s">
        <v>246</v>
      </c>
      <c r="E7" s="1">
        <v>1</v>
      </c>
      <c r="F7" s="1" t="str">
        <f t="shared" si="1"/>
        <v>10021008,1</v>
      </c>
      <c r="H7" s="70">
        <v>10021009</v>
      </c>
      <c r="I7" s="71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70">
        <v>10021010</v>
      </c>
      <c r="D8" s="71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70">
        <v>10021009</v>
      </c>
      <c r="N8" s="71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70">
        <v>10020001</v>
      </c>
      <c r="I9" s="73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70">
        <v>10022001</v>
      </c>
      <c r="D11" s="72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70">
        <v>10022008</v>
      </c>
      <c r="I12" s="71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70">
        <v>10022008</v>
      </c>
      <c r="D13" s="71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70">
        <v>10022009</v>
      </c>
      <c r="N13" s="71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70">
        <v>10022010</v>
      </c>
      <c r="D15" s="72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70">
        <v>10023001</v>
      </c>
      <c r="D16" s="72" t="s">
        <v>278</v>
      </c>
      <c r="E16" s="1">
        <v>20</v>
      </c>
      <c r="F16" s="1" t="str">
        <f t="shared" si="1"/>
        <v>10023001,20</v>
      </c>
      <c r="H16" s="70">
        <v>10023008</v>
      </c>
      <c r="I16" s="71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70">
        <v>10023009</v>
      </c>
      <c r="N17" s="71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70">
        <v>10023010</v>
      </c>
      <c r="D18" s="72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70">
        <v>10023008</v>
      </c>
      <c r="D19" s="71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70">
        <v>10023009</v>
      </c>
      <c r="N19" s="71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70">
        <v>10024008</v>
      </c>
      <c r="I20" s="71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70">
        <v>10024001</v>
      </c>
      <c r="D21" s="72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70">
        <v>10024010</v>
      </c>
      <c r="D23" s="72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70">
        <v>10024009</v>
      </c>
      <c r="N23" s="71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70">
        <v>10024008</v>
      </c>
      <c r="D24" s="71" t="s">
        <v>318</v>
      </c>
      <c r="E24" s="1">
        <v>1</v>
      </c>
      <c r="F24" s="1" t="str">
        <f t="shared" si="1"/>
        <v>10024008,1</v>
      </c>
      <c r="H24" s="70">
        <v>10024009</v>
      </c>
      <c r="I24" s="71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70">
        <v>10025001</v>
      </c>
      <c r="D26" s="72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70">
        <v>10025008</v>
      </c>
      <c r="I27" s="71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70">
        <v>10025010</v>
      </c>
      <c r="D28" s="71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70">
        <v>10025009</v>
      </c>
      <c r="N28" s="71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70">
        <v>10025008</v>
      </c>
      <c r="D29" s="71" t="s">
        <v>340</v>
      </c>
      <c r="E29" s="1">
        <v>1</v>
      </c>
      <c r="F29" s="1" t="str">
        <f t="shared" si="1"/>
        <v>10025008,1</v>
      </c>
      <c r="H29" s="70">
        <v>10025009</v>
      </c>
      <c r="I29" s="71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1548</v>
      </c>
      <c r="C2" s="1" t="s">
        <v>1549</v>
      </c>
      <c r="J2" s="1" t="s">
        <v>1550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1551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7">
        <v>10060101</v>
      </c>
      <c r="K6" s="78" t="s">
        <v>1553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1550</v>
      </c>
      <c r="J7" s="77">
        <v>10060102</v>
      </c>
      <c r="K7" s="78" t="s">
        <v>1553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77">
        <v>10060103</v>
      </c>
      <c r="K8" s="78" t="s">
        <v>1553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7">
        <v>10060104</v>
      </c>
      <c r="K9" s="78" t="s">
        <v>1553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7">
        <v>10060105</v>
      </c>
      <c r="K10" s="78" t="s">
        <v>1553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7">
        <v>10060106</v>
      </c>
      <c r="K11" s="78" t="s">
        <v>1553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7">
        <v>10060201</v>
      </c>
      <c r="K12" s="78" t="s">
        <v>1555</v>
      </c>
      <c r="L12" s="1">
        <v>3.5000000000000003E-2</v>
      </c>
    </row>
    <row r="13" spans="1:20" s="1" customFormat="1" ht="20.100000000000001" customHeight="1" x14ac:dyDescent="0.2">
      <c r="J13" s="77">
        <v>10060202</v>
      </c>
      <c r="K13" s="78" t="s">
        <v>1555</v>
      </c>
      <c r="L13" s="1">
        <v>0.03</v>
      </c>
    </row>
    <row r="14" spans="1:20" s="1" customFormat="1" ht="20.100000000000001" customHeight="1" x14ac:dyDescent="0.2">
      <c r="J14" s="77">
        <v>10060203</v>
      </c>
      <c r="K14" s="78" t="s">
        <v>1555</v>
      </c>
      <c r="L14" s="1">
        <v>0.03</v>
      </c>
    </row>
    <row r="15" spans="1:20" s="1" customFormat="1" ht="20.100000000000001" customHeight="1" x14ac:dyDescent="0.2">
      <c r="J15" s="77">
        <v>10060204</v>
      </c>
      <c r="K15" s="78" t="s">
        <v>1555</v>
      </c>
      <c r="L15" s="1">
        <v>0.02</v>
      </c>
    </row>
    <row r="16" spans="1:20" s="1" customFormat="1" ht="20.100000000000001" customHeight="1" x14ac:dyDescent="0.2">
      <c r="J16" s="77">
        <v>10060205</v>
      </c>
      <c r="K16" s="78" t="s">
        <v>1555</v>
      </c>
      <c r="L16" s="1">
        <v>0.01</v>
      </c>
    </row>
    <row r="17" spans="10:12" s="1" customFormat="1" ht="20.100000000000001" customHeight="1" x14ac:dyDescent="0.2">
      <c r="J17" s="77">
        <v>10060206</v>
      </c>
      <c r="K17" s="78" t="s">
        <v>1555</v>
      </c>
      <c r="L17" s="1">
        <v>5.0000000000000001E-3</v>
      </c>
    </row>
    <row r="18" spans="10:12" s="1" customFormat="1" ht="20.100000000000001" customHeight="1" x14ac:dyDescent="0.2">
      <c r="J18" s="77">
        <v>10060301</v>
      </c>
      <c r="K18" s="78" t="s">
        <v>1556</v>
      </c>
      <c r="L18" s="1">
        <v>3.5000000000000003E-2</v>
      </c>
    </row>
    <row r="19" spans="10:12" s="1" customFormat="1" ht="20.100000000000001" customHeight="1" x14ac:dyDescent="0.2">
      <c r="J19" s="77">
        <v>10060302</v>
      </c>
      <c r="K19" s="78" t="s">
        <v>1556</v>
      </c>
      <c r="L19" s="1">
        <v>0.03</v>
      </c>
    </row>
    <row r="20" spans="10:12" s="1" customFormat="1" ht="20.100000000000001" customHeight="1" x14ac:dyDescent="0.2">
      <c r="J20" s="77">
        <v>10060303</v>
      </c>
      <c r="K20" s="78" t="s">
        <v>1556</v>
      </c>
      <c r="L20" s="1">
        <v>0.03</v>
      </c>
    </row>
    <row r="21" spans="10:12" s="1" customFormat="1" ht="20.100000000000001" customHeight="1" x14ac:dyDescent="0.2">
      <c r="J21" s="77">
        <v>10060304</v>
      </c>
      <c r="K21" s="78" t="s">
        <v>1556</v>
      </c>
      <c r="L21" s="1">
        <v>0.02</v>
      </c>
    </row>
    <row r="22" spans="10:12" s="1" customFormat="1" ht="20.100000000000001" customHeight="1" x14ac:dyDescent="0.2">
      <c r="J22" s="77">
        <v>10060305</v>
      </c>
      <c r="K22" s="78" t="s">
        <v>1556</v>
      </c>
      <c r="L22" s="1">
        <v>0.01</v>
      </c>
    </row>
    <row r="23" spans="10:12" s="1" customFormat="1" ht="20.100000000000001" customHeight="1" x14ac:dyDescent="0.2">
      <c r="J23" s="77">
        <v>10060306</v>
      </c>
      <c r="K23" s="78" t="s">
        <v>1556</v>
      </c>
      <c r="L23" s="1">
        <v>5.0000000000000001E-3</v>
      </c>
    </row>
    <row r="24" spans="10:12" s="1" customFormat="1" ht="20.100000000000001" customHeight="1" x14ac:dyDescent="0.2">
      <c r="J24" s="77">
        <v>10060401</v>
      </c>
      <c r="K24" s="78" t="s">
        <v>1557</v>
      </c>
      <c r="L24" s="1">
        <v>3.5000000000000003E-2</v>
      </c>
    </row>
    <row r="25" spans="10:12" s="1" customFormat="1" ht="20.100000000000001" customHeight="1" x14ac:dyDescent="0.2">
      <c r="J25" s="77">
        <v>10060402</v>
      </c>
      <c r="K25" s="78" t="s">
        <v>1557</v>
      </c>
      <c r="L25" s="1">
        <v>0.03</v>
      </c>
    </row>
    <row r="26" spans="10:12" s="1" customFormat="1" ht="20.100000000000001" customHeight="1" x14ac:dyDescent="0.2">
      <c r="J26" s="77">
        <v>10060403</v>
      </c>
      <c r="K26" s="78" t="s">
        <v>1557</v>
      </c>
      <c r="L26" s="1">
        <v>0.03</v>
      </c>
    </row>
    <row r="27" spans="10:12" s="1" customFormat="1" ht="20.100000000000001" customHeight="1" x14ac:dyDescent="0.2">
      <c r="J27" s="77">
        <v>10060404</v>
      </c>
      <c r="K27" s="78" t="s">
        <v>1557</v>
      </c>
      <c r="L27" s="1">
        <v>0.02</v>
      </c>
    </row>
    <row r="28" spans="10:12" s="1" customFormat="1" ht="20.100000000000001" customHeight="1" x14ac:dyDescent="0.2">
      <c r="J28" s="77">
        <v>10060405</v>
      </c>
      <c r="K28" s="78" t="s">
        <v>1557</v>
      </c>
      <c r="L28" s="1">
        <v>0.01</v>
      </c>
    </row>
    <row r="29" spans="10:12" s="1" customFormat="1" ht="20.100000000000001" customHeight="1" x14ac:dyDescent="0.2">
      <c r="J29" s="77">
        <v>10060406</v>
      </c>
      <c r="K29" s="78" t="s">
        <v>1557</v>
      </c>
      <c r="L29" s="1">
        <v>5.0000000000000001E-3</v>
      </c>
    </row>
    <row r="30" spans="10:12" s="1" customFormat="1" ht="20.100000000000001" customHeight="1" x14ac:dyDescent="0.2">
      <c r="J30" s="77">
        <v>10060501</v>
      </c>
      <c r="K30" s="78" t="s">
        <v>1558</v>
      </c>
      <c r="L30" s="1">
        <v>3.5000000000000003E-2</v>
      </c>
    </row>
    <row r="31" spans="10:12" ht="20.100000000000001" customHeight="1" x14ac:dyDescent="0.2">
      <c r="J31" s="77">
        <v>10060502</v>
      </c>
      <c r="K31" s="78" t="s">
        <v>1558</v>
      </c>
      <c r="L31" s="1">
        <v>0.03</v>
      </c>
    </row>
    <row r="32" spans="10:12" ht="20.100000000000001" customHeight="1" x14ac:dyDescent="0.2">
      <c r="J32" s="77">
        <v>10060503</v>
      </c>
      <c r="K32" s="78" t="s">
        <v>1558</v>
      </c>
      <c r="L32" s="1">
        <v>0.03</v>
      </c>
    </row>
    <row r="33" spans="10:12" ht="20.100000000000001" customHeight="1" x14ac:dyDescent="0.2">
      <c r="J33" s="77">
        <v>10060504</v>
      </c>
      <c r="K33" s="78" t="s">
        <v>1558</v>
      </c>
      <c r="L33" s="1">
        <v>0.02</v>
      </c>
    </row>
    <row r="34" spans="10:12" ht="20.100000000000001" customHeight="1" x14ac:dyDescent="0.2">
      <c r="J34" s="77">
        <v>10060505</v>
      </c>
      <c r="K34" s="78" t="s">
        <v>1558</v>
      </c>
      <c r="L34" s="1">
        <v>0.01</v>
      </c>
    </row>
    <row r="35" spans="10:12" ht="20.100000000000001" customHeight="1" x14ac:dyDescent="0.2">
      <c r="J35" s="77">
        <v>10060506</v>
      </c>
      <c r="K35" s="78" t="s">
        <v>1558</v>
      </c>
      <c r="L35" s="1">
        <v>5.0000000000000001E-3</v>
      </c>
    </row>
    <row r="36" spans="10:12" ht="20.100000000000001" customHeight="1" x14ac:dyDescent="0.2">
      <c r="J36" s="77">
        <v>10060601</v>
      </c>
      <c r="K36" s="78" t="s">
        <v>1559</v>
      </c>
      <c r="L36" s="1">
        <v>3.5000000000000003E-2</v>
      </c>
    </row>
    <row r="37" spans="10:12" ht="20.100000000000001" customHeight="1" x14ac:dyDescent="0.2">
      <c r="J37" s="77">
        <v>10060602</v>
      </c>
      <c r="K37" s="78" t="s">
        <v>1559</v>
      </c>
      <c r="L37" s="1">
        <v>0.03</v>
      </c>
    </row>
    <row r="38" spans="10:12" ht="20.100000000000001" customHeight="1" x14ac:dyDescent="0.2">
      <c r="J38" s="77">
        <v>10060603</v>
      </c>
      <c r="K38" s="78" t="s">
        <v>1559</v>
      </c>
      <c r="L38" s="1">
        <v>0.03</v>
      </c>
    </row>
    <row r="39" spans="10:12" ht="20.100000000000001" customHeight="1" x14ac:dyDescent="0.2">
      <c r="J39" s="77">
        <v>10060604</v>
      </c>
      <c r="K39" s="78" t="s">
        <v>1559</v>
      </c>
      <c r="L39" s="1">
        <v>0.02</v>
      </c>
    </row>
    <row r="40" spans="10:12" ht="20.100000000000001" customHeight="1" x14ac:dyDescent="0.2">
      <c r="J40" s="77">
        <v>10060605</v>
      </c>
      <c r="K40" s="78" t="s">
        <v>1559</v>
      </c>
      <c r="L40" s="1">
        <v>0.01</v>
      </c>
    </row>
    <row r="41" spans="10:12" ht="20.100000000000001" customHeight="1" x14ac:dyDescent="0.2">
      <c r="J41" s="77">
        <v>10060606</v>
      </c>
      <c r="K41" s="78" t="s">
        <v>1559</v>
      </c>
      <c r="L41" s="1">
        <v>5.0000000000000001E-3</v>
      </c>
    </row>
    <row r="42" spans="10:12" ht="20.100000000000001" customHeight="1" x14ac:dyDescent="0.2">
      <c r="J42" s="77">
        <v>10060701</v>
      </c>
      <c r="K42" s="78" t="s">
        <v>1560</v>
      </c>
      <c r="L42" s="1">
        <v>3.5000000000000003E-2</v>
      </c>
    </row>
    <row r="43" spans="10:12" ht="20.100000000000001" customHeight="1" x14ac:dyDescent="0.2">
      <c r="J43" s="77">
        <v>10060702</v>
      </c>
      <c r="K43" s="78" t="s">
        <v>1560</v>
      </c>
      <c r="L43" s="1">
        <v>0.03</v>
      </c>
    </row>
    <row r="44" spans="10:12" ht="20.100000000000001" customHeight="1" x14ac:dyDescent="0.2">
      <c r="J44" s="77">
        <v>10060703</v>
      </c>
      <c r="K44" s="78" t="s">
        <v>1560</v>
      </c>
      <c r="L44" s="1">
        <v>0.03</v>
      </c>
    </row>
    <row r="45" spans="10:12" ht="20.100000000000001" customHeight="1" x14ac:dyDescent="0.2">
      <c r="J45" s="77">
        <v>10060704</v>
      </c>
      <c r="K45" s="78" t="s">
        <v>1560</v>
      </c>
      <c r="L45" s="1">
        <v>0.02</v>
      </c>
    </row>
    <row r="46" spans="10:12" ht="20.100000000000001" customHeight="1" x14ac:dyDescent="0.2">
      <c r="J46" s="77">
        <v>10060705</v>
      </c>
      <c r="K46" s="78" t="s">
        <v>1560</v>
      </c>
      <c r="L46" s="1">
        <v>0.01</v>
      </c>
    </row>
    <row r="47" spans="10:12" ht="20.100000000000001" customHeight="1" x14ac:dyDescent="0.2">
      <c r="J47" s="77">
        <v>10060706</v>
      </c>
      <c r="K47" s="78" t="s">
        <v>1560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1561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1561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1561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1561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1561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70">
        <v>10020001</v>
      </c>
      <c r="C2" s="73" t="s">
        <v>95</v>
      </c>
      <c r="D2" s="9">
        <f>75*5</f>
        <v>375</v>
      </c>
      <c r="F2" s="70">
        <v>10021001</v>
      </c>
      <c r="G2" s="72" t="s">
        <v>204</v>
      </c>
      <c r="H2" s="70">
        <v>10021001</v>
      </c>
      <c r="I2" s="73">
        <v>0</v>
      </c>
      <c r="J2" s="74">
        <v>2</v>
      </c>
      <c r="K2" s="75">
        <v>50</v>
      </c>
      <c r="L2" s="9">
        <f>K2*5</f>
        <v>250</v>
      </c>
      <c r="M2" s="9" t="str">
        <f>"1,"&amp;L2</f>
        <v>1,250</v>
      </c>
      <c r="N2" s="70">
        <v>10022001</v>
      </c>
      <c r="O2" s="72" t="s">
        <v>252</v>
      </c>
      <c r="P2" s="70">
        <v>10022001</v>
      </c>
      <c r="Q2" s="73">
        <v>0</v>
      </c>
      <c r="R2" s="74">
        <v>2</v>
      </c>
      <c r="T2">
        <f>ROUND(L2*1.2,0)</f>
        <v>300</v>
      </c>
      <c r="U2" s="9" t="str">
        <f>"1,"&amp;T2</f>
        <v>1,300</v>
      </c>
      <c r="V2" s="70">
        <v>10023001</v>
      </c>
      <c r="W2" s="72" t="s">
        <v>278</v>
      </c>
      <c r="X2" s="70">
        <v>10023001</v>
      </c>
      <c r="Y2" s="73">
        <v>0</v>
      </c>
      <c r="Z2" s="74">
        <v>2</v>
      </c>
      <c r="AB2">
        <f>ROUND(T2*1.2,0)</f>
        <v>360</v>
      </c>
      <c r="AC2" s="9" t="str">
        <f>"1,"&amp;AB2</f>
        <v>1,360</v>
      </c>
      <c r="AD2" s="70">
        <v>10024001</v>
      </c>
      <c r="AE2" s="72" t="s">
        <v>303</v>
      </c>
      <c r="AF2" s="70">
        <v>10024001</v>
      </c>
      <c r="AG2" s="73">
        <v>0</v>
      </c>
      <c r="AH2" s="74">
        <v>2</v>
      </c>
      <c r="AJ2">
        <f>ROUND(AB2*1.2,0)</f>
        <v>432</v>
      </c>
      <c r="AK2" s="9" t="str">
        <f>"1,"&amp;AJ2</f>
        <v>1,432</v>
      </c>
      <c r="AL2" s="70">
        <v>10025001</v>
      </c>
      <c r="AM2" s="72" t="s">
        <v>323</v>
      </c>
      <c r="AN2" s="70">
        <v>10025001</v>
      </c>
      <c r="AO2" s="73">
        <v>0</v>
      </c>
      <c r="AP2" s="74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70">
        <v>10021002</v>
      </c>
      <c r="G3" s="72" t="s">
        <v>229</v>
      </c>
      <c r="H3" s="70">
        <v>10021002</v>
      </c>
      <c r="I3" s="73">
        <v>0</v>
      </c>
      <c r="J3" s="74">
        <v>2</v>
      </c>
      <c r="K3" s="75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70">
        <v>10022002</v>
      </c>
      <c r="O3" s="72" t="s">
        <v>255</v>
      </c>
      <c r="P3" s="70">
        <v>10022002</v>
      </c>
      <c r="Q3" s="73">
        <v>0</v>
      </c>
      <c r="R3" s="74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70">
        <v>10023002</v>
      </c>
      <c r="W3" s="72" t="s">
        <v>280</v>
      </c>
      <c r="X3" s="70">
        <v>10023002</v>
      </c>
      <c r="Y3" s="73">
        <v>0</v>
      </c>
      <c r="Z3" s="74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70">
        <v>10024002</v>
      </c>
      <c r="AE3" s="72" t="s">
        <v>306</v>
      </c>
      <c r="AF3" s="70">
        <v>10024002</v>
      </c>
      <c r="AG3" s="73">
        <v>0</v>
      </c>
      <c r="AH3" s="74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70">
        <v>10025002</v>
      </c>
      <c r="AM3" s="72" t="s">
        <v>325</v>
      </c>
      <c r="AN3" s="70">
        <v>10025002</v>
      </c>
      <c r="AO3" s="73">
        <v>0</v>
      </c>
      <c r="AP3" s="74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70">
        <v>10021003</v>
      </c>
      <c r="G4" s="72" t="s">
        <v>232</v>
      </c>
      <c r="H4" s="70">
        <v>10021003</v>
      </c>
      <c r="I4" s="73">
        <v>0</v>
      </c>
      <c r="J4" s="74">
        <v>2</v>
      </c>
      <c r="K4" s="75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70">
        <v>10022003</v>
      </c>
      <c r="O4" s="72" t="s">
        <v>258</v>
      </c>
      <c r="P4" s="70">
        <v>10022003</v>
      </c>
      <c r="Q4" s="73">
        <v>0</v>
      </c>
      <c r="R4" s="74">
        <v>2</v>
      </c>
      <c r="T4">
        <f t="shared" si="2"/>
        <v>324</v>
      </c>
      <c r="U4" s="9" t="str">
        <f t="shared" si="3"/>
        <v>1,324</v>
      </c>
      <c r="V4" s="70">
        <v>10023003</v>
      </c>
      <c r="W4" s="72" t="s">
        <v>282</v>
      </c>
      <c r="X4" s="70">
        <v>10023003</v>
      </c>
      <c r="Y4" s="73">
        <v>0</v>
      </c>
      <c r="Z4" s="74">
        <v>2</v>
      </c>
      <c r="AB4">
        <f t="shared" si="4"/>
        <v>389</v>
      </c>
      <c r="AC4" s="9" t="str">
        <f t="shared" si="5"/>
        <v>1,389</v>
      </c>
      <c r="AD4" s="70">
        <v>10024003</v>
      </c>
      <c r="AE4" s="72" t="s">
        <v>308</v>
      </c>
      <c r="AF4" s="70">
        <v>10024003</v>
      </c>
      <c r="AG4" s="73">
        <v>0</v>
      </c>
      <c r="AH4" s="74">
        <v>2</v>
      </c>
      <c r="AJ4">
        <f t="shared" si="6"/>
        <v>467</v>
      </c>
      <c r="AK4" s="9" t="str">
        <f t="shared" si="7"/>
        <v>1,467</v>
      </c>
      <c r="AL4" s="70">
        <v>10025003</v>
      </c>
      <c r="AM4" s="72" t="s">
        <v>328</v>
      </c>
      <c r="AN4" s="70">
        <v>10025003</v>
      </c>
      <c r="AO4" s="73">
        <v>0</v>
      </c>
      <c r="AP4" s="74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70">
        <v>10021004</v>
      </c>
      <c r="G5" s="72" t="s">
        <v>234</v>
      </c>
      <c r="H5" s="70">
        <v>10021004</v>
      </c>
      <c r="I5" s="73">
        <v>0</v>
      </c>
      <c r="J5" s="74">
        <v>2</v>
      </c>
      <c r="K5" s="75">
        <f t="shared" si="10"/>
        <v>56</v>
      </c>
      <c r="L5" s="9">
        <f t="shared" si="0"/>
        <v>280</v>
      </c>
      <c r="M5" s="9" t="str">
        <f t="shared" si="1"/>
        <v>1,280</v>
      </c>
      <c r="N5" s="70">
        <v>10022004</v>
      </c>
      <c r="O5" s="72" t="s">
        <v>260</v>
      </c>
      <c r="P5" s="70">
        <v>10022004</v>
      </c>
      <c r="Q5" s="73">
        <v>0</v>
      </c>
      <c r="R5" s="74">
        <v>2</v>
      </c>
      <c r="T5">
        <f t="shared" si="2"/>
        <v>336</v>
      </c>
      <c r="U5" s="9" t="str">
        <f t="shared" si="3"/>
        <v>1,336</v>
      </c>
      <c r="V5" s="70">
        <v>10023004</v>
      </c>
      <c r="W5" s="72" t="s">
        <v>285</v>
      </c>
      <c r="X5" s="70">
        <v>10023004</v>
      </c>
      <c r="Y5" s="73">
        <v>0</v>
      </c>
      <c r="Z5" s="74">
        <v>2</v>
      </c>
      <c r="AB5">
        <f t="shared" si="4"/>
        <v>403</v>
      </c>
      <c r="AC5" s="9" t="str">
        <f t="shared" si="5"/>
        <v>1,403</v>
      </c>
      <c r="AD5" s="70">
        <v>10024004</v>
      </c>
      <c r="AE5" s="72" t="s">
        <v>310</v>
      </c>
      <c r="AF5" s="70">
        <v>10024004</v>
      </c>
      <c r="AG5" s="73">
        <v>0</v>
      </c>
      <c r="AH5" s="74">
        <v>2</v>
      </c>
      <c r="AJ5">
        <f t="shared" si="6"/>
        <v>484</v>
      </c>
      <c r="AK5" s="9" t="str">
        <f t="shared" si="7"/>
        <v>1,484</v>
      </c>
      <c r="AL5" s="70">
        <v>10025004</v>
      </c>
      <c r="AM5" s="72" t="s">
        <v>331</v>
      </c>
      <c r="AN5" s="70">
        <v>10025004</v>
      </c>
      <c r="AO5" s="73">
        <v>0</v>
      </c>
      <c r="AP5" s="74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70">
        <v>10021005</v>
      </c>
      <c r="G6" s="72" t="s">
        <v>237</v>
      </c>
      <c r="H6" s="70">
        <v>10021005</v>
      </c>
      <c r="I6" s="73">
        <v>0</v>
      </c>
      <c r="J6" s="74">
        <v>2</v>
      </c>
      <c r="K6" s="75">
        <f t="shared" si="10"/>
        <v>58</v>
      </c>
      <c r="L6" s="9">
        <f t="shared" si="0"/>
        <v>290</v>
      </c>
      <c r="M6" s="9" t="str">
        <f t="shared" si="1"/>
        <v>1,290</v>
      </c>
      <c r="N6" s="70">
        <v>10022005</v>
      </c>
      <c r="O6" s="72" t="s">
        <v>262</v>
      </c>
      <c r="P6" s="70">
        <v>10022005</v>
      </c>
      <c r="Q6" s="73">
        <v>0</v>
      </c>
      <c r="R6" s="74">
        <v>2</v>
      </c>
      <c r="T6">
        <f t="shared" si="2"/>
        <v>348</v>
      </c>
      <c r="U6" s="9" t="str">
        <f t="shared" si="3"/>
        <v>1,348</v>
      </c>
      <c r="V6" s="70">
        <v>10023005</v>
      </c>
      <c r="W6" s="72" t="s">
        <v>836</v>
      </c>
      <c r="X6" s="70">
        <v>10023005</v>
      </c>
      <c r="Y6" s="73">
        <v>0</v>
      </c>
      <c r="Z6" s="74">
        <v>2</v>
      </c>
      <c r="AB6">
        <f t="shared" si="4"/>
        <v>418</v>
      </c>
      <c r="AC6" s="9" t="str">
        <f t="shared" si="5"/>
        <v>1,418</v>
      </c>
      <c r="AD6" s="70">
        <v>10024005</v>
      </c>
      <c r="AE6" s="72" t="s">
        <v>312</v>
      </c>
      <c r="AF6" s="70">
        <v>10024005</v>
      </c>
      <c r="AG6" s="73">
        <v>0</v>
      </c>
      <c r="AH6" s="74">
        <v>2</v>
      </c>
      <c r="AJ6">
        <f t="shared" si="6"/>
        <v>502</v>
      </c>
      <c r="AK6" s="9" t="str">
        <f t="shared" si="7"/>
        <v>1,502</v>
      </c>
      <c r="AL6" s="70">
        <v>10025005</v>
      </c>
      <c r="AM6" s="72" t="s">
        <v>334</v>
      </c>
      <c r="AN6" s="70">
        <v>10025005</v>
      </c>
      <c r="AO6" s="73">
        <v>0</v>
      </c>
      <c r="AP6" s="74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70">
        <v>10021006</v>
      </c>
      <c r="G7" s="72" t="s">
        <v>240</v>
      </c>
      <c r="H7" s="70">
        <v>10021006</v>
      </c>
      <c r="I7" s="73">
        <v>0</v>
      </c>
      <c r="J7" s="74">
        <v>2</v>
      </c>
      <c r="K7" s="75">
        <f t="shared" si="10"/>
        <v>60</v>
      </c>
      <c r="L7" s="9">
        <f t="shared" si="0"/>
        <v>300</v>
      </c>
      <c r="M7" s="9" t="str">
        <f t="shared" si="1"/>
        <v>1,300</v>
      </c>
      <c r="N7" s="70">
        <v>10022006</v>
      </c>
      <c r="O7" s="76" t="s">
        <v>266</v>
      </c>
      <c r="P7" s="70">
        <v>10022006</v>
      </c>
      <c r="Q7" s="73">
        <v>0</v>
      </c>
      <c r="R7" s="74">
        <v>2</v>
      </c>
      <c r="T7">
        <f t="shared" si="2"/>
        <v>360</v>
      </c>
      <c r="U7" s="9" t="str">
        <f t="shared" si="3"/>
        <v>1,360</v>
      </c>
      <c r="V7" s="70">
        <v>10023006</v>
      </c>
      <c r="W7" s="72" t="s">
        <v>292</v>
      </c>
      <c r="X7" s="70">
        <v>10023006</v>
      </c>
      <c r="Y7" s="73">
        <v>0</v>
      </c>
      <c r="Z7" s="74">
        <v>2</v>
      </c>
      <c r="AB7">
        <f t="shared" si="4"/>
        <v>432</v>
      </c>
      <c r="AC7" s="9" t="str">
        <f t="shared" si="5"/>
        <v>1,432</v>
      </c>
      <c r="AD7" s="70">
        <v>10024006</v>
      </c>
      <c r="AE7" s="72" t="s">
        <v>314</v>
      </c>
      <c r="AF7" s="70">
        <v>10024006</v>
      </c>
      <c r="AG7" s="73">
        <v>0</v>
      </c>
      <c r="AH7" s="74">
        <v>2</v>
      </c>
      <c r="AJ7">
        <f t="shared" si="6"/>
        <v>518</v>
      </c>
      <c r="AK7" s="9" t="str">
        <f t="shared" si="7"/>
        <v>1,518</v>
      </c>
      <c r="AL7" s="70">
        <v>10025006</v>
      </c>
      <c r="AM7" s="72" t="s">
        <v>336</v>
      </c>
      <c r="AN7" s="70">
        <v>10025006</v>
      </c>
      <c r="AO7" s="73">
        <v>0</v>
      </c>
      <c r="AP7" s="74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70">
        <v>10021007</v>
      </c>
      <c r="G8" s="72" t="s">
        <v>243</v>
      </c>
      <c r="H8" s="70">
        <v>10021007</v>
      </c>
      <c r="I8" s="73">
        <v>0</v>
      </c>
      <c r="J8" s="74">
        <v>2</v>
      </c>
      <c r="K8" s="75">
        <f t="shared" si="10"/>
        <v>62</v>
      </c>
      <c r="L8" s="9">
        <f t="shared" si="0"/>
        <v>310</v>
      </c>
      <c r="M8" s="9" t="str">
        <f t="shared" si="1"/>
        <v>1,310</v>
      </c>
      <c r="N8" s="70">
        <v>10022007</v>
      </c>
      <c r="O8" s="72" t="s">
        <v>272</v>
      </c>
      <c r="P8" s="70">
        <v>10022007</v>
      </c>
      <c r="Q8" s="73">
        <v>0</v>
      </c>
      <c r="R8" s="74">
        <v>2</v>
      </c>
      <c r="T8">
        <f t="shared" si="2"/>
        <v>372</v>
      </c>
      <c r="U8" s="9" t="str">
        <f t="shared" si="3"/>
        <v>1,372</v>
      </c>
      <c r="V8" s="70">
        <v>10023007</v>
      </c>
      <c r="W8" s="72" t="s">
        <v>295</v>
      </c>
      <c r="X8" s="70">
        <v>10023007</v>
      </c>
      <c r="Y8" s="73">
        <v>0</v>
      </c>
      <c r="Z8" s="74">
        <v>2</v>
      </c>
      <c r="AB8">
        <f t="shared" si="4"/>
        <v>446</v>
      </c>
      <c r="AC8" s="9" t="str">
        <f t="shared" si="5"/>
        <v>1,446</v>
      </c>
      <c r="AD8" s="70">
        <v>10024007</v>
      </c>
      <c r="AE8" s="72" t="s">
        <v>316</v>
      </c>
      <c r="AF8" s="70">
        <v>10024007</v>
      </c>
      <c r="AG8" s="73">
        <v>0</v>
      </c>
      <c r="AH8" s="74">
        <v>2</v>
      </c>
      <c r="AJ8">
        <f t="shared" si="6"/>
        <v>535</v>
      </c>
      <c r="AK8" s="9" t="str">
        <f t="shared" si="7"/>
        <v>1,535</v>
      </c>
      <c r="AL8" s="70">
        <v>10025007</v>
      </c>
      <c r="AM8" s="72" t="s">
        <v>338</v>
      </c>
      <c r="AN8" s="70">
        <v>10025007</v>
      </c>
      <c r="AO8" s="73">
        <v>0</v>
      </c>
      <c r="AP8" s="74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70">
        <v>10021008</v>
      </c>
      <c r="G9" s="71" t="s">
        <v>246</v>
      </c>
      <c r="H9" s="70">
        <v>10021008</v>
      </c>
      <c r="I9" s="73">
        <v>0</v>
      </c>
      <c r="J9" s="74">
        <v>4</v>
      </c>
      <c r="K9" s="75">
        <v>1250</v>
      </c>
      <c r="L9" s="9">
        <f>K9*20</f>
        <v>25000</v>
      </c>
      <c r="M9" s="9" t="str">
        <f t="shared" si="1"/>
        <v>1,25000</v>
      </c>
      <c r="N9" s="70">
        <v>10022008</v>
      </c>
      <c r="O9" s="71" t="s">
        <v>274</v>
      </c>
      <c r="P9" s="70">
        <v>10022008</v>
      </c>
      <c r="Q9" s="73">
        <v>0</v>
      </c>
      <c r="R9" s="74">
        <v>4</v>
      </c>
      <c r="T9">
        <f t="shared" si="2"/>
        <v>30000</v>
      </c>
      <c r="U9" s="9" t="str">
        <f t="shared" si="3"/>
        <v>1,30000</v>
      </c>
      <c r="V9" s="70">
        <v>10023008</v>
      </c>
      <c r="W9" s="71" t="s">
        <v>297</v>
      </c>
      <c r="X9" s="70">
        <v>10023008</v>
      </c>
      <c r="Y9" s="73">
        <v>0</v>
      </c>
      <c r="Z9" s="74">
        <v>4</v>
      </c>
      <c r="AB9">
        <f t="shared" si="4"/>
        <v>36000</v>
      </c>
      <c r="AC9" s="9" t="str">
        <f t="shared" si="5"/>
        <v>1,36000</v>
      </c>
      <c r="AD9" s="70">
        <v>10024008</v>
      </c>
      <c r="AE9" s="71" t="s">
        <v>318</v>
      </c>
      <c r="AF9" s="70">
        <v>10024008</v>
      </c>
      <c r="AG9" s="73">
        <v>0</v>
      </c>
      <c r="AH9" s="74">
        <v>4</v>
      </c>
      <c r="AJ9">
        <f t="shared" si="6"/>
        <v>43200</v>
      </c>
      <c r="AK9" s="9" t="str">
        <f t="shared" si="7"/>
        <v>1,43200</v>
      </c>
      <c r="AL9" s="70">
        <v>10025008</v>
      </c>
      <c r="AM9" s="71" t="s">
        <v>340</v>
      </c>
      <c r="AN9" s="70">
        <v>10025008</v>
      </c>
      <c r="AO9" s="73">
        <v>0</v>
      </c>
      <c r="AP9" s="74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70">
        <v>10021009</v>
      </c>
      <c r="G10" s="71" t="s">
        <v>249</v>
      </c>
      <c r="H10" s="70">
        <v>10021009</v>
      </c>
      <c r="I10" s="73">
        <v>0</v>
      </c>
      <c r="J10" s="74">
        <v>4</v>
      </c>
      <c r="K10" s="75">
        <v>2500</v>
      </c>
      <c r="L10" s="9">
        <f>K10*20</f>
        <v>50000</v>
      </c>
      <c r="M10" s="9" t="str">
        <f t="shared" si="1"/>
        <v>1,50000</v>
      </c>
      <c r="N10" s="70">
        <v>10022009</v>
      </c>
      <c r="O10" s="71" t="s">
        <v>276</v>
      </c>
      <c r="P10" s="70">
        <v>10022009</v>
      </c>
      <c r="Q10" s="73">
        <v>0</v>
      </c>
      <c r="R10" s="74">
        <v>4</v>
      </c>
      <c r="T10">
        <f t="shared" si="2"/>
        <v>60000</v>
      </c>
      <c r="U10" s="9" t="str">
        <f t="shared" si="3"/>
        <v>1,60000</v>
      </c>
      <c r="V10" s="70">
        <v>10023009</v>
      </c>
      <c r="W10" s="71" t="s">
        <v>299</v>
      </c>
      <c r="X10" s="70">
        <v>10023009</v>
      </c>
      <c r="Y10" s="73">
        <v>0</v>
      </c>
      <c r="Z10" s="74">
        <v>4</v>
      </c>
      <c r="AB10">
        <f t="shared" si="4"/>
        <v>72000</v>
      </c>
      <c r="AC10" s="9" t="str">
        <f t="shared" si="5"/>
        <v>1,72000</v>
      </c>
      <c r="AD10" s="70">
        <v>10024009</v>
      </c>
      <c r="AE10" s="71" t="s">
        <v>320</v>
      </c>
      <c r="AF10" s="70">
        <v>10024009</v>
      </c>
      <c r="AG10" s="73">
        <v>0</v>
      </c>
      <c r="AH10" s="74">
        <v>4</v>
      </c>
      <c r="AJ10">
        <f t="shared" si="6"/>
        <v>86400</v>
      </c>
      <c r="AK10" s="9" t="str">
        <f t="shared" si="7"/>
        <v>1,86400</v>
      </c>
      <c r="AL10" s="70">
        <v>10025009</v>
      </c>
      <c r="AM10" s="71" t="s">
        <v>342</v>
      </c>
      <c r="AN10" s="70">
        <v>10025009</v>
      </c>
      <c r="AO10" s="73">
        <v>0</v>
      </c>
      <c r="AP10" s="74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70">
        <v>10021010</v>
      </c>
      <c r="G11" s="71" t="s">
        <v>834</v>
      </c>
      <c r="H11" s="70">
        <v>10021010</v>
      </c>
      <c r="I11" s="73">
        <v>0</v>
      </c>
      <c r="J11" s="74">
        <v>2</v>
      </c>
      <c r="K11" s="75">
        <v>75</v>
      </c>
      <c r="L11" s="9">
        <f t="shared" si="0"/>
        <v>375</v>
      </c>
      <c r="M11" s="9" t="str">
        <f t="shared" si="1"/>
        <v>1,375</v>
      </c>
      <c r="N11" s="70">
        <v>10022010</v>
      </c>
      <c r="O11" s="72" t="s">
        <v>835</v>
      </c>
      <c r="P11" s="70">
        <v>10022010</v>
      </c>
      <c r="Q11" s="73">
        <v>0</v>
      </c>
      <c r="R11" s="74">
        <v>2</v>
      </c>
      <c r="T11">
        <f t="shared" si="2"/>
        <v>450</v>
      </c>
      <c r="U11" s="9" t="str">
        <f t="shared" si="3"/>
        <v>1,450</v>
      </c>
      <c r="V11" s="70">
        <v>10023010</v>
      </c>
      <c r="W11" s="72" t="s">
        <v>837</v>
      </c>
      <c r="X11" s="70">
        <v>10023010</v>
      </c>
      <c r="Y11" s="73">
        <v>0</v>
      </c>
      <c r="Z11" s="74">
        <v>2</v>
      </c>
      <c r="AB11">
        <f t="shared" si="4"/>
        <v>540</v>
      </c>
      <c r="AC11" s="9" t="str">
        <f t="shared" si="5"/>
        <v>1,540</v>
      </c>
      <c r="AD11" s="70">
        <v>10024010</v>
      </c>
      <c r="AE11" s="72" t="s">
        <v>838</v>
      </c>
      <c r="AF11" s="70">
        <v>10024010</v>
      </c>
      <c r="AG11" s="73">
        <v>0</v>
      </c>
      <c r="AH11" s="74">
        <v>2</v>
      </c>
      <c r="AJ11">
        <f t="shared" si="6"/>
        <v>648</v>
      </c>
      <c r="AK11" s="9" t="str">
        <f t="shared" si="7"/>
        <v>1,648</v>
      </c>
      <c r="AL11" s="70">
        <v>10025010</v>
      </c>
      <c r="AM11" s="71" t="s">
        <v>839</v>
      </c>
      <c r="AN11" s="70">
        <v>10025010</v>
      </c>
      <c r="AO11" s="73">
        <v>0</v>
      </c>
      <c r="AP11" s="74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1562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1564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1552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1565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1566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1567</v>
      </c>
      <c r="D7" s="2">
        <v>10010083</v>
      </c>
      <c r="E7" s="3" t="s">
        <v>257</v>
      </c>
      <c r="F7" s="1">
        <v>20</v>
      </c>
      <c r="G7" s="68">
        <v>10000141</v>
      </c>
      <c r="H7" s="69" t="s">
        <v>1568</v>
      </c>
      <c r="I7" s="1">
        <v>1</v>
      </c>
      <c r="J7" s="68">
        <v>10000141</v>
      </c>
      <c r="K7" s="69" t="s">
        <v>1568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8">
        <v>10000142</v>
      </c>
      <c r="K8" s="69" t="s">
        <v>1570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1571</v>
      </c>
      <c r="C9" s="1">
        <v>1</v>
      </c>
      <c r="D9" s="70">
        <v>10021010</v>
      </c>
      <c r="E9" s="71" t="s">
        <v>834</v>
      </c>
      <c r="F9" s="1">
        <v>100</v>
      </c>
      <c r="G9" s="70">
        <v>10021008</v>
      </c>
      <c r="H9" s="71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70">
        <v>10022010</v>
      </c>
      <c r="E10" s="72" t="s">
        <v>835</v>
      </c>
      <c r="F10" s="1">
        <v>100</v>
      </c>
      <c r="G10" s="70">
        <v>10022008</v>
      </c>
      <c r="H10" s="71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70">
        <v>10023010</v>
      </c>
      <c r="E11" s="72" t="s">
        <v>837</v>
      </c>
      <c r="F11" s="1">
        <v>100</v>
      </c>
      <c r="G11" s="70">
        <v>10023008</v>
      </c>
      <c r="H11" s="71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70">
        <v>10024010</v>
      </c>
      <c r="E12" s="72" t="s">
        <v>838</v>
      </c>
      <c r="F12" s="1">
        <v>100</v>
      </c>
      <c r="G12" s="70">
        <v>10024008</v>
      </c>
      <c r="H12" s="71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70">
        <v>10025010</v>
      </c>
      <c r="E13" s="71" t="s">
        <v>839</v>
      </c>
      <c r="F13" s="1">
        <v>100</v>
      </c>
      <c r="G13" s="70">
        <v>10025008</v>
      </c>
      <c r="H13" s="71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1572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1573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1574</v>
      </c>
      <c r="C2" s="1" t="s">
        <v>84</v>
      </c>
      <c r="D2" s="1" t="s">
        <v>1575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1576</v>
      </c>
      <c r="I3" s="1" t="s">
        <v>1577</v>
      </c>
      <c r="N3" s="1" t="s">
        <v>1462</v>
      </c>
    </row>
    <row r="4" spans="2:25" ht="20.100000000000001" customHeight="1" x14ac:dyDescent="0.2">
      <c r="B4" s="1" t="s">
        <v>1578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1579</v>
      </c>
    </row>
    <row r="6" spans="2:25" ht="20.100000000000001" customHeight="1" x14ac:dyDescent="0.2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1584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1548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61">
        <v>50</v>
      </c>
      <c r="X18" s="61"/>
      <c r="Y18" s="61"/>
      <c r="Z18" s="61"/>
      <c r="AA18" s="61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61">
        <v>5</v>
      </c>
      <c r="X19" s="61"/>
      <c r="Y19" s="61"/>
      <c r="Z19" s="61"/>
      <c r="AA19" s="61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61">
        <v>5</v>
      </c>
      <c r="X20" s="61"/>
      <c r="Y20" s="61"/>
      <c r="Z20" s="61"/>
      <c r="AA20" s="61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61">
        <v>2</v>
      </c>
      <c r="X21" s="61"/>
      <c r="Y21" s="61"/>
      <c r="Z21" s="61"/>
      <c r="AA21" s="61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61">
        <v>3</v>
      </c>
      <c r="X22" s="61"/>
      <c r="Y22" s="61"/>
      <c r="Z22" s="61"/>
      <c r="AA22" s="61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61">
        <v>3</v>
      </c>
      <c r="X23" s="61"/>
      <c r="Y23" s="61"/>
      <c r="Z23" s="61"/>
      <c r="AA23" s="61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62"/>
      <c r="V24" s="62"/>
      <c r="W24" s="62"/>
      <c r="X24" s="61"/>
      <c r="Y24" s="62"/>
      <c r="Z24" s="62"/>
      <c r="AA24" s="62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61"/>
      <c r="V25" s="61"/>
      <c r="W25" s="61"/>
      <c r="X25" s="61"/>
      <c r="Y25" s="61"/>
      <c r="Z25" s="61"/>
      <c r="AA25" s="61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63"/>
      <c r="V26" s="64"/>
      <c r="W26" s="64"/>
      <c r="X26" s="61"/>
      <c r="Y26" s="64"/>
      <c r="Z26" s="64"/>
      <c r="AA26" s="64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61"/>
      <c r="V27" s="61"/>
      <c r="W27" s="61"/>
      <c r="X27" s="61"/>
      <c r="Y27" s="61"/>
      <c r="Z27" s="61"/>
      <c r="AA27" s="61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62"/>
      <c r="V28" s="62"/>
      <c r="W28" s="62"/>
      <c r="X28" s="61"/>
      <c r="Y28" s="62"/>
      <c r="Z28" s="62"/>
      <c r="AA28" s="62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62"/>
      <c r="V29" s="62"/>
      <c r="W29" s="62"/>
      <c r="X29" s="61"/>
      <c r="Y29" s="62"/>
      <c r="Z29" s="62"/>
      <c r="AA29" s="62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61"/>
      <c r="V30" s="61"/>
      <c r="W30" s="61"/>
      <c r="X30" s="61"/>
      <c r="Y30" s="61"/>
      <c r="Z30" s="61"/>
      <c r="AA30" s="61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64"/>
      <c r="V31" s="64"/>
      <c r="W31" s="64"/>
      <c r="X31" s="61"/>
      <c r="Y31" s="64"/>
      <c r="Z31" s="64"/>
      <c r="AA31" s="64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64"/>
      <c r="V32" s="64"/>
      <c r="W32" s="64"/>
      <c r="X32" s="61"/>
      <c r="Y32" s="64"/>
      <c r="Z32" s="64"/>
      <c r="AA32" s="64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62"/>
      <c r="V33" s="62"/>
      <c r="W33" s="62"/>
      <c r="X33" s="61"/>
      <c r="Y33" s="62"/>
      <c r="Z33" s="62"/>
      <c r="AA33" s="62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62"/>
      <c r="V34" s="62"/>
      <c r="W34" s="62"/>
      <c r="X34" s="61"/>
      <c r="Y34" s="62"/>
      <c r="Z34" s="62"/>
      <c r="AA34" s="62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64"/>
      <c r="V35" s="64"/>
      <c r="W35" s="64"/>
      <c r="X35" s="61"/>
      <c r="Y35" s="64"/>
      <c r="Z35" s="64"/>
      <c r="AA35" s="64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61"/>
      <c r="V36" s="61"/>
      <c r="W36" s="61"/>
      <c r="X36" s="61"/>
      <c r="Y36" s="61"/>
      <c r="Z36" s="61"/>
      <c r="AA36" s="61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64"/>
      <c r="V37" s="64"/>
      <c r="W37" s="64"/>
      <c r="X37" s="61"/>
      <c r="Y37" s="64"/>
      <c r="Z37" s="64"/>
      <c r="AA37" s="64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64"/>
      <c r="V38" s="64"/>
      <c r="W38" s="64"/>
      <c r="X38" s="61"/>
      <c r="Y38" s="64"/>
      <c r="Z38" s="64"/>
      <c r="AA38" s="64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64"/>
      <c r="V39" s="64"/>
      <c r="W39" s="64"/>
      <c r="X39" s="61"/>
      <c r="Y39" s="64"/>
      <c r="Z39" s="64"/>
      <c r="AA39" s="64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61"/>
      <c r="V40" s="61"/>
      <c r="W40" s="61"/>
      <c r="X40" s="61"/>
      <c r="Y40" s="61"/>
      <c r="Z40" s="61"/>
      <c r="AA40" s="61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61"/>
      <c r="V41" s="61"/>
      <c r="W41" s="61"/>
      <c r="X41" s="61"/>
      <c r="Y41" s="61"/>
      <c r="Z41" s="61"/>
      <c r="AA41" s="61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61"/>
      <c r="V42" s="61"/>
      <c r="W42" s="61"/>
      <c r="X42" s="61"/>
      <c r="Y42" s="61"/>
      <c r="Z42" s="61"/>
      <c r="AA42" s="61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62"/>
      <c r="V43" s="62"/>
      <c r="W43" s="62"/>
      <c r="X43" s="61"/>
      <c r="Y43" s="62"/>
      <c r="Z43" s="62"/>
      <c r="AA43" s="62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61"/>
      <c r="V44" s="61"/>
      <c r="W44" s="61"/>
      <c r="X44" s="61"/>
      <c r="Y44" s="61"/>
      <c r="Z44" s="61"/>
      <c r="AA44" s="61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62"/>
      <c r="V45" s="62"/>
      <c r="W45" s="62"/>
      <c r="X45" s="61"/>
      <c r="Y45" s="62"/>
      <c r="Z45" s="62"/>
      <c r="AA45" s="62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62"/>
      <c r="V46" s="62"/>
      <c r="W46" s="62"/>
      <c r="X46" s="61"/>
      <c r="Y46" s="62"/>
      <c r="Z46" s="62"/>
      <c r="AA46" s="62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61"/>
      <c r="V47" s="61"/>
      <c r="W47" s="61"/>
      <c r="X47" s="61"/>
      <c r="Y47" s="61"/>
      <c r="Z47" s="61"/>
      <c r="AA47" s="61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61"/>
      <c r="V48" s="61"/>
      <c r="W48" s="61"/>
      <c r="X48" s="61"/>
      <c r="Y48" s="61"/>
      <c r="Z48" s="61"/>
      <c r="AA48" s="61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62"/>
      <c r="V49" s="62"/>
      <c r="W49" s="62"/>
      <c r="X49" s="61"/>
      <c r="Y49" s="62"/>
      <c r="Z49" s="62"/>
      <c r="AA49" s="62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61"/>
      <c r="V50" s="61"/>
      <c r="W50" s="61"/>
      <c r="X50" s="61"/>
      <c r="Y50" s="61"/>
      <c r="Z50" s="61"/>
      <c r="AA50" s="61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61"/>
      <c r="V51" s="61"/>
      <c r="W51" s="61"/>
      <c r="X51" s="61"/>
      <c r="Y51" s="61"/>
      <c r="Z51" s="61"/>
      <c r="AA51" s="61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61"/>
      <c r="V52" s="61"/>
      <c r="W52" s="61"/>
      <c r="X52" s="61"/>
      <c r="Y52" s="61"/>
      <c r="Z52" s="61"/>
      <c r="AA52" s="61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61"/>
      <c r="V53" s="61"/>
      <c r="W53" s="61"/>
      <c r="X53" s="61"/>
      <c r="Y53" s="61"/>
      <c r="Z53" s="61"/>
      <c r="AA53" s="61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61"/>
      <c r="V54" s="61"/>
      <c r="W54" s="61"/>
      <c r="X54" s="61"/>
      <c r="Y54" s="61"/>
      <c r="Z54" s="61"/>
      <c r="AA54" s="61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61"/>
      <c r="V55" s="61"/>
      <c r="W55" s="61"/>
      <c r="X55" s="61"/>
      <c r="Y55" s="61"/>
      <c r="Z55" s="61"/>
      <c r="AA55" s="61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61"/>
      <c r="V56" s="61"/>
      <c r="W56" s="61"/>
      <c r="X56" s="61"/>
      <c r="Y56" s="61"/>
      <c r="Z56" s="61"/>
      <c r="AA56" s="61"/>
    </row>
    <row r="57" spans="14:27" ht="20.100000000000001" customHeight="1" x14ac:dyDescent="0.2">
      <c r="U57" s="61"/>
      <c r="V57" s="61"/>
      <c r="W57" s="61"/>
      <c r="X57" s="61"/>
      <c r="Y57" s="61"/>
      <c r="Z57" s="61"/>
      <c r="AA57" s="61"/>
    </row>
    <row r="58" spans="14:27" ht="20.100000000000001" customHeight="1" x14ac:dyDescent="0.2">
      <c r="U58" s="61"/>
      <c r="V58" s="61"/>
      <c r="W58" s="61"/>
      <c r="X58" s="61"/>
      <c r="Y58" s="61"/>
      <c r="Z58" s="61"/>
      <c r="AA58" s="61"/>
    </row>
    <row r="59" spans="14:27" ht="20.100000000000001" customHeight="1" x14ac:dyDescent="0.2">
      <c r="U59" s="61"/>
      <c r="V59" s="61"/>
      <c r="W59" s="61"/>
      <c r="X59" s="61"/>
      <c r="Y59" s="61"/>
      <c r="Z59" s="61"/>
      <c r="AA59" s="61"/>
    </row>
    <row r="60" spans="14:27" ht="20.100000000000001" customHeight="1" x14ac:dyDescent="0.2">
      <c r="U60" s="61"/>
      <c r="V60" s="61"/>
      <c r="W60" s="61"/>
      <c r="X60" s="61"/>
      <c r="Y60" s="61"/>
      <c r="Z60" s="61"/>
      <c r="AA60" s="61"/>
    </row>
    <row r="61" spans="14:27" ht="20.100000000000001" customHeight="1" x14ac:dyDescent="0.2">
      <c r="U61" s="61"/>
      <c r="V61" s="61"/>
      <c r="W61" s="61"/>
      <c r="X61" s="61"/>
      <c r="Y61" s="61"/>
      <c r="Z61" s="61"/>
      <c r="AA61" s="61"/>
    </row>
    <row r="62" spans="14:27" ht="20.100000000000001" customHeight="1" x14ac:dyDescent="0.2">
      <c r="U62" s="62"/>
      <c r="V62" s="62"/>
      <c r="W62" s="62"/>
      <c r="X62" s="61"/>
      <c r="Y62" s="62"/>
      <c r="Z62" s="62"/>
      <c r="AA62" s="62"/>
    </row>
    <row r="63" spans="14:27" ht="20.100000000000001" customHeight="1" x14ac:dyDescent="0.2">
      <c r="U63" s="61"/>
      <c r="V63" s="61"/>
      <c r="W63" s="61"/>
      <c r="X63" s="61"/>
      <c r="Y63" s="61"/>
      <c r="Z63" s="61"/>
      <c r="AA63" s="61"/>
    </row>
    <row r="64" spans="14:27" ht="20.100000000000001" customHeight="1" x14ac:dyDescent="0.2">
      <c r="U64" s="62"/>
      <c r="V64" s="62"/>
      <c r="W64" s="62"/>
      <c r="X64" s="61"/>
      <c r="Y64" s="62"/>
      <c r="Z64" s="62"/>
      <c r="AA64" s="62"/>
    </row>
    <row r="65" spans="21:27" ht="20.100000000000001" customHeight="1" x14ac:dyDescent="0.2">
      <c r="U65" s="61"/>
      <c r="V65" s="61"/>
      <c r="W65" s="61"/>
      <c r="X65" s="61"/>
      <c r="Y65" s="61"/>
      <c r="Z65" s="61"/>
      <c r="AA65" s="61"/>
    </row>
    <row r="66" spans="21:27" ht="20.100000000000001" customHeight="1" x14ac:dyDescent="0.2">
      <c r="U66" s="61"/>
      <c r="V66" s="61"/>
      <c r="W66" s="61"/>
      <c r="X66" s="61"/>
      <c r="Y66" s="61"/>
      <c r="Z66" s="61"/>
      <c r="AA66" s="61"/>
    </row>
    <row r="67" spans="21:27" ht="20.100000000000001" customHeight="1" x14ac:dyDescent="0.2">
      <c r="U67" s="61"/>
      <c r="V67" s="61"/>
      <c r="W67" s="61"/>
      <c r="X67" s="61"/>
      <c r="Y67" s="61"/>
      <c r="Z67" s="61"/>
      <c r="AA67" s="61"/>
    </row>
    <row r="68" spans="21:27" ht="20.100000000000001" customHeight="1" x14ac:dyDescent="0.2">
      <c r="U68" s="65"/>
      <c r="V68" s="66"/>
      <c r="W68" s="66"/>
      <c r="X68" s="61"/>
      <c r="Y68" s="66"/>
      <c r="Z68" s="66"/>
      <c r="AA68" s="61"/>
    </row>
    <row r="69" spans="21:27" ht="20.100000000000001" customHeight="1" x14ac:dyDescent="0.2">
      <c r="U69" s="62"/>
      <c r="V69" s="62"/>
      <c r="W69" s="62"/>
      <c r="X69" s="61"/>
      <c r="Y69" s="62"/>
      <c r="Z69" s="62"/>
      <c r="AA69" s="62"/>
    </row>
    <row r="70" spans="21:27" ht="20.100000000000001" customHeight="1" x14ac:dyDescent="0.2">
      <c r="U70" s="62"/>
      <c r="V70" s="62"/>
      <c r="W70" s="62"/>
      <c r="X70" s="61"/>
      <c r="Y70" s="62"/>
      <c r="Z70" s="62"/>
      <c r="AA70" s="62"/>
    </row>
    <row r="71" spans="21:27" x14ac:dyDescent="0.2">
      <c r="U71" s="61"/>
      <c r="V71" s="61"/>
      <c r="W71" s="61"/>
      <c r="X71" s="61"/>
      <c r="Y71" s="61"/>
      <c r="Z71" s="61"/>
      <c r="AA71" s="61"/>
    </row>
    <row r="72" spans="21:27" x14ac:dyDescent="0.2">
      <c r="U72" s="62"/>
      <c r="V72" s="62"/>
      <c r="W72" s="62"/>
      <c r="X72" s="61"/>
      <c r="Y72" s="62"/>
      <c r="Z72" s="62"/>
      <c r="AA72" s="62"/>
    </row>
    <row r="73" spans="21:27" x14ac:dyDescent="0.2">
      <c r="U73" s="62"/>
      <c r="V73" s="62"/>
      <c r="W73" s="62"/>
      <c r="X73" s="61"/>
      <c r="Y73" s="62"/>
      <c r="Z73" s="62"/>
      <c r="AA73" s="62"/>
    </row>
    <row r="74" spans="21:27" x14ac:dyDescent="0.2">
      <c r="U74" s="62"/>
      <c r="V74" s="62"/>
      <c r="W74" s="62"/>
      <c r="X74" s="61"/>
      <c r="Y74" s="62"/>
      <c r="Z74" s="62"/>
      <c r="AA74" s="62"/>
    </row>
    <row r="75" spans="21:27" x14ac:dyDescent="0.2">
      <c r="U75" s="61"/>
      <c r="V75" s="61"/>
      <c r="W75" s="61"/>
      <c r="X75" s="61"/>
      <c r="Y75" s="61"/>
      <c r="Z75" s="61"/>
      <c r="AA75" s="61"/>
    </row>
    <row r="76" spans="21:27" x14ac:dyDescent="0.2">
      <c r="U76" s="61"/>
      <c r="V76" s="61"/>
      <c r="W76" s="61"/>
      <c r="X76" s="61"/>
      <c r="Y76" s="61"/>
      <c r="Z76" s="61"/>
      <c r="AA76" s="61"/>
    </row>
    <row r="77" spans="21:27" x14ac:dyDescent="0.2">
      <c r="U77" s="61"/>
      <c r="V77" s="61"/>
      <c r="W77" s="61"/>
      <c r="X77" s="61"/>
      <c r="Y77" s="61"/>
      <c r="Z77" s="61"/>
      <c r="AA77" s="61"/>
    </row>
    <row r="78" spans="21:27" x14ac:dyDescent="0.2">
      <c r="U78" s="61"/>
      <c r="V78" s="61"/>
      <c r="W78" s="61"/>
      <c r="X78" s="61"/>
      <c r="Y78" s="61"/>
      <c r="Z78" s="61"/>
      <c r="AA78" s="61"/>
    </row>
    <row r="79" spans="21:27" x14ac:dyDescent="0.2">
      <c r="U79" s="61"/>
      <c r="V79" s="61"/>
      <c r="W79" s="61"/>
      <c r="X79" s="61"/>
      <c r="Y79" s="61"/>
      <c r="Z79" s="61"/>
      <c r="AA79" s="61"/>
    </row>
    <row r="80" spans="21:27" x14ac:dyDescent="0.2">
      <c r="U80" s="61"/>
      <c r="V80" s="61"/>
      <c r="W80" s="61"/>
      <c r="X80" s="61"/>
      <c r="Y80" s="61"/>
      <c r="Z80" s="61"/>
      <c r="AA80" s="61"/>
    </row>
    <row r="81" spans="21:27" x14ac:dyDescent="0.2">
      <c r="U81" s="62"/>
      <c r="V81" s="62"/>
      <c r="W81" s="62"/>
      <c r="X81" s="61"/>
      <c r="Y81" s="62"/>
      <c r="Z81" s="62"/>
      <c r="AA81" s="62"/>
    </row>
    <row r="82" spans="21:27" x14ac:dyDescent="0.2">
      <c r="U82" s="61"/>
      <c r="V82" s="61"/>
      <c r="W82" s="61"/>
      <c r="X82" s="61"/>
      <c r="Y82" s="61"/>
      <c r="Z82" s="61"/>
      <c r="AA82" s="61"/>
    </row>
    <row r="83" spans="21:27" x14ac:dyDescent="0.2">
      <c r="U83" s="61"/>
      <c r="V83" s="61"/>
      <c r="W83" s="61"/>
      <c r="X83" s="61"/>
      <c r="Y83" s="61"/>
      <c r="Z83" s="61"/>
      <c r="AA83" s="61"/>
    </row>
    <row r="84" spans="21:27" x14ac:dyDescent="0.2">
      <c r="U84" s="61"/>
      <c r="V84" s="61"/>
      <c r="W84" s="61"/>
      <c r="X84" s="61"/>
      <c r="Y84" s="61"/>
      <c r="Z84" s="61"/>
      <c r="AA84" s="61"/>
    </row>
    <row r="85" spans="21:27" x14ac:dyDescent="0.2">
      <c r="U85" s="61"/>
      <c r="V85" s="61"/>
      <c r="W85" s="61"/>
      <c r="X85" s="61"/>
      <c r="Y85" s="61"/>
      <c r="Z85" s="61"/>
      <c r="AA85" s="61"/>
    </row>
    <row r="86" spans="21:27" x14ac:dyDescent="0.2">
      <c r="U86" s="61"/>
      <c r="V86" s="61"/>
      <c r="W86" s="61"/>
      <c r="X86" s="61"/>
      <c r="Y86" s="61"/>
      <c r="Z86" s="61"/>
      <c r="AA86" s="61"/>
    </row>
    <row r="87" spans="21:27" x14ac:dyDescent="0.2">
      <c r="U87" s="62"/>
      <c r="V87" s="62"/>
      <c r="W87" s="62"/>
      <c r="X87" s="61"/>
      <c r="Y87" s="62"/>
      <c r="Z87" s="62"/>
      <c r="AA87" s="62"/>
    </row>
    <row r="88" spans="21:27" x14ac:dyDescent="0.2">
      <c r="U88" s="62"/>
      <c r="V88" s="62"/>
      <c r="W88" s="62"/>
      <c r="X88" s="61"/>
      <c r="Y88" s="62"/>
      <c r="Z88" s="62"/>
      <c r="AA88" s="62"/>
    </row>
    <row r="89" spans="21:27" x14ac:dyDescent="0.2">
      <c r="U89" s="62"/>
      <c r="V89" s="62"/>
      <c r="W89" s="62"/>
      <c r="X89" s="61"/>
      <c r="Y89" s="62"/>
      <c r="Z89" s="62"/>
      <c r="AA89" s="62"/>
    </row>
    <row r="90" spans="21:27" x14ac:dyDescent="0.2">
      <c r="U90" s="61"/>
      <c r="V90" s="61"/>
      <c r="W90" s="61"/>
      <c r="X90" s="61"/>
      <c r="Y90" s="61"/>
      <c r="Z90" s="61"/>
      <c r="AA90" s="61"/>
    </row>
    <row r="91" spans="21:27" x14ac:dyDescent="0.2">
      <c r="U91" s="67"/>
      <c r="V91" s="67"/>
      <c r="W91" s="67"/>
      <c r="X91" s="61"/>
      <c r="Y91" s="67"/>
      <c r="Z91" s="67"/>
      <c r="AA91" s="67"/>
    </row>
    <row r="92" spans="21:27" x14ac:dyDescent="0.2">
      <c r="U92" s="61"/>
      <c r="V92" s="61"/>
      <c r="W92" s="61"/>
      <c r="X92" s="61"/>
      <c r="Y92" s="61"/>
      <c r="Z92" s="61"/>
      <c r="AA92" s="61"/>
    </row>
    <row r="93" spans="21:27" x14ac:dyDescent="0.2">
      <c r="U93" s="61"/>
      <c r="V93" s="61"/>
      <c r="W93" s="61"/>
      <c r="X93" s="61"/>
      <c r="Y93" s="61"/>
      <c r="Z93" s="61"/>
      <c r="AA93" s="6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5" t="s">
        <v>43</v>
      </c>
      <c r="D2" s="85" t="s">
        <v>0</v>
      </c>
      <c r="E2" s="85" t="s">
        <v>44</v>
      </c>
      <c r="F2" s="85" t="s">
        <v>45</v>
      </c>
      <c r="G2" s="85" t="s">
        <v>46</v>
      </c>
      <c r="H2" s="150"/>
      <c r="I2" s="150"/>
      <c r="J2" s="85" t="s">
        <v>47</v>
      </c>
      <c r="K2" s="85" t="s">
        <v>48</v>
      </c>
      <c r="L2" s="85" t="s">
        <v>49</v>
      </c>
      <c r="M2" s="85" t="s">
        <v>50</v>
      </c>
      <c r="N2" s="85" t="s">
        <v>51</v>
      </c>
      <c r="O2" s="85" t="s">
        <v>52</v>
      </c>
      <c r="P2" s="85" t="s">
        <v>53</v>
      </c>
      <c r="S2" s="8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1586</v>
      </c>
      <c r="F2" t="s">
        <v>1587</v>
      </c>
      <c r="AA2" t="s">
        <v>1588</v>
      </c>
      <c r="AB2" t="s">
        <v>1587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60" t="s">
        <v>1589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61" t="s">
        <v>1590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61" t="s">
        <v>1591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61" t="s">
        <v>1592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61" t="s">
        <v>1593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61" t="s">
        <v>1594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61" t="s">
        <v>1595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61" t="s">
        <v>1596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60" t="s">
        <v>1589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61" t="s">
        <v>1590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61" t="s">
        <v>1591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61" t="s">
        <v>1592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61" t="s">
        <v>1593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61" t="s">
        <v>1594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61" t="s">
        <v>1595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61" t="s">
        <v>1596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1597</v>
      </c>
      <c r="F37" s="1" t="s">
        <v>1598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1599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1600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62" t="s">
        <v>1601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62" t="s">
        <v>1601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1602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1603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1605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62" t="s">
        <v>1606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1607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62" t="s">
        <v>1593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62" t="s">
        <v>1594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1595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1608</v>
      </c>
      <c r="U63" s="4" t="s">
        <v>1609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46">
        <v>10000122</v>
      </c>
      <c r="AJ63" s="49" t="s">
        <v>1463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62" t="s">
        <v>1606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1610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1611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46">
        <v>10010086</v>
      </c>
      <c r="AJ70" s="47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1612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1613</v>
      </c>
      <c r="H75" s="1"/>
      <c r="I75" s="165" t="s">
        <v>2045</v>
      </c>
      <c r="J75" s="1">
        <v>1</v>
      </c>
      <c r="K75" s="1" t="s">
        <v>810</v>
      </c>
      <c r="L75" s="1">
        <v>30000</v>
      </c>
      <c r="M75" s="46">
        <v>10010088</v>
      </c>
      <c r="N75" s="47" t="s">
        <v>1446</v>
      </c>
      <c r="O75" s="1">
        <v>2</v>
      </c>
      <c r="P75" s="1"/>
      <c r="Q75" s="1"/>
      <c r="R75" s="1"/>
      <c r="S75" s="1"/>
      <c r="T75" s="46">
        <v>10000122</v>
      </c>
      <c r="U75" s="49" t="s">
        <v>1465</v>
      </c>
      <c r="W75" s="46">
        <v>10000131</v>
      </c>
      <c r="X75" s="49" t="s">
        <v>668</v>
      </c>
      <c r="AA75" s="13" t="str">
        <f>J75&amp;";"&amp;L75&amp;"@"&amp;M75&amp;";"&amp;O75</f>
        <v>1;30000@10010088;2</v>
      </c>
      <c r="AG75" s="1" t="s">
        <v>1614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1615</v>
      </c>
      <c r="J76" s="1">
        <v>1</v>
      </c>
      <c r="K76" s="1" t="s">
        <v>810</v>
      </c>
      <c r="L76" s="1">
        <v>30000</v>
      </c>
      <c r="M76" s="46">
        <v>10010083</v>
      </c>
      <c r="N76" s="48" t="s">
        <v>257</v>
      </c>
      <c r="O76" s="1">
        <v>5</v>
      </c>
      <c r="P76" s="1"/>
      <c r="Q76" s="1"/>
      <c r="R76" s="1"/>
      <c r="S76" s="1"/>
      <c r="T76" s="46">
        <v>10000123</v>
      </c>
      <c r="U76" s="49" t="s">
        <v>1466</v>
      </c>
      <c r="W76" s="46">
        <v>10000132</v>
      </c>
      <c r="X76" s="49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8">
        <v>11200000</v>
      </c>
      <c r="AJ76" s="59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1616</v>
      </c>
      <c r="J77" s="1">
        <v>1</v>
      </c>
      <c r="K77" s="1" t="s">
        <v>810</v>
      </c>
      <c r="L77" s="1">
        <v>30000</v>
      </c>
      <c r="M77" s="46">
        <v>10010091</v>
      </c>
      <c r="N77" s="47" t="s">
        <v>672</v>
      </c>
      <c r="O77" s="1">
        <v>1</v>
      </c>
      <c r="P77" s="1"/>
      <c r="Q77" s="1"/>
      <c r="R77" s="1"/>
      <c r="S77" s="1"/>
      <c r="T77" s="46">
        <v>10000124</v>
      </c>
      <c r="U77" s="49" t="s">
        <v>1467</v>
      </c>
      <c r="AA77" s="13" t="str">
        <f t="shared" si="5"/>
        <v>1;30000@10010091;1</v>
      </c>
      <c r="AH77" s="1">
        <v>3</v>
      </c>
      <c r="AI77" s="1">
        <v>10010072</v>
      </c>
      <c r="AJ77" s="164" t="s">
        <v>2039</v>
      </c>
      <c r="AK77" s="1">
        <v>1</v>
      </c>
      <c r="AL77" s="1" t="s">
        <v>1618</v>
      </c>
    </row>
    <row r="78" spans="3:38" s="13" customFormat="1" ht="20.100000000000001" customHeight="1" x14ac:dyDescent="0.2">
      <c r="H78" s="1"/>
      <c r="I78" s="165" t="s">
        <v>2068</v>
      </c>
      <c r="J78" s="1">
        <v>1</v>
      </c>
      <c r="K78" s="1" t="s">
        <v>810</v>
      </c>
      <c r="L78" s="1">
        <v>30000</v>
      </c>
      <c r="M78" s="46">
        <v>10000122</v>
      </c>
      <c r="N78" s="49" t="s">
        <v>1465</v>
      </c>
      <c r="O78" s="1">
        <v>1</v>
      </c>
      <c r="P78" s="1"/>
      <c r="Q78" s="1"/>
      <c r="R78" s="1"/>
      <c r="S78" s="1"/>
      <c r="T78" s="46">
        <v>10000125</v>
      </c>
      <c r="U78" s="49" t="s">
        <v>1468</v>
      </c>
      <c r="W78" s="46">
        <v>10000101</v>
      </c>
      <c r="X78" s="49" t="s">
        <v>862</v>
      </c>
      <c r="AA78" s="13" t="str">
        <f t="shared" si="5"/>
        <v>1;30000@10000122;1</v>
      </c>
      <c r="AH78" s="1">
        <v>4</v>
      </c>
      <c r="AI78" s="46">
        <v>10010033</v>
      </c>
      <c r="AJ78" s="49" t="s">
        <v>804</v>
      </c>
      <c r="AK78" s="1">
        <v>1</v>
      </c>
    </row>
    <row r="79" spans="3:38" s="13" customFormat="1" ht="20.100000000000001" customHeight="1" x14ac:dyDescent="0.2">
      <c r="E79" s="13" t="s">
        <v>1619</v>
      </c>
      <c r="I79" s="13" t="s">
        <v>1620</v>
      </c>
      <c r="J79" s="1">
        <v>1</v>
      </c>
      <c r="K79" s="1" t="s">
        <v>810</v>
      </c>
      <c r="L79" s="1">
        <v>30000</v>
      </c>
      <c r="M79" s="46">
        <v>10010041</v>
      </c>
      <c r="N79" s="49" t="s">
        <v>815</v>
      </c>
      <c r="O79" s="1">
        <v>3</v>
      </c>
      <c r="P79" s="1"/>
      <c r="Q79" s="1"/>
      <c r="R79" s="1"/>
      <c r="S79" s="1"/>
      <c r="W79" s="46">
        <v>10000102</v>
      </c>
      <c r="X79" s="49" t="s">
        <v>863</v>
      </c>
      <c r="AA79" s="13" t="str">
        <f t="shared" si="5"/>
        <v>1;30000@10010041;3</v>
      </c>
      <c r="AH79" s="1">
        <v>5</v>
      </c>
      <c r="AI79" s="46">
        <v>10010093</v>
      </c>
      <c r="AJ79" s="47" t="s">
        <v>675</v>
      </c>
      <c r="AK79" s="1">
        <v>1</v>
      </c>
      <c r="AL79" s="1" t="s">
        <v>1621</v>
      </c>
    </row>
    <row r="80" spans="3:38" s="13" customFormat="1" ht="20.100000000000001" customHeight="1" x14ac:dyDescent="0.2">
      <c r="I80" s="13" t="s">
        <v>1622</v>
      </c>
      <c r="J80" s="1">
        <v>1</v>
      </c>
      <c r="K80" s="1" t="s">
        <v>810</v>
      </c>
      <c r="L80" s="1">
        <v>30000</v>
      </c>
      <c r="M80" s="46">
        <v>10010043</v>
      </c>
      <c r="N80" s="50" t="s">
        <v>817</v>
      </c>
      <c r="O80" s="1">
        <v>2</v>
      </c>
      <c r="P80" s="1"/>
      <c r="Q80" s="1"/>
      <c r="R80" s="1"/>
      <c r="S80" s="1"/>
      <c r="W80" s="46">
        <v>10000103</v>
      </c>
      <c r="X80" s="49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1623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46">
        <v>10010033</v>
      </c>
      <c r="N81" s="49" t="s">
        <v>804</v>
      </c>
      <c r="O81" s="1">
        <v>1</v>
      </c>
      <c r="P81" s="46">
        <v>10010092</v>
      </c>
      <c r="Q81" s="47" t="s">
        <v>673</v>
      </c>
      <c r="R81" s="1">
        <v>1</v>
      </c>
      <c r="S81" s="1"/>
      <c r="W81" s="46">
        <v>10000104</v>
      </c>
      <c r="X81" s="49" t="s">
        <v>118</v>
      </c>
      <c r="AA81" s="13" t="str">
        <f>J81&amp;";"&amp;L81&amp;"@"&amp;M81&amp;";"&amp;O81&amp;"@"&amp;P81&amp;";"&amp;R81</f>
        <v>1;50000@10010033;1@10010092;1</v>
      </c>
      <c r="AF81" s="166">
        <v>14000001</v>
      </c>
      <c r="AG81" s="167" t="s">
        <v>2040</v>
      </c>
      <c r="AH81" s="1">
        <v>7</v>
      </c>
      <c r="AJ81" s="1" t="s">
        <v>1617</v>
      </c>
      <c r="AK81" s="1">
        <v>1</v>
      </c>
      <c r="AL81" s="164" t="s">
        <v>2038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46">
        <v>10010091</v>
      </c>
      <c r="U82" s="47" t="s">
        <v>672</v>
      </c>
      <c r="W82" s="46">
        <v>10000105</v>
      </c>
      <c r="X82" s="49" t="s">
        <v>1624</v>
      </c>
      <c r="AF82" s="166">
        <v>14000002</v>
      </c>
      <c r="AG82" s="167" t="s">
        <v>2041</v>
      </c>
      <c r="AH82" s="1"/>
    </row>
    <row r="83" spans="8:38" s="13" customFormat="1" ht="20.100000000000001" customHeight="1" x14ac:dyDescent="0.2">
      <c r="H83" s="1"/>
      <c r="I83" s="13" t="s">
        <v>1625</v>
      </c>
      <c r="J83" s="1">
        <v>1</v>
      </c>
      <c r="K83" s="1" t="s">
        <v>810</v>
      </c>
      <c r="L83" s="1">
        <v>35000</v>
      </c>
      <c r="M83" s="46">
        <v>10010039</v>
      </c>
      <c r="N83" s="46" t="s">
        <v>1274</v>
      </c>
      <c r="O83" s="1">
        <v>1</v>
      </c>
      <c r="P83" s="1"/>
      <c r="Q83" s="1"/>
      <c r="R83" s="1"/>
      <c r="S83" s="1"/>
      <c r="T83" s="46">
        <v>10010092</v>
      </c>
      <c r="U83" s="47" t="s">
        <v>673</v>
      </c>
      <c r="AA83" s="13" t="str">
        <f t="shared" ref="AA83:AA88" si="6">J83&amp;";"&amp;L83&amp;"@"&amp;M83&amp;";"&amp;O83</f>
        <v>1;35000@10010039;1</v>
      </c>
      <c r="AF83" s="166">
        <v>14000003</v>
      </c>
      <c r="AG83" s="167" t="s">
        <v>2042</v>
      </c>
      <c r="AI83" s="46"/>
      <c r="AJ83" s="47"/>
      <c r="AK83" s="1"/>
    </row>
    <row r="84" spans="8:38" s="13" customFormat="1" ht="20.100000000000001" customHeight="1" x14ac:dyDescent="0.2">
      <c r="H84" s="1"/>
      <c r="I84" s="13" t="s">
        <v>1626</v>
      </c>
      <c r="J84" s="1">
        <v>1</v>
      </c>
      <c r="K84" s="1" t="s">
        <v>810</v>
      </c>
      <c r="L84" s="1">
        <v>35000</v>
      </c>
      <c r="M84" s="46">
        <v>10000158</v>
      </c>
      <c r="N84" s="46" t="s">
        <v>1275</v>
      </c>
      <c r="O84" s="1">
        <v>1</v>
      </c>
      <c r="P84" s="46"/>
      <c r="Q84" s="49"/>
      <c r="R84" s="1"/>
      <c r="S84" s="1"/>
      <c r="T84" s="46">
        <v>10010093</v>
      </c>
      <c r="U84" s="47" t="s">
        <v>675</v>
      </c>
      <c r="W84" s="13" t="s">
        <v>2046</v>
      </c>
      <c r="AA84" s="13" t="str">
        <f t="shared" si="6"/>
        <v>1;35000@10000158;1</v>
      </c>
      <c r="AF84" s="166">
        <v>14000004</v>
      </c>
      <c r="AG84" s="167" t="s">
        <v>2043</v>
      </c>
    </row>
    <row r="85" spans="8:38" s="13" customFormat="1" ht="20.100000000000001" customHeight="1" x14ac:dyDescent="0.2">
      <c r="H85" s="1"/>
      <c r="I85" s="13" t="s">
        <v>1627</v>
      </c>
      <c r="J85" s="1">
        <v>1</v>
      </c>
      <c r="K85" s="1" t="s">
        <v>810</v>
      </c>
      <c r="L85" s="1">
        <v>35000</v>
      </c>
      <c r="M85" s="46">
        <v>10000143</v>
      </c>
      <c r="N85" s="49" t="s">
        <v>122</v>
      </c>
      <c r="O85" s="1">
        <v>1</v>
      </c>
      <c r="P85" s="1"/>
      <c r="Q85" s="1"/>
      <c r="R85" s="1"/>
      <c r="S85" s="1"/>
      <c r="W85" s="13" t="s">
        <v>2047</v>
      </c>
      <c r="AA85" s="13" t="str">
        <f t="shared" si="6"/>
        <v>1;35000@10000143;1</v>
      </c>
      <c r="AF85" s="166">
        <v>14000005</v>
      </c>
      <c r="AG85" s="167" t="s">
        <v>2044</v>
      </c>
      <c r="AH85" s="13" t="s">
        <v>1628</v>
      </c>
    </row>
    <row r="86" spans="8:38" s="13" customFormat="1" ht="20.100000000000001" customHeight="1" x14ac:dyDescent="0.2">
      <c r="H86" s="1"/>
      <c r="I86" s="165" t="s">
        <v>2069</v>
      </c>
      <c r="J86" s="1">
        <v>1</v>
      </c>
      <c r="K86" s="1" t="s">
        <v>810</v>
      </c>
      <c r="L86" s="1">
        <v>35000</v>
      </c>
      <c r="M86" s="46">
        <v>10000123</v>
      </c>
      <c r="N86" s="49" t="s">
        <v>1466</v>
      </c>
      <c r="O86" s="1">
        <v>1</v>
      </c>
      <c r="P86" s="1"/>
      <c r="Q86" s="1"/>
      <c r="R86" s="1"/>
      <c r="S86" s="1"/>
      <c r="T86" s="46">
        <v>10010083</v>
      </c>
      <c r="U86" s="48" t="s">
        <v>257</v>
      </c>
      <c r="W86" s="13" t="s">
        <v>2048</v>
      </c>
      <c r="AA86" s="13" t="str">
        <f t="shared" si="6"/>
        <v>1;35000@10000123;1</v>
      </c>
    </row>
    <row r="87" spans="8:38" s="13" customFormat="1" ht="20.100000000000001" customHeight="1" x14ac:dyDescent="0.2">
      <c r="I87" s="165" t="s">
        <v>2070</v>
      </c>
      <c r="J87" s="1">
        <v>1</v>
      </c>
      <c r="K87" s="1" t="s">
        <v>810</v>
      </c>
      <c r="L87" s="1">
        <v>35000</v>
      </c>
      <c r="M87" s="46">
        <v>10000102</v>
      </c>
      <c r="N87" s="49" t="s">
        <v>863</v>
      </c>
      <c r="O87" s="1">
        <v>1</v>
      </c>
      <c r="P87" s="1"/>
      <c r="Q87" s="1"/>
      <c r="R87" s="1"/>
      <c r="S87" s="1"/>
      <c r="T87" s="52">
        <v>10010084</v>
      </c>
      <c r="U87" s="53" t="s">
        <v>1629</v>
      </c>
      <c r="W87" s="13" t="s">
        <v>2049</v>
      </c>
      <c r="AA87" s="13" t="str">
        <f t="shared" si="6"/>
        <v>1;35000@10000102;1</v>
      </c>
    </row>
    <row r="88" spans="8:38" s="13" customFormat="1" ht="20.100000000000001" customHeight="1" x14ac:dyDescent="0.2">
      <c r="I88" s="165" t="s">
        <v>2071</v>
      </c>
      <c r="J88" s="1">
        <v>1</v>
      </c>
      <c r="K88" s="1" t="s">
        <v>810</v>
      </c>
      <c r="L88" s="1">
        <v>35000</v>
      </c>
      <c r="M88" s="46">
        <v>10010043</v>
      </c>
      <c r="N88" s="50" t="s">
        <v>817</v>
      </c>
      <c r="O88" s="1">
        <v>2</v>
      </c>
      <c r="P88" s="1"/>
      <c r="Q88" s="1"/>
      <c r="R88" s="1"/>
      <c r="S88" s="1"/>
      <c r="T88" s="46">
        <v>10010085</v>
      </c>
      <c r="U88" s="48" t="s">
        <v>830</v>
      </c>
      <c r="W88" s="13" t="s">
        <v>2050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46">
        <v>10010051</v>
      </c>
      <c r="N89" s="48" t="s">
        <v>1630</v>
      </c>
      <c r="O89" s="1">
        <v>1</v>
      </c>
      <c r="P89" s="46">
        <v>10010093</v>
      </c>
      <c r="Q89" s="47" t="s">
        <v>675</v>
      </c>
      <c r="R89" s="1">
        <v>1</v>
      </c>
      <c r="S89" s="1"/>
      <c r="T89" s="46"/>
      <c r="U89" s="54"/>
      <c r="W89" s="13" t="s">
        <v>2051</v>
      </c>
      <c r="AA89" s="13" t="str">
        <f>J89&amp;";"&amp;L89&amp;"@"&amp;M89&amp;";"&amp;O89&amp;"@"&amp;P89&amp;";"&amp;R89</f>
        <v>1;60000@10010051;1@10010093;1</v>
      </c>
      <c r="AI89" s="46">
        <v>10000143</v>
      </c>
      <c r="AJ89" s="49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46">
        <v>10010086</v>
      </c>
      <c r="U90" s="47" t="s">
        <v>681</v>
      </c>
      <c r="W90" s="13" t="s">
        <v>2052</v>
      </c>
    </row>
    <row r="91" spans="8:38" s="13" customFormat="1" ht="20.100000000000001" customHeight="1" x14ac:dyDescent="0.2">
      <c r="H91" s="1"/>
      <c r="I91" s="13" t="s">
        <v>1631</v>
      </c>
      <c r="J91" s="1">
        <v>1</v>
      </c>
      <c r="K91" s="1" t="s">
        <v>810</v>
      </c>
      <c r="L91" s="1">
        <v>40000</v>
      </c>
      <c r="M91" s="46">
        <v>10010039</v>
      </c>
      <c r="N91" s="46" t="s">
        <v>1274</v>
      </c>
      <c r="O91" s="1">
        <v>1</v>
      </c>
      <c r="P91" s="1"/>
      <c r="Q91" s="1"/>
      <c r="R91" s="1"/>
      <c r="S91" s="1"/>
      <c r="T91" s="46">
        <v>10010087</v>
      </c>
      <c r="U91" s="47" t="s">
        <v>861</v>
      </c>
      <c r="W91" s="13" t="s">
        <v>2053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65" t="s">
        <v>2072</v>
      </c>
      <c r="J92" s="1">
        <v>1</v>
      </c>
      <c r="K92" s="1" t="s">
        <v>810</v>
      </c>
      <c r="L92" s="1">
        <v>40000</v>
      </c>
      <c r="M92" s="46">
        <v>10000102</v>
      </c>
      <c r="N92" s="49" t="s">
        <v>863</v>
      </c>
      <c r="O92" s="1">
        <v>1</v>
      </c>
      <c r="P92" s="1"/>
      <c r="Q92" s="1"/>
      <c r="R92" s="1"/>
      <c r="S92" s="1"/>
      <c r="T92" s="46">
        <v>10010088</v>
      </c>
      <c r="U92" s="47" t="s">
        <v>1446</v>
      </c>
      <c r="W92" s="13" t="s">
        <v>2054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1632</v>
      </c>
      <c r="J93" s="1">
        <v>1</v>
      </c>
      <c r="K93" s="1" t="s">
        <v>810</v>
      </c>
      <c r="L93" s="1">
        <v>40000</v>
      </c>
      <c r="M93" s="46">
        <v>10000143</v>
      </c>
      <c r="N93" s="49" t="s">
        <v>122</v>
      </c>
      <c r="O93" s="1">
        <v>1</v>
      </c>
      <c r="P93" s="1"/>
      <c r="Q93" s="1"/>
      <c r="R93" s="1"/>
      <c r="S93" s="1"/>
      <c r="T93" s="46">
        <v>10010089</v>
      </c>
      <c r="U93" s="47" t="s">
        <v>1633</v>
      </c>
      <c r="W93" s="13" t="s">
        <v>2055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1634</v>
      </c>
      <c r="J94" s="1">
        <v>1</v>
      </c>
      <c r="K94" s="1" t="s">
        <v>810</v>
      </c>
      <c r="L94" s="1">
        <v>40000</v>
      </c>
      <c r="M94" s="46">
        <v>10000123</v>
      </c>
      <c r="N94" s="49" t="s">
        <v>1466</v>
      </c>
      <c r="O94" s="1">
        <v>1</v>
      </c>
      <c r="P94" s="1"/>
      <c r="Q94" s="1"/>
      <c r="R94" s="1"/>
      <c r="S94" s="1"/>
      <c r="W94" s="13" t="s">
        <v>2056</v>
      </c>
      <c r="X94" s="46">
        <v>10010083</v>
      </c>
      <c r="Y94" s="48" t="s">
        <v>257</v>
      </c>
      <c r="Z94" s="1">
        <v>5</v>
      </c>
      <c r="AA94" s="13" t="str">
        <f t="shared" si="7"/>
        <v>1;40000@10000123;1</v>
      </c>
      <c r="AH94" s="46">
        <v>10010028</v>
      </c>
      <c r="AI94" s="60" t="s">
        <v>1635</v>
      </c>
    </row>
    <row r="95" spans="8:38" s="13" customFormat="1" ht="20.100000000000001" customHeight="1" x14ac:dyDescent="0.2">
      <c r="I95" s="165" t="s">
        <v>2073</v>
      </c>
      <c r="J95" s="1">
        <v>1</v>
      </c>
      <c r="K95" s="1" t="s">
        <v>810</v>
      </c>
      <c r="L95" s="1">
        <v>40000</v>
      </c>
      <c r="M95" s="46">
        <v>10010043</v>
      </c>
      <c r="N95" s="50" t="s">
        <v>817</v>
      </c>
      <c r="O95" s="1">
        <v>3</v>
      </c>
      <c r="P95" s="1"/>
      <c r="Q95" s="1"/>
      <c r="R95" s="1"/>
      <c r="S95" s="1"/>
      <c r="T95" s="46">
        <v>10010039</v>
      </c>
      <c r="U95" s="46" t="s">
        <v>1274</v>
      </c>
      <c r="W95" s="13" t="s">
        <v>2057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46">
        <v>10000158</v>
      </c>
      <c r="N96" s="46" t="s">
        <v>1275</v>
      </c>
      <c r="O96" s="1">
        <v>1</v>
      </c>
      <c r="P96" s="46">
        <v>10010046</v>
      </c>
      <c r="Q96" s="49" t="s">
        <v>816</v>
      </c>
      <c r="R96" s="1">
        <v>1</v>
      </c>
      <c r="S96" s="1"/>
      <c r="T96" s="46"/>
      <c r="U96" s="46"/>
      <c r="W96" s="165" t="s">
        <v>2080</v>
      </c>
      <c r="AA96" s="13" t="str">
        <f>J96&amp;";"&amp;L96&amp;"@"&amp;M96&amp;";"&amp;O96&amp;"@"&amp;P96&amp;";"&amp;R96</f>
        <v>1;70000@10000158;1@10010046;1</v>
      </c>
      <c r="AI96" s="13" t="s">
        <v>1636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46">
        <v>10010040</v>
      </c>
      <c r="U97" s="46" t="s">
        <v>803</v>
      </c>
      <c r="W97" s="165" t="s">
        <v>2091</v>
      </c>
      <c r="AI97" s="13" t="s">
        <v>1637</v>
      </c>
    </row>
    <row r="98" spans="4:38" s="13" customFormat="1" ht="20.100000000000001" customHeight="1" x14ac:dyDescent="0.2">
      <c r="H98" s="1"/>
      <c r="I98" s="13" t="s">
        <v>1638</v>
      </c>
      <c r="J98" s="1">
        <v>1</v>
      </c>
      <c r="K98" s="1" t="s">
        <v>810</v>
      </c>
      <c r="L98" s="1">
        <v>45000</v>
      </c>
      <c r="M98" s="46">
        <v>10010039</v>
      </c>
      <c r="N98" s="46" t="s">
        <v>1274</v>
      </c>
      <c r="O98" s="1">
        <v>1</v>
      </c>
      <c r="P98" s="1"/>
      <c r="Q98" s="1"/>
      <c r="R98" s="1"/>
      <c r="S98" s="1"/>
      <c r="T98" s="46">
        <v>10010041</v>
      </c>
      <c r="U98" s="49" t="s">
        <v>815</v>
      </c>
      <c r="W98" s="165" t="s">
        <v>2092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1639</v>
      </c>
      <c r="J99" s="1">
        <v>1</v>
      </c>
      <c r="K99" s="1" t="s">
        <v>810</v>
      </c>
      <c r="L99" s="1">
        <v>45000</v>
      </c>
      <c r="M99" s="46">
        <v>10000103</v>
      </c>
      <c r="N99" s="49" t="s">
        <v>864</v>
      </c>
      <c r="O99" s="1">
        <v>1</v>
      </c>
      <c r="P99" s="1"/>
      <c r="Q99" s="1"/>
      <c r="R99" s="1"/>
      <c r="S99" s="1"/>
      <c r="T99" s="46">
        <v>10010042</v>
      </c>
      <c r="U99" s="50" t="s">
        <v>126</v>
      </c>
      <c r="W99" s="165" t="s">
        <v>2081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1640</v>
      </c>
      <c r="H100" s="1"/>
      <c r="I100" s="13" t="s">
        <v>1641</v>
      </c>
      <c r="J100" s="1">
        <v>1</v>
      </c>
      <c r="K100" s="1" t="s">
        <v>810</v>
      </c>
      <c r="L100" s="1">
        <v>45000</v>
      </c>
      <c r="M100" s="46">
        <v>10010083</v>
      </c>
      <c r="N100" s="48" t="s">
        <v>257</v>
      </c>
      <c r="O100" s="1">
        <v>5</v>
      </c>
      <c r="P100" s="1"/>
      <c r="Q100" s="1"/>
      <c r="R100" s="1"/>
      <c r="S100" s="1"/>
      <c r="T100" s="46">
        <v>10010043</v>
      </c>
      <c r="U100" s="50" t="s">
        <v>817</v>
      </c>
      <c r="W100" s="165" t="s">
        <v>2082</v>
      </c>
      <c r="AA100" s="13" t="str">
        <f t="shared" si="8"/>
        <v>1;45000@10010083;5</v>
      </c>
      <c r="AH100" s="13" t="s">
        <v>1642</v>
      </c>
      <c r="AI100" s="1">
        <v>1</v>
      </c>
      <c r="AJ100" s="1">
        <f>AI100*10000</f>
        <v>10000</v>
      </c>
      <c r="AL100" s="13" t="s">
        <v>1623</v>
      </c>
    </row>
    <row r="101" spans="4:38" s="13" customFormat="1" ht="20.100000000000001" customHeight="1" x14ac:dyDescent="0.2">
      <c r="H101" s="1"/>
      <c r="I101" s="165" t="s">
        <v>2074</v>
      </c>
      <c r="J101" s="1">
        <v>1</v>
      </c>
      <c r="K101" s="1" t="s">
        <v>810</v>
      </c>
      <c r="L101" s="1">
        <v>45000</v>
      </c>
      <c r="M101" s="46">
        <v>10000158</v>
      </c>
      <c r="N101" s="46" t="s">
        <v>1275</v>
      </c>
      <c r="O101" s="1">
        <v>1</v>
      </c>
      <c r="P101" s="1"/>
      <c r="Q101" s="1"/>
      <c r="R101" s="1"/>
      <c r="S101" s="1"/>
      <c r="T101" s="46">
        <v>10010044</v>
      </c>
      <c r="U101" s="48" t="s">
        <v>1539</v>
      </c>
      <c r="W101" s="165" t="s">
        <v>2083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1643</v>
      </c>
      <c r="I102" s="13" t="s">
        <v>1644</v>
      </c>
      <c r="J102" s="1">
        <v>1</v>
      </c>
      <c r="K102" s="1" t="s">
        <v>810</v>
      </c>
      <c r="L102" s="1">
        <v>45000</v>
      </c>
      <c r="M102" s="46">
        <v>10000143</v>
      </c>
      <c r="N102" s="49" t="s">
        <v>122</v>
      </c>
      <c r="O102" s="1">
        <v>1</v>
      </c>
      <c r="P102" s="1"/>
      <c r="Q102" s="1"/>
      <c r="R102" s="1"/>
      <c r="S102" s="1"/>
      <c r="T102" s="46">
        <v>10010045</v>
      </c>
      <c r="U102" s="49" t="s">
        <v>92</v>
      </c>
      <c r="W102" s="165" t="s">
        <v>2088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46">
        <v>10010033</v>
      </c>
      <c r="N103" s="49" t="s">
        <v>804</v>
      </c>
      <c r="O103" s="1">
        <v>1</v>
      </c>
      <c r="P103" s="46">
        <v>10010086</v>
      </c>
      <c r="Q103" s="47" t="s">
        <v>681</v>
      </c>
      <c r="R103" s="1">
        <v>1</v>
      </c>
      <c r="S103" s="1"/>
      <c r="T103" s="46"/>
      <c r="U103" s="49"/>
      <c r="W103" s="165" t="s">
        <v>2089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6">
        <v>10010046</v>
      </c>
      <c r="U104" s="49" t="s">
        <v>816</v>
      </c>
      <c r="W104" s="165" t="s">
        <v>2090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1645</v>
      </c>
      <c r="J105" s="1">
        <v>1</v>
      </c>
      <c r="K105" s="1" t="s">
        <v>810</v>
      </c>
      <c r="L105" s="1">
        <v>50000</v>
      </c>
      <c r="M105" s="46">
        <v>10010039</v>
      </c>
      <c r="N105" s="46" t="s">
        <v>1274</v>
      </c>
      <c r="O105" s="1">
        <v>1</v>
      </c>
      <c r="P105" s="1"/>
      <c r="Q105" s="1"/>
      <c r="R105" s="1"/>
      <c r="S105" s="1"/>
      <c r="T105" s="46">
        <v>10010047</v>
      </c>
      <c r="U105" s="48" t="s">
        <v>1646</v>
      </c>
      <c r="W105" s="165" t="s">
        <v>2084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65" t="s">
        <v>2075</v>
      </c>
      <c r="J106" s="1">
        <v>1</v>
      </c>
      <c r="K106" s="1" t="s">
        <v>810</v>
      </c>
      <c r="L106" s="1">
        <v>50000</v>
      </c>
      <c r="M106" s="46">
        <v>10000143</v>
      </c>
      <c r="N106" s="49" t="s">
        <v>122</v>
      </c>
      <c r="O106" s="1">
        <v>1</v>
      </c>
      <c r="P106" s="1"/>
      <c r="Q106" s="1"/>
      <c r="R106" s="1"/>
      <c r="S106" s="1"/>
      <c r="T106" s="46">
        <v>10010048</v>
      </c>
      <c r="U106" s="49" t="s">
        <v>1272</v>
      </c>
      <c r="W106" s="165" t="s">
        <v>2085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65" t="s">
        <v>2076</v>
      </c>
      <c r="J107" s="1">
        <v>1</v>
      </c>
      <c r="K107" s="1" t="s">
        <v>810</v>
      </c>
      <c r="L107" s="1">
        <v>50000</v>
      </c>
      <c r="M107" s="46">
        <v>10010046</v>
      </c>
      <c r="N107" s="49" t="s">
        <v>816</v>
      </c>
      <c r="O107" s="1">
        <v>1</v>
      </c>
      <c r="P107" s="1"/>
      <c r="Q107" s="1"/>
      <c r="R107" s="1"/>
      <c r="S107" s="1"/>
      <c r="T107" s="46">
        <v>10010051</v>
      </c>
      <c r="U107" s="48" t="s">
        <v>1630</v>
      </c>
      <c r="W107" s="165" t="s">
        <v>2086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1647</v>
      </c>
      <c r="J108" s="1">
        <v>1</v>
      </c>
      <c r="K108" s="1" t="s">
        <v>810</v>
      </c>
      <c r="L108" s="1">
        <v>50000</v>
      </c>
      <c r="M108" s="46">
        <v>10000132</v>
      </c>
      <c r="N108" s="49" t="s">
        <v>114</v>
      </c>
      <c r="O108" s="1">
        <v>10</v>
      </c>
      <c r="P108" s="1"/>
      <c r="Q108" s="1"/>
      <c r="R108" s="1"/>
      <c r="S108" s="1"/>
      <c r="T108" s="46">
        <v>10010052</v>
      </c>
      <c r="U108" s="48" t="s">
        <v>1648</v>
      </c>
      <c r="W108" s="165" t="s">
        <v>2087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1649</v>
      </c>
      <c r="J109" s="1">
        <v>1</v>
      </c>
      <c r="K109" s="1" t="s">
        <v>810</v>
      </c>
      <c r="L109" s="1">
        <v>50000</v>
      </c>
      <c r="M109" s="46">
        <v>10000124</v>
      </c>
      <c r="N109" s="49" t="s">
        <v>1467</v>
      </c>
      <c r="O109" s="1">
        <v>1</v>
      </c>
      <c r="P109" s="1"/>
      <c r="Q109" s="1"/>
      <c r="R109" s="1"/>
      <c r="S109" s="1"/>
      <c r="T109" s="46">
        <v>10010053</v>
      </c>
      <c r="U109" s="48" t="s">
        <v>1650</v>
      </c>
      <c r="W109" s="165" t="s">
        <v>2093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46">
        <v>10010040</v>
      </c>
      <c r="N110" s="46" t="s">
        <v>803</v>
      </c>
      <c r="O110" s="1">
        <v>1</v>
      </c>
      <c r="P110" s="46">
        <v>10000158</v>
      </c>
      <c r="Q110" s="46" t="s">
        <v>1275</v>
      </c>
      <c r="R110" s="1">
        <v>1</v>
      </c>
      <c r="S110" s="1"/>
      <c r="T110" s="55"/>
      <c r="U110" s="56"/>
      <c r="W110" s="13" t="s">
        <v>2058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2059</v>
      </c>
    </row>
    <row r="112" spans="4:38" s="13" customFormat="1" ht="20.100000000000001" customHeight="1" x14ac:dyDescent="0.2">
      <c r="H112" s="1"/>
      <c r="I112" s="13" t="s">
        <v>1651</v>
      </c>
      <c r="J112" s="1">
        <v>1</v>
      </c>
      <c r="K112" s="1" t="s">
        <v>810</v>
      </c>
      <c r="L112" s="1">
        <v>50000</v>
      </c>
      <c r="M112" s="46">
        <v>10010039</v>
      </c>
      <c r="N112" s="46" t="s">
        <v>1274</v>
      </c>
      <c r="O112" s="1">
        <v>1</v>
      </c>
      <c r="P112" s="1"/>
      <c r="Q112" s="1"/>
      <c r="R112" s="1"/>
      <c r="S112" s="1"/>
      <c r="T112" s="46">
        <v>10010033</v>
      </c>
      <c r="U112" s="49" t="s">
        <v>804</v>
      </c>
      <c r="W112" s="13" t="s">
        <v>2060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1652</v>
      </c>
      <c r="J113" s="1">
        <v>1</v>
      </c>
      <c r="K113" s="1" t="s">
        <v>810</v>
      </c>
      <c r="L113" s="1">
        <v>50000</v>
      </c>
      <c r="M113" s="46">
        <v>10000103</v>
      </c>
      <c r="N113" s="49" t="s">
        <v>864</v>
      </c>
      <c r="O113" s="1">
        <v>1</v>
      </c>
      <c r="P113" s="1"/>
      <c r="Q113" s="1"/>
      <c r="R113" s="1"/>
      <c r="S113" s="1"/>
      <c r="W113" s="13" t="s">
        <v>2061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65" t="s">
        <v>2077</v>
      </c>
      <c r="J114" s="1">
        <v>1</v>
      </c>
      <c r="K114" s="1" t="s">
        <v>810</v>
      </c>
      <c r="L114" s="1">
        <v>50000</v>
      </c>
      <c r="M114" s="46">
        <v>10000158</v>
      </c>
      <c r="N114" s="46" t="s">
        <v>1275</v>
      </c>
      <c r="O114" s="1">
        <v>1</v>
      </c>
      <c r="P114" s="1"/>
      <c r="Q114" s="1"/>
      <c r="R114" s="1"/>
      <c r="S114" s="1"/>
      <c r="T114" s="46">
        <v>10000158</v>
      </c>
      <c r="U114" s="46" t="s">
        <v>1275</v>
      </c>
      <c r="W114" s="13" t="s">
        <v>2062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1653</v>
      </c>
      <c r="J115" s="1">
        <v>1</v>
      </c>
      <c r="K115" s="1" t="s">
        <v>810</v>
      </c>
      <c r="L115" s="1">
        <v>50000</v>
      </c>
      <c r="M115" s="46">
        <v>10000132</v>
      </c>
      <c r="N115" s="49" t="s">
        <v>114</v>
      </c>
      <c r="O115" s="1">
        <v>10</v>
      </c>
      <c r="P115" s="1"/>
      <c r="Q115" s="1"/>
      <c r="R115" s="1"/>
      <c r="S115" s="1"/>
      <c r="W115" s="13" t="s">
        <v>2063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1654</v>
      </c>
      <c r="J116" s="1">
        <v>1</v>
      </c>
      <c r="K116" s="1" t="s">
        <v>810</v>
      </c>
      <c r="L116" s="1">
        <v>50000</v>
      </c>
      <c r="M116" s="46">
        <v>10010083</v>
      </c>
      <c r="N116" s="48" t="s">
        <v>257</v>
      </c>
      <c r="O116" s="1">
        <v>5</v>
      </c>
      <c r="P116" s="1"/>
      <c r="Q116" s="1"/>
      <c r="R116" s="1"/>
      <c r="S116" s="1"/>
      <c r="T116" s="46">
        <v>10000152</v>
      </c>
      <c r="U116" s="49" t="s">
        <v>143</v>
      </c>
      <c r="W116" s="13" t="s">
        <v>2064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46">
        <v>10000143</v>
      </c>
      <c r="N117" s="49" t="s">
        <v>122</v>
      </c>
      <c r="O117" s="1">
        <v>3</v>
      </c>
      <c r="P117" s="46">
        <v>10010086</v>
      </c>
      <c r="Q117" s="47" t="s">
        <v>681</v>
      </c>
      <c r="R117" s="1">
        <v>1</v>
      </c>
      <c r="S117" s="1"/>
      <c r="T117" s="55"/>
      <c r="U117" s="57"/>
      <c r="W117" s="13" t="s">
        <v>2065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2066</v>
      </c>
    </row>
    <row r="119" spans="8:27" s="13" customFormat="1" ht="20.100000000000001" customHeight="1" x14ac:dyDescent="0.2">
      <c r="H119" s="1"/>
      <c r="I119" s="13" t="s">
        <v>1655</v>
      </c>
      <c r="J119" s="1">
        <v>1</v>
      </c>
      <c r="K119" s="1" t="s">
        <v>810</v>
      </c>
      <c r="L119" s="1">
        <v>50000</v>
      </c>
      <c r="M119" s="46">
        <v>10010039</v>
      </c>
      <c r="N119" s="46" t="s">
        <v>1274</v>
      </c>
      <c r="O119" s="1">
        <v>1</v>
      </c>
      <c r="P119" s="1"/>
      <c r="Q119" s="1"/>
      <c r="R119" s="1"/>
      <c r="S119" s="1"/>
      <c r="T119" s="46">
        <v>10000141</v>
      </c>
      <c r="U119" s="49" t="s">
        <v>1605</v>
      </c>
      <c r="W119" s="13" t="s">
        <v>2067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1656</v>
      </c>
      <c r="J120" s="1">
        <v>1</v>
      </c>
      <c r="K120" s="1" t="s">
        <v>810</v>
      </c>
      <c r="L120" s="1">
        <v>50000</v>
      </c>
      <c r="M120" s="46">
        <v>10000158</v>
      </c>
      <c r="N120" s="46" t="s">
        <v>1275</v>
      </c>
      <c r="O120" s="1">
        <v>1</v>
      </c>
      <c r="P120" s="1"/>
      <c r="Q120" s="1"/>
      <c r="R120" s="1"/>
      <c r="S120" s="1"/>
      <c r="T120" s="46">
        <v>10000142</v>
      </c>
      <c r="U120" s="49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1657</v>
      </c>
      <c r="J121" s="1">
        <v>1</v>
      </c>
      <c r="K121" s="1" t="s">
        <v>810</v>
      </c>
      <c r="L121" s="1">
        <v>50000</v>
      </c>
      <c r="M121" s="46">
        <v>10000104</v>
      </c>
      <c r="N121" s="49" t="s">
        <v>118</v>
      </c>
      <c r="O121" s="1">
        <v>1</v>
      </c>
      <c r="P121" s="1"/>
      <c r="Q121" s="1"/>
      <c r="R121" s="1"/>
      <c r="S121" s="1"/>
      <c r="T121" s="46">
        <v>10000143</v>
      </c>
      <c r="U121" s="49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65" t="s">
        <v>2079</v>
      </c>
      <c r="J122" s="1">
        <v>1</v>
      </c>
      <c r="K122" s="1" t="s">
        <v>810</v>
      </c>
      <c r="L122" s="1">
        <v>50000</v>
      </c>
      <c r="M122" s="46">
        <v>10010083</v>
      </c>
      <c r="N122" s="48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65" t="s">
        <v>2078</v>
      </c>
      <c r="J123" s="1">
        <v>1</v>
      </c>
      <c r="K123" s="1" t="s">
        <v>810</v>
      </c>
      <c r="L123" s="1">
        <v>50000</v>
      </c>
      <c r="M123" s="46">
        <v>10000143</v>
      </c>
      <c r="N123" s="49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51">
        <v>10049003</v>
      </c>
      <c r="N124" s="51" t="s">
        <v>1658</v>
      </c>
      <c r="O124" s="1">
        <v>1</v>
      </c>
      <c r="P124" s="46">
        <v>10010052</v>
      </c>
      <c r="Q124" s="48" t="s">
        <v>1648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1659</v>
      </c>
      <c r="C3" s="1" t="s">
        <v>1660</v>
      </c>
      <c r="D3" s="1" t="s">
        <v>1661</v>
      </c>
      <c r="H3" s="1" t="s">
        <v>1662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1663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1663</v>
      </c>
      <c r="P5" t="str">
        <f t="shared" ref="P5:P13" si="1">M5&amp;G5&amp;""",Get = “"&amp;I5&amp;";"&amp;K5&amp;"""},"</f>
        <v>new BuyCellCost{ Cost = "3;360",Get = “10010085;200"},</v>
      </c>
      <c r="X5" s="13" t="s">
        <v>1664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1663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1663</v>
      </c>
      <c r="P7" t="str">
        <f t="shared" si="1"/>
        <v>new BuyCellCost{ Cost = "3;360",Get = “10010046;1"},</v>
      </c>
      <c r="X7" t="s">
        <v>1665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1663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1663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1663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1663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1663</v>
      </c>
      <c r="P12" t="str">
        <f t="shared" si="1"/>
        <v>new BuyCellCost{ Cost = "3;360",Get = “10000132;10"},</v>
      </c>
      <c r="X12" t="s">
        <v>1666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1663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1630</v>
      </c>
      <c r="E14" s="1">
        <v>1</v>
      </c>
      <c r="G14" s="1"/>
      <c r="X14" t="s">
        <v>1667</v>
      </c>
    </row>
    <row r="15" spans="2:26" ht="20.100000000000001" customHeight="1" x14ac:dyDescent="0.2">
      <c r="B15" s="1"/>
      <c r="C15" s="1"/>
      <c r="D15" s="1"/>
      <c r="G15" s="1"/>
      <c r="H15" s="1" t="s">
        <v>1668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1663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1663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1663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1663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1663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1648</v>
      </c>
      <c r="K21" s="1">
        <v>1</v>
      </c>
      <c r="M21" t="s">
        <v>1663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1663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1466</v>
      </c>
      <c r="K23" s="1">
        <v>1</v>
      </c>
      <c r="M23" t="s">
        <v>1663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1663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1663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1669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1663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1663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1663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1663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1663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1663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1663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1663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1663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1663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1670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1663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1663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1663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1663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1663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1663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1663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1663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1663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1624</v>
      </c>
      <c r="K49" s="1">
        <v>1</v>
      </c>
      <c r="M49" t="s">
        <v>1663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1671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1672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1672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1672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1672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1672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1672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1672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1605</v>
      </c>
      <c r="K63" s="1">
        <v>1</v>
      </c>
      <c r="M63" s="13" t="s">
        <v>1672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1672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1672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1673</v>
      </c>
      <c r="G70" s="38" t="s">
        <v>1674</v>
      </c>
      <c r="H70" s="38" t="s">
        <v>1675</v>
      </c>
    </row>
    <row r="71" spans="3:16" s="13" customFormat="1" ht="20.100000000000001" customHeight="1" x14ac:dyDescent="0.2">
      <c r="C71" s="1">
        <v>70</v>
      </c>
      <c r="D71" s="1" t="s">
        <v>1673</v>
      </c>
      <c r="G71" s="13" t="s">
        <v>872</v>
      </c>
      <c r="H71" s="13" t="s">
        <v>1676</v>
      </c>
    </row>
    <row r="72" spans="3:16" s="13" customFormat="1" ht="20.100000000000001" customHeight="1" x14ac:dyDescent="0.2">
      <c r="C72" s="1">
        <v>150</v>
      </c>
      <c r="D72" s="1" t="s">
        <v>1673</v>
      </c>
      <c r="G72" s="13" t="s">
        <v>1677</v>
      </c>
      <c r="H72" s="13" t="s">
        <v>1678</v>
      </c>
    </row>
    <row r="73" spans="3:16" s="13" customFormat="1" ht="20.100000000000001" customHeight="1" x14ac:dyDescent="0.2">
      <c r="C73" s="1">
        <v>300</v>
      </c>
      <c r="D73" s="1" t="s">
        <v>1673</v>
      </c>
    </row>
    <row r="74" spans="3:16" s="13" customFormat="1" ht="20.100000000000001" customHeight="1" x14ac:dyDescent="0.2">
      <c r="C74" s="1" t="s">
        <v>81</v>
      </c>
      <c r="D74" s="1" t="s">
        <v>1679</v>
      </c>
    </row>
    <row r="75" spans="3:16" s="13" customFormat="1" ht="20.100000000000001" customHeight="1" x14ac:dyDescent="0.2">
      <c r="G75" s="13" t="s">
        <v>1680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1681</v>
      </c>
      <c r="H78" s="1"/>
      <c r="I78" s="1"/>
      <c r="J78" s="1" t="s">
        <v>1682</v>
      </c>
    </row>
    <row r="79" spans="3:16" s="13" customFormat="1" ht="20.100000000000001" customHeight="1" x14ac:dyDescent="0.2">
      <c r="C79" s="13">
        <v>2</v>
      </c>
      <c r="D79" s="13" t="s">
        <v>1683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1684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1679</v>
      </c>
      <c r="H81" s="1"/>
      <c r="I81" s="1"/>
      <c r="J81" s="1"/>
    </row>
    <row r="82" spans="3:17" s="11" customFormat="1" ht="20.100000000000001" customHeight="1" x14ac:dyDescent="0.2">
      <c r="C82" s="11" t="s">
        <v>1685</v>
      </c>
      <c r="D82" s="11" t="s">
        <v>1686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1687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1688</v>
      </c>
      <c r="H87" s="4"/>
      <c r="I87" s="1"/>
      <c r="J87" s="1"/>
      <c r="O87" s="2">
        <v>10000141</v>
      </c>
      <c r="P87" s="4" t="s">
        <v>1605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1689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1650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1690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1691</v>
      </c>
      <c r="D2" s="1"/>
      <c r="E2" s="1"/>
      <c r="F2" s="1" t="s">
        <v>1692</v>
      </c>
      <c r="G2" s="1"/>
      <c r="H2" s="1" t="s">
        <v>1693</v>
      </c>
      <c r="I2" s="1" t="s">
        <v>1694</v>
      </c>
      <c r="J2" s="1" t="s">
        <v>1695</v>
      </c>
      <c r="K2" s="18" t="s">
        <v>1696</v>
      </c>
      <c r="L2" s="1"/>
      <c r="M2" s="1" t="s">
        <v>1697</v>
      </c>
      <c r="N2" s="1" t="s">
        <v>1698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1699</v>
      </c>
      <c r="E3" s="1"/>
      <c r="F3" s="1" t="s">
        <v>1700</v>
      </c>
      <c r="G3" s="1"/>
      <c r="H3" s="1"/>
      <c r="I3" s="1"/>
      <c r="J3" s="1" t="s">
        <v>1701</v>
      </c>
      <c r="K3" s="1">
        <v>0.65</v>
      </c>
      <c r="L3" s="1" t="s">
        <v>1691</v>
      </c>
      <c r="M3" s="1"/>
      <c r="N3" s="18" t="s">
        <v>1702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1703</v>
      </c>
      <c r="G4" s="1"/>
      <c r="H4" s="1"/>
      <c r="I4" s="1" t="s">
        <v>1704</v>
      </c>
      <c r="J4" s="1"/>
      <c r="K4" s="1">
        <v>0.3</v>
      </c>
      <c r="L4" s="1" t="s">
        <v>1705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1706</v>
      </c>
      <c r="G5" s="1"/>
      <c r="H5" s="1"/>
      <c r="I5" s="1" t="s">
        <v>1707</v>
      </c>
      <c r="J5" s="1"/>
      <c r="K5" s="1">
        <v>0.05</v>
      </c>
      <c r="L5" s="1" t="s">
        <v>1708</v>
      </c>
      <c r="M5" s="1"/>
      <c r="N5" s="1"/>
      <c r="O5" s="1"/>
      <c r="P5" s="1"/>
      <c r="Q5" s="1"/>
      <c r="R5" s="1"/>
      <c r="S5" s="1"/>
      <c r="AA5" s="1" t="s">
        <v>1709</v>
      </c>
    </row>
    <row r="6" spans="2:30" s="11" customFormat="1" ht="20.100000000000001" customHeight="1" x14ac:dyDescent="0.2">
      <c r="C6" s="1" t="s">
        <v>1705</v>
      </c>
      <c r="D6" s="1"/>
      <c r="E6" s="1"/>
      <c r="F6" s="1"/>
      <c r="G6" s="1"/>
      <c r="H6" s="1"/>
      <c r="I6" s="1" t="s">
        <v>1710</v>
      </c>
      <c r="J6" s="1"/>
      <c r="K6" s="1"/>
      <c r="L6" s="1"/>
      <c r="M6" s="1" t="s">
        <v>1711</v>
      </c>
      <c r="N6" s="1"/>
      <c r="O6" s="1"/>
      <c r="P6" s="1"/>
      <c r="Q6" s="1"/>
      <c r="R6" s="1"/>
      <c r="S6" s="1"/>
      <c r="AA6" s="1">
        <v>1</v>
      </c>
      <c r="AB6" s="1" t="s">
        <v>1712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1699</v>
      </c>
      <c r="E7" s="1"/>
      <c r="F7" s="1" t="s">
        <v>1713</v>
      </c>
      <c r="G7" s="1"/>
      <c r="H7" s="1"/>
      <c r="L7" s="1" t="s">
        <v>1714</v>
      </c>
      <c r="M7" s="1" t="s">
        <v>1715</v>
      </c>
      <c r="N7" s="1"/>
      <c r="O7" s="1"/>
      <c r="AA7" s="1">
        <v>2</v>
      </c>
      <c r="AB7" s="1" t="s">
        <v>1716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1717</v>
      </c>
      <c r="I8" s="1" t="s">
        <v>1718</v>
      </c>
      <c r="J8" s="13" t="s">
        <v>1719</v>
      </c>
      <c r="L8" s="1" t="s">
        <v>1720</v>
      </c>
      <c r="M8" s="1" t="s">
        <v>1721</v>
      </c>
      <c r="N8" s="1"/>
      <c r="O8" s="1"/>
      <c r="AA8" s="1">
        <v>3</v>
      </c>
      <c r="AB8" s="1" t="s">
        <v>1722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1723</v>
      </c>
      <c r="L9" s="1" t="s">
        <v>1724</v>
      </c>
      <c r="M9" s="1" t="s">
        <v>1725</v>
      </c>
      <c r="N9" s="1"/>
      <c r="O9" s="1"/>
      <c r="AA9" s="1">
        <v>4</v>
      </c>
      <c r="AB9" s="1" t="s">
        <v>1726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1727</v>
      </c>
      <c r="G10" s="1"/>
      <c r="H10" s="1"/>
      <c r="J10" s="13" t="s">
        <v>1728</v>
      </c>
      <c r="L10" s="1" t="s">
        <v>1729</v>
      </c>
      <c r="M10" s="1" t="s">
        <v>1730</v>
      </c>
      <c r="N10" s="1"/>
      <c r="O10" s="13" t="s">
        <v>1731</v>
      </c>
      <c r="S10" s="13"/>
      <c r="AA10" s="1">
        <v>5</v>
      </c>
      <c r="AB10" s="1" t="s">
        <v>1732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1733</v>
      </c>
      <c r="G11" s="1"/>
      <c r="H11" s="1"/>
      <c r="J11" s="13" t="s">
        <v>1734</v>
      </c>
      <c r="L11" s="1" t="s">
        <v>1735</v>
      </c>
      <c r="M11" s="1" t="s">
        <v>1736</v>
      </c>
      <c r="N11" s="1"/>
      <c r="O11" s="13" t="s">
        <v>1737</v>
      </c>
      <c r="S11" s="13" t="s">
        <v>1738</v>
      </c>
      <c r="AC11" s="1"/>
      <c r="AD11" s="1"/>
    </row>
    <row r="12" spans="2:30" s="11" customFormat="1" ht="20.100000000000001" customHeight="1" x14ac:dyDescent="0.2">
      <c r="E12" s="1"/>
      <c r="F12" s="1" t="s">
        <v>1739</v>
      </c>
      <c r="G12" s="1"/>
      <c r="H12" s="1"/>
      <c r="J12" s="13" t="s">
        <v>1740</v>
      </c>
      <c r="L12" s="1" t="s">
        <v>1741</v>
      </c>
      <c r="M12" s="1" t="s">
        <v>1742</v>
      </c>
      <c r="N12" s="1"/>
      <c r="O12" s="13" t="s">
        <v>1743</v>
      </c>
      <c r="S12" s="13" t="s">
        <v>1744</v>
      </c>
      <c r="AA12" s="1" t="s">
        <v>1745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1746</v>
      </c>
      <c r="N13" s="1"/>
      <c r="O13" s="13" t="s">
        <v>1747</v>
      </c>
      <c r="AA13" s="1">
        <v>1</v>
      </c>
      <c r="AB13" s="1" t="s">
        <v>1748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1749</v>
      </c>
      <c r="G14" s="1"/>
      <c r="H14" s="1"/>
      <c r="I14" s="1" t="s">
        <v>1750</v>
      </c>
      <c r="J14" s="13" t="s">
        <v>1751</v>
      </c>
      <c r="L14" s="1" t="s">
        <v>1752</v>
      </c>
      <c r="M14" s="1" t="s">
        <v>1753</v>
      </c>
      <c r="N14" s="1"/>
      <c r="O14" s="18" t="s">
        <v>1754</v>
      </c>
      <c r="AA14" s="1">
        <v>2</v>
      </c>
      <c r="AB14" s="1" t="s">
        <v>1755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1756</v>
      </c>
      <c r="G15" s="1"/>
      <c r="H15" s="1"/>
      <c r="J15" s="13" t="s">
        <v>1757</v>
      </c>
      <c r="L15" s="1"/>
      <c r="M15" s="1" t="s">
        <v>1758</v>
      </c>
      <c r="N15" s="1"/>
      <c r="O15" s="18" t="s">
        <v>1759</v>
      </c>
      <c r="AA15" s="1">
        <v>3</v>
      </c>
      <c r="AB15" s="1" t="s">
        <v>1760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1761</v>
      </c>
      <c r="M16" s="1" t="s">
        <v>1762</v>
      </c>
      <c r="N16" s="1"/>
      <c r="O16" s="18" t="s">
        <v>1763</v>
      </c>
      <c r="AA16" s="1">
        <v>4</v>
      </c>
      <c r="AB16" s="1" t="s">
        <v>1764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1765</v>
      </c>
      <c r="G17" s="1"/>
      <c r="H17" s="1"/>
      <c r="K17" s="13"/>
      <c r="M17" s="1"/>
      <c r="AA17" s="1">
        <v>5</v>
      </c>
      <c r="AB17" s="1" t="s">
        <v>1766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1767</v>
      </c>
      <c r="G18" s="1" t="s">
        <v>1768</v>
      </c>
      <c r="H18" s="1">
        <v>0</v>
      </c>
      <c r="I18" s="1" t="s">
        <v>1769</v>
      </c>
      <c r="J18" s="1"/>
      <c r="M18" s="1" t="s">
        <v>1770</v>
      </c>
    </row>
    <row r="19" spans="3:45" s="11" customFormat="1" ht="20.100000000000001" customHeight="1" x14ac:dyDescent="0.2">
      <c r="E19" s="1">
        <v>2</v>
      </c>
      <c r="F19" s="1" t="s">
        <v>1771</v>
      </c>
      <c r="G19" s="1" t="s">
        <v>1772</v>
      </c>
      <c r="H19" s="1">
        <v>30</v>
      </c>
      <c r="I19" s="1" t="s">
        <v>1773</v>
      </c>
      <c r="J19" s="1"/>
      <c r="M19" s="14" t="s">
        <v>1774</v>
      </c>
      <c r="N19" s="19"/>
      <c r="O19" s="19"/>
      <c r="W19" s="1"/>
      <c r="AA19" s="1" t="s">
        <v>1775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1776</v>
      </c>
      <c r="G20" s="1" t="s">
        <v>1777</v>
      </c>
      <c r="H20" s="1">
        <v>60</v>
      </c>
      <c r="I20" s="1" t="s">
        <v>1778</v>
      </c>
      <c r="J20" s="1" t="s">
        <v>1779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1780</v>
      </c>
      <c r="G21" s="1" t="s">
        <v>1781</v>
      </c>
      <c r="H21" s="1">
        <v>80</v>
      </c>
      <c r="I21" s="1" t="s">
        <v>1782</v>
      </c>
      <c r="J21" s="1" t="s">
        <v>1783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1784</v>
      </c>
      <c r="K25" s="1" t="s">
        <v>1785</v>
      </c>
      <c r="L25" s="1"/>
      <c r="M25" s="1" t="s">
        <v>1786</v>
      </c>
      <c r="N25" s="1"/>
      <c r="O25" s="17" t="s">
        <v>1787</v>
      </c>
      <c r="P25" s="1" t="s">
        <v>1788</v>
      </c>
      <c r="Q25" s="1" t="s">
        <v>1789</v>
      </c>
      <c r="R25" s="1" t="s">
        <v>1790</v>
      </c>
      <c r="S25" s="1" t="s">
        <v>1791</v>
      </c>
      <c r="T25" s="1" t="s">
        <v>1791</v>
      </c>
      <c r="U25" s="1" t="s">
        <v>1792</v>
      </c>
      <c r="V25" s="1" t="s">
        <v>1793</v>
      </c>
      <c r="W25" s="1" t="s">
        <v>1794</v>
      </c>
      <c r="X25" s="1" t="s">
        <v>1795</v>
      </c>
      <c r="Y25" s="17" t="s">
        <v>1796</v>
      </c>
      <c r="Z25" s="1" t="s">
        <v>1797</v>
      </c>
      <c r="AA25" s="1" t="s">
        <v>1798</v>
      </c>
      <c r="AB25" s="1" t="s">
        <v>1799</v>
      </c>
      <c r="AC25" s="1"/>
      <c r="AD25" s="1"/>
      <c r="AE25" s="1" t="s">
        <v>1712</v>
      </c>
      <c r="AF25" s="1"/>
      <c r="AG25" s="1" t="s">
        <v>1716</v>
      </c>
      <c r="AH25" s="1"/>
      <c r="AI25" s="1" t="s">
        <v>1722</v>
      </c>
      <c r="AJ25" s="1"/>
      <c r="AK25" s="1" t="s">
        <v>1726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1800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1801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1802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1803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1804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1805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1806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1807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1808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1809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1810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1811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1812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1813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1709</v>
      </c>
      <c r="K43" s="1" t="s">
        <v>1814</v>
      </c>
      <c r="L43" s="1"/>
      <c r="M43" s="1" t="s">
        <v>1815</v>
      </c>
      <c r="N43" s="1"/>
      <c r="O43" s="17" t="s">
        <v>1816</v>
      </c>
      <c r="P43" s="1" t="s">
        <v>1788</v>
      </c>
      <c r="Q43" s="1" t="s">
        <v>1789</v>
      </c>
      <c r="R43" s="1" t="s">
        <v>1790</v>
      </c>
      <c r="S43" s="1" t="s">
        <v>1817</v>
      </c>
      <c r="T43" s="1" t="s">
        <v>1817</v>
      </c>
      <c r="U43" s="1" t="s">
        <v>1792</v>
      </c>
      <c r="V43" s="1" t="s">
        <v>1793</v>
      </c>
      <c r="W43" s="1" t="s">
        <v>1794</v>
      </c>
      <c r="X43" s="1" t="s">
        <v>1795</v>
      </c>
      <c r="Y43" s="17" t="s">
        <v>1796</v>
      </c>
      <c r="Z43" s="1" t="s">
        <v>1797</v>
      </c>
      <c r="AA43" s="1" t="s">
        <v>1818</v>
      </c>
      <c r="AB43" s="1" t="s">
        <v>1819</v>
      </c>
      <c r="AD43" s="1" t="s">
        <v>1799</v>
      </c>
      <c r="AE43" s="1"/>
      <c r="AF43" s="1"/>
      <c r="AG43" s="1" t="s">
        <v>1712</v>
      </c>
      <c r="AH43" s="1"/>
      <c r="AI43" s="1" t="s">
        <v>1716</v>
      </c>
      <c r="AJ43" s="1"/>
      <c r="AK43" s="1" t="s">
        <v>1722</v>
      </c>
      <c r="AL43" s="1"/>
      <c r="AM43" s="1" t="s">
        <v>1726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1820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1821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1822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1823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1824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1825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1826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1827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1828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1826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1829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1830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1831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1832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1833</v>
      </c>
      <c r="AE59" s="17" t="s">
        <v>1834</v>
      </c>
      <c r="AG59" s="17" t="s">
        <v>1833</v>
      </c>
    </row>
    <row r="60" spans="7:45" ht="20.100000000000001" customHeight="1" x14ac:dyDescent="0.2">
      <c r="G60" s="1" t="s">
        <v>1835</v>
      </c>
      <c r="H60" s="1"/>
      <c r="I60" s="1" t="s">
        <v>1836</v>
      </c>
      <c r="J60" s="1" t="s">
        <v>1837</v>
      </c>
      <c r="K60" s="1" t="s">
        <v>43</v>
      </c>
      <c r="L60" s="1"/>
      <c r="M60" s="1" t="s">
        <v>1838</v>
      </c>
      <c r="N60" s="1"/>
      <c r="O60" s="1" t="s">
        <v>1839</v>
      </c>
      <c r="P60" s="1" t="s">
        <v>1840</v>
      </c>
      <c r="Q60" s="1" t="s">
        <v>1841</v>
      </c>
      <c r="R60" s="1" t="s">
        <v>1842</v>
      </c>
      <c r="S60" s="1"/>
      <c r="T60" s="1" t="s">
        <v>1843</v>
      </c>
      <c r="U60" s="1" t="s">
        <v>1844</v>
      </c>
      <c r="V60" s="1" t="s">
        <v>1841</v>
      </c>
      <c r="W60" s="1" t="s">
        <v>1845</v>
      </c>
      <c r="X60" s="1" t="s">
        <v>1846</v>
      </c>
      <c r="Y60" s="1" t="s">
        <v>1843</v>
      </c>
      <c r="Z60" s="1" t="s">
        <v>1844</v>
      </c>
      <c r="AB60" s="1" t="s">
        <v>1847</v>
      </c>
      <c r="AD60" s="1" t="s">
        <v>1848</v>
      </c>
      <c r="AE60" s="1" t="s">
        <v>1849</v>
      </c>
      <c r="AF60" s="9" t="s">
        <v>1850</v>
      </c>
      <c r="AG60" s="1" t="s">
        <v>1851</v>
      </c>
      <c r="AH60" s="1" t="s">
        <v>1852</v>
      </c>
      <c r="AI60" s="1" t="s">
        <v>1853</v>
      </c>
      <c r="AJ60" s="1" t="s">
        <v>1854</v>
      </c>
      <c r="AK60" s="1" t="s">
        <v>1855</v>
      </c>
      <c r="AM60" s="1" t="s">
        <v>1856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1857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1858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1859</v>
      </c>
      <c r="J89" s="1" t="s">
        <v>1860</v>
      </c>
      <c r="K89" s="1" t="s">
        <v>1861</v>
      </c>
      <c r="M89" s="1" t="s">
        <v>1862</v>
      </c>
      <c r="P89" s="1" t="s">
        <v>1863</v>
      </c>
      <c r="Q89" s="1" t="s">
        <v>1864</v>
      </c>
      <c r="R89" s="1" t="s">
        <v>1709</v>
      </c>
      <c r="S89" s="1" t="s">
        <v>1865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1800</v>
      </c>
      <c r="G115" s="23" t="s">
        <v>1800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1801</v>
      </c>
      <c r="G116" s="23" t="s">
        <v>1801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1802</v>
      </c>
      <c r="G117" s="23" t="s">
        <v>1802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1803</v>
      </c>
      <c r="G118" s="26" t="s">
        <v>1803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1804</v>
      </c>
      <c r="G119" s="26" t="s">
        <v>1804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1805</v>
      </c>
      <c r="G120" s="26" t="s">
        <v>1805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1806</v>
      </c>
      <c r="G121" s="26" t="s">
        <v>1806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1807</v>
      </c>
      <c r="G122" s="26" t="s">
        <v>1807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1808</v>
      </c>
      <c r="G123" s="26" t="s">
        <v>1808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1809</v>
      </c>
      <c r="G124" s="26" t="s">
        <v>1809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1810</v>
      </c>
      <c r="G125" s="26" t="s">
        <v>1810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1866</v>
      </c>
      <c r="C126" s="1" t="s">
        <v>1867</v>
      </c>
      <c r="E126" s="24">
        <v>10033012</v>
      </c>
      <c r="F126" s="25" t="s">
        <v>1811</v>
      </c>
      <c r="G126" s="26" t="s">
        <v>1811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1868</v>
      </c>
      <c r="C127" s="1">
        <v>1</v>
      </c>
      <c r="D127" s="1">
        <v>100403</v>
      </c>
      <c r="E127" s="24">
        <v>10033013</v>
      </c>
      <c r="F127" s="25" t="s">
        <v>1812</v>
      </c>
      <c r="G127" s="26" t="s">
        <v>1812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1869</v>
      </c>
      <c r="C128" s="1">
        <v>1</v>
      </c>
      <c r="D128" s="1">
        <v>100603</v>
      </c>
      <c r="E128" s="24">
        <v>10033014</v>
      </c>
      <c r="F128" s="25" t="s">
        <v>1813</v>
      </c>
      <c r="G128" s="26" t="s">
        <v>1813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1870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1871</v>
      </c>
      <c r="C130" s="1">
        <v>1</v>
      </c>
      <c r="D130" s="1">
        <v>100203</v>
      </c>
      <c r="E130" s="21">
        <v>10035001</v>
      </c>
      <c r="F130" s="22" t="s">
        <v>1820</v>
      </c>
      <c r="G130" s="23" t="s">
        <v>1872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1873</v>
      </c>
      <c r="C131" s="1">
        <v>2</v>
      </c>
      <c r="D131" s="1">
        <v>119303</v>
      </c>
      <c r="E131" s="21">
        <v>10035002</v>
      </c>
      <c r="F131" s="22" t="s">
        <v>1821</v>
      </c>
      <c r="G131" s="23" t="s">
        <v>1874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1875</v>
      </c>
      <c r="C132" s="1">
        <v>2</v>
      </c>
      <c r="D132" s="1">
        <v>119403</v>
      </c>
      <c r="E132" s="24">
        <v>10035003</v>
      </c>
      <c r="F132" s="25" t="s">
        <v>1822</v>
      </c>
      <c r="G132" s="26" t="s">
        <v>1876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1877</v>
      </c>
      <c r="C133" s="1">
        <v>2</v>
      </c>
      <c r="D133" s="1">
        <v>119103</v>
      </c>
      <c r="E133" s="24">
        <v>10035004</v>
      </c>
      <c r="F133" s="25" t="s">
        <v>1823</v>
      </c>
      <c r="G133" s="26" t="s">
        <v>1878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1879</v>
      </c>
      <c r="C134" s="1">
        <v>2</v>
      </c>
      <c r="D134" s="1">
        <v>119203</v>
      </c>
      <c r="E134" s="24">
        <v>10035005</v>
      </c>
      <c r="F134" s="25" t="s">
        <v>1824</v>
      </c>
      <c r="G134" s="26" t="s">
        <v>1880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1881</v>
      </c>
      <c r="C135" s="1">
        <v>3</v>
      </c>
      <c r="D135" s="1">
        <v>105103</v>
      </c>
      <c r="E135" s="24">
        <v>10035006</v>
      </c>
      <c r="F135" s="25" t="s">
        <v>1825</v>
      </c>
      <c r="G135" s="26" t="s">
        <v>1882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1883</v>
      </c>
      <c r="C136" s="1">
        <v>3</v>
      </c>
      <c r="D136" s="1">
        <v>105303</v>
      </c>
      <c r="E136" s="24">
        <v>10035007</v>
      </c>
      <c r="F136" s="25" t="s">
        <v>1826</v>
      </c>
      <c r="G136" s="26" t="s">
        <v>1884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1885</v>
      </c>
      <c r="C137" s="1">
        <v>3</v>
      </c>
      <c r="D137" s="1">
        <v>105203</v>
      </c>
      <c r="E137" s="24">
        <v>10035008</v>
      </c>
      <c r="F137" s="25" t="s">
        <v>1827</v>
      </c>
      <c r="G137" s="26" t="s">
        <v>1886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1887</v>
      </c>
      <c r="C138" s="1">
        <v>3</v>
      </c>
      <c r="D138" s="1">
        <v>105403</v>
      </c>
      <c r="E138" s="24">
        <v>10035009</v>
      </c>
      <c r="F138" s="25" t="s">
        <v>1828</v>
      </c>
      <c r="G138" s="26" t="s">
        <v>1888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1889</v>
      </c>
      <c r="C139" s="1">
        <v>3</v>
      </c>
      <c r="D139" s="1">
        <v>105503</v>
      </c>
      <c r="E139" s="24">
        <v>10035010</v>
      </c>
      <c r="F139" s="25" t="s">
        <v>1826</v>
      </c>
      <c r="G139" s="26" t="s">
        <v>1890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1891</v>
      </c>
      <c r="C140" s="1">
        <v>4</v>
      </c>
      <c r="D140" s="1">
        <v>109503</v>
      </c>
      <c r="E140" s="24">
        <v>10035011</v>
      </c>
      <c r="F140" s="25" t="s">
        <v>1829</v>
      </c>
      <c r="G140" s="26" t="s">
        <v>1892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1893</v>
      </c>
      <c r="C141" s="1">
        <v>4</v>
      </c>
      <c r="D141" s="1">
        <v>110203</v>
      </c>
      <c r="E141" s="24">
        <v>10035012</v>
      </c>
      <c r="F141" s="25" t="s">
        <v>1830</v>
      </c>
      <c r="G141" s="26" t="s">
        <v>1894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1895</v>
      </c>
      <c r="C142" s="1">
        <v>4</v>
      </c>
      <c r="D142" s="1">
        <v>110103</v>
      </c>
      <c r="E142" s="24">
        <v>10035013</v>
      </c>
      <c r="F142" s="25" t="s">
        <v>1831</v>
      </c>
      <c r="G142" s="26" t="s">
        <v>1896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1897</v>
      </c>
      <c r="C143" s="1">
        <v>4</v>
      </c>
      <c r="D143" s="1">
        <v>120603</v>
      </c>
      <c r="E143" s="28">
        <v>10035014</v>
      </c>
      <c r="F143" s="1" t="s">
        <v>1832</v>
      </c>
      <c r="G143" s="29" t="s">
        <v>1898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1899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1900</v>
      </c>
      <c r="G146" s="1"/>
      <c r="H146" s="1"/>
      <c r="I146" s="1"/>
      <c r="J146" s="1" t="s">
        <v>1548</v>
      </c>
      <c r="K146" s="1" t="s">
        <v>1901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1902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1903</v>
      </c>
      <c r="AH147" s="1"/>
      <c r="AI147" s="1" t="s">
        <v>1904</v>
      </c>
      <c r="AJ147" s="1" t="s">
        <v>1905</v>
      </c>
      <c r="AK147" s="1" t="s">
        <v>1906</v>
      </c>
      <c r="AL147" s="1" t="s">
        <v>1907</v>
      </c>
    </row>
    <row r="148" spans="2:40" s="13" customFormat="1" ht="20.100000000000001" customHeight="1" x14ac:dyDescent="0.2">
      <c r="B148" s="1" t="s">
        <v>1868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1908</v>
      </c>
      <c r="K148" s="1" t="s">
        <v>1800</v>
      </c>
      <c r="L148" s="1">
        <v>10033001</v>
      </c>
      <c r="M148" s="1" t="s">
        <v>1872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3" customFormat="1" ht="20.100000000000001" customHeight="1" x14ac:dyDescent="0.2">
      <c r="B149" s="1" t="s">
        <v>1869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1909</v>
      </c>
      <c r="K149" s="1" t="s">
        <v>1874</v>
      </c>
      <c r="L149" s="1">
        <v>10035002</v>
      </c>
      <c r="M149" s="1" t="s">
        <v>1874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600</v>
      </c>
      <c r="Z149" s="1"/>
      <c r="AA149" s="1">
        <f>LOOKUP(N149,[2]ItemProto!$C$264:$C$305,[2]ItemProto!$O$264:$O$305)</f>
        <v>600</v>
      </c>
      <c r="AB149" s="1"/>
      <c r="AC149" s="1"/>
      <c r="AD149" s="1"/>
      <c r="AE149" s="1"/>
      <c r="AF149" s="1"/>
      <c r="AG149" s="1">
        <f t="shared" ref="AG149:AG182" si="100">SUM(Y149:AE149)</f>
        <v>1200</v>
      </c>
      <c r="AH149" s="1"/>
      <c r="AI149" s="1">
        <v>1.5</v>
      </c>
      <c r="AJ149" s="1">
        <v>3</v>
      </c>
      <c r="AK149" s="1">
        <f t="shared" ref="AK149:AK182" si="101">ROUND(AI149*AG149,0)</f>
        <v>1800</v>
      </c>
      <c r="AL149" s="1">
        <f t="shared" ref="AL149:AL182" si="102">AJ149*AG149</f>
        <v>3600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1800,BuyMaxZiJin = 3600},  //咸鸭蛋</v>
      </c>
    </row>
    <row r="150" spans="2:40" s="13" customFormat="1" ht="20.100000000000001" customHeight="1" x14ac:dyDescent="0.2">
      <c r="B150" s="1" t="s">
        <v>1870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1910</v>
      </c>
      <c r="K150" s="1" t="s">
        <v>1801</v>
      </c>
      <c r="L150" s="1">
        <v>10033002</v>
      </c>
      <c r="M150" s="1" t="s">
        <v>1802</v>
      </c>
      <c r="N150" s="1">
        <v>10033003</v>
      </c>
      <c r="O150" s="1" t="s">
        <v>1802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1871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1911</v>
      </c>
      <c r="K151" s="1" t="s">
        <v>1801</v>
      </c>
      <c r="L151" s="1">
        <v>10033002</v>
      </c>
      <c r="M151" s="1" t="s">
        <v>1872</v>
      </c>
      <c r="N151" s="1">
        <v>10035001</v>
      </c>
      <c r="O151" s="1" t="s">
        <v>1874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600</v>
      </c>
      <c r="AB151" s="1"/>
      <c r="AC151" s="1">
        <f>LOOKUP(P151,[2]ItemProto!$C$264:$C$305,[2]ItemProto!$O$264:$O$305)</f>
        <v>600</v>
      </c>
      <c r="AD151" s="1"/>
      <c r="AE151" s="1"/>
      <c r="AF151" s="1"/>
      <c r="AG151" s="1">
        <f t="shared" si="100"/>
        <v>1788</v>
      </c>
      <c r="AH151" s="1"/>
      <c r="AI151" s="1">
        <v>1.5</v>
      </c>
      <c r="AJ151" s="1">
        <v>3</v>
      </c>
      <c r="AK151" s="1">
        <f t="shared" si="101"/>
        <v>2682</v>
      </c>
      <c r="AL151" s="1">
        <f t="shared" si="102"/>
        <v>5364</v>
      </c>
      <c r="AN151" s="13" t="str">
        <f t="shared" si="103"/>
        <v>new JiaYuanPurchase{ ItemID = 10036004,ItemNum = 1, BuyMinZiJin = 2682,BuyMaxZiJin = 5364},  //腌蛋</v>
      </c>
    </row>
    <row r="152" spans="2:40" s="13" customFormat="1" ht="20.100000000000001" customHeight="1" x14ac:dyDescent="0.2">
      <c r="B152" s="1" t="s">
        <v>1873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1912</v>
      </c>
      <c r="K152" s="1" t="s">
        <v>1800</v>
      </c>
      <c r="L152" s="1">
        <v>10033001</v>
      </c>
      <c r="M152" s="1" t="s">
        <v>1803</v>
      </c>
      <c r="N152" s="1">
        <v>10033004</v>
      </c>
      <c r="O152" s="1" t="s">
        <v>1803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1875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1913</v>
      </c>
      <c r="K153" s="1" t="s">
        <v>1876</v>
      </c>
      <c r="L153" s="1">
        <v>10035003</v>
      </c>
      <c r="M153" s="1" t="s">
        <v>1800</v>
      </c>
      <c r="N153" s="1">
        <v>10033001</v>
      </c>
      <c r="O153" s="1" t="s">
        <v>1801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600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1588</v>
      </c>
      <c r="AH153" s="1"/>
      <c r="AI153" s="1">
        <v>1.5</v>
      </c>
      <c r="AJ153" s="1">
        <v>3</v>
      </c>
      <c r="AK153" s="1">
        <f t="shared" si="101"/>
        <v>2382</v>
      </c>
      <c r="AL153" s="1">
        <f t="shared" si="102"/>
        <v>4764</v>
      </c>
      <c r="AN153" s="13" t="str">
        <f t="shared" si="103"/>
        <v>new JiaYuanPurchase{ ItemID = 10036006,ItemNum = 1, BuyMinZiJin = 2382,BuyMaxZiJin = 4764},  //鸡汤</v>
      </c>
    </row>
    <row r="154" spans="2:40" s="13" customFormat="1" ht="20.100000000000001" customHeight="1" x14ac:dyDescent="0.2">
      <c r="B154" s="1" t="s">
        <v>1877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1914</v>
      </c>
      <c r="K154" s="1" t="s">
        <v>1878</v>
      </c>
      <c r="L154" s="1">
        <v>10035004</v>
      </c>
      <c r="M154" s="1" t="s">
        <v>1878</v>
      </c>
      <c r="N154" s="1">
        <v>10035004</v>
      </c>
      <c r="O154" s="1" t="s">
        <v>1878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600</v>
      </c>
      <c r="Z154" s="1"/>
      <c r="AA154" s="1">
        <f>LOOKUP(N154,[2]ItemProto!$C$264:$C$305,[2]ItemProto!$O$264:$O$305)</f>
        <v>600</v>
      </c>
      <c r="AB154" s="1"/>
      <c r="AC154" s="1">
        <f>LOOKUP(P154,[2]ItemProto!$C$264:$C$305,[2]ItemProto!$O$264:$O$305)</f>
        <v>600</v>
      </c>
      <c r="AD154" s="1"/>
      <c r="AE154" s="1"/>
      <c r="AF154" s="1"/>
      <c r="AG154" s="1">
        <f t="shared" si="100"/>
        <v>1800</v>
      </c>
      <c r="AH154" s="1"/>
      <c r="AI154" s="1">
        <v>1.5</v>
      </c>
      <c r="AJ154" s="1">
        <v>3</v>
      </c>
      <c r="AK154" s="1">
        <f t="shared" si="101"/>
        <v>2700</v>
      </c>
      <c r="AL154" s="1">
        <f t="shared" si="102"/>
        <v>5400</v>
      </c>
      <c r="AN154" s="13" t="str">
        <f t="shared" si="103"/>
        <v>new JiaYuanPurchase{ ItemID = 10036007,ItemNum = 1, BuyMinZiJin = 2700,BuyMaxZiJin = 5400},  //兔绒披风</v>
      </c>
    </row>
    <row r="155" spans="2:40" s="13" customFormat="1" ht="20.100000000000001" customHeight="1" x14ac:dyDescent="0.2">
      <c r="B155" s="1" t="s">
        <v>1879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1915</v>
      </c>
      <c r="K155" s="1" t="s">
        <v>1878</v>
      </c>
      <c r="L155" s="1">
        <v>10035004</v>
      </c>
      <c r="M155" s="1" t="s">
        <v>1880</v>
      </c>
      <c r="N155" s="1">
        <v>10035005</v>
      </c>
      <c r="O155" s="1" t="s">
        <v>1878</v>
      </c>
      <c r="P155" s="1">
        <v>10035004</v>
      </c>
      <c r="Q155" s="1" t="s">
        <v>1880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600</v>
      </c>
      <c r="Z155" s="1"/>
      <c r="AA155" s="1">
        <f>LOOKUP(N155,[2]ItemProto!$C$264:$C$305,[2]ItemProto!$O$264:$O$305)</f>
        <v>600</v>
      </c>
      <c r="AB155" s="1"/>
      <c r="AC155" s="1">
        <f>LOOKUP(P155,[2]ItemProto!$C$264:$C$305,[2]ItemProto!$O$264:$O$305)</f>
        <v>600</v>
      </c>
      <c r="AD155" s="1"/>
      <c r="AE155" s="1">
        <f>LOOKUP(R155,[2]ItemProto!$C$264:$C$305,[2]ItemProto!$O$264:$O$305)</f>
        <v>600</v>
      </c>
      <c r="AF155" s="1"/>
      <c r="AG155" s="1">
        <f t="shared" si="100"/>
        <v>2400</v>
      </c>
      <c r="AH155" s="1"/>
      <c r="AI155" s="1">
        <v>1.5</v>
      </c>
      <c r="AJ155" s="1">
        <v>3</v>
      </c>
      <c r="AK155" s="1">
        <f t="shared" si="101"/>
        <v>3600</v>
      </c>
      <c r="AL155" s="1">
        <f t="shared" si="102"/>
        <v>7200</v>
      </c>
      <c r="AN155" s="13" t="str">
        <f t="shared" si="103"/>
        <v>new JiaYuanPurchase{ ItemID = 10036008,ItemNum = 1, BuyMinZiJin = 3600,BuyMaxZiJin = 7200},  //绒毛面具</v>
      </c>
    </row>
    <row r="156" spans="2:40" s="13" customFormat="1" ht="20.100000000000001" customHeight="1" x14ac:dyDescent="0.2">
      <c r="B156" s="1" t="s">
        <v>1881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1916</v>
      </c>
      <c r="K156" s="1" t="s">
        <v>1804</v>
      </c>
      <c r="L156" s="1">
        <v>10033005</v>
      </c>
      <c r="M156" s="1" t="s">
        <v>1804</v>
      </c>
      <c r="N156" s="1">
        <v>10033005</v>
      </c>
      <c r="O156" s="1" t="s">
        <v>1803</v>
      </c>
      <c r="P156" s="1">
        <v>10033004</v>
      </c>
      <c r="Q156" s="1" t="s">
        <v>1874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600</v>
      </c>
      <c r="AF156" s="1"/>
      <c r="AG156" s="1">
        <f t="shared" si="100"/>
        <v>4584</v>
      </c>
      <c r="AH156" s="1"/>
      <c r="AI156" s="1">
        <v>1.5</v>
      </c>
      <c r="AJ156" s="1">
        <v>3</v>
      </c>
      <c r="AK156" s="1">
        <f t="shared" si="101"/>
        <v>6876</v>
      </c>
      <c r="AL156" s="1">
        <f t="shared" si="102"/>
        <v>13752</v>
      </c>
      <c r="AN156" s="13" t="str">
        <f t="shared" si="103"/>
        <v>new JiaYuanPurchase{ ItemID = 10036009,ItemNum = 1, BuyMinZiJin = 6876,BuyMaxZiJin = 13752},  //红薯团</v>
      </c>
    </row>
    <row r="157" spans="2:40" s="13" customFormat="1" ht="20.100000000000001" customHeight="1" x14ac:dyDescent="0.2">
      <c r="B157" s="1" t="s">
        <v>1883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1917</v>
      </c>
      <c r="K157" s="1" t="s">
        <v>1805</v>
      </c>
      <c r="L157" s="1">
        <v>10033006</v>
      </c>
      <c r="M157" s="1" t="s">
        <v>1804</v>
      </c>
      <c r="N157" s="1">
        <v>10033005</v>
      </c>
      <c r="O157" s="1" t="s">
        <v>1876</v>
      </c>
      <c r="P157" s="1">
        <v>10035003</v>
      </c>
      <c r="Q157" s="1" t="s">
        <v>1872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600</v>
      </c>
      <c r="AD157" s="1"/>
      <c r="AE157" s="1">
        <f>LOOKUP(R157,[2]ItemProto!$C$264:$C$305,[2]ItemProto!$O$264:$O$305)</f>
        <v>600</v>
      </c>
      <c r="AF157" s="1"/>
      <c r="AG157" s="1">
        <f t="shared" si="100"/>
        <v>4473</v>
      </c>
      <c r="AH157" s="1"/>
      <c r="AI157" s="1">
        <v>1.5</v>
      </c>
      <c r="AJ157" s="1">
        <v>3</v>
      </c>
      <c r="AK157" s="1">
        <f t="shared" si="101"/>
        <v>6710</v>
      </c>
      <c r="AL157" s="1">
        <f t="shared" si="102"/>
        <v>13419</v>
      </c>
      <c r="AN157" s="13" t="str">
        <f t="shared" si="103"/>
        <v>new JiaYuanPurchase{ ItemID = 10036010,ItemNum = 1, BuyMinZiJin = 6710,BuyMaxZiJin = 13419},  //鸡蛋汉堡</v>
      </c>
    </row>
    <row r="158" spans="2:40" s="8" customFormat="1" ht="20.100000000000001" customHeight="1" x14ac:dyDescent="0.2">
      <c r="B158" s="1" t="s">
        <v>1885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1918</v>
      </c>
      <c r="K158" s="1" t="s">
        <v>1882</v>
      </c>
      <c r="L158" s="1">
        <v>10035006</v>
      </c>
      <c r="M158" s="1" t="s">
        <v>1876</v>
      </c>
      <c r="N158" s="1">
        <v>10035003</v>
      </c>
      <c r="O158" s="1" t="s">
        <v>1802</v>
      </c>
      <c r="P158" s="1">
        <v>10033003</v>
      </c>
      <c r="Q158" s="1" t="s">
        <v>1800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600</v>
      </c>
      <c r="Z158" s="9"/>
      <c r="AA158" s="1">
        <f>LOOKUP(N158,[2]ItemProto!$C$264:$C$305,[2]ItemProto!$O$264:$O$305)</f>
        <v>600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2421</v>
      </c>
      <c r="AH158" s="9"/>
      <c r="AI158" s="1">
        <v>1.5</v>
      </c>
      <c r="AJ158" s="1">
        <v>3</v>
      </c>
      <c r="AK158" s="1">
        <f t="shared" si="101"/>
        <v>3632</v>
      </c>
      <c r="AL158" s="1">
        <f t="shared" si="102"/>
        <v>7263</v>
      </c>
      <c r="AN158" s="13" t="str">
        <f t="shared" si="103"/>
        <v>new JiaYuanPurchase{ ItemID = 10036011,ItemNum = 1, BuyMinZiJin = 3632,BuyMaxZiJin = 7263},  //烤肉</v>
      </c>
    </row>
    <row r="159" spans="2:40" s="8" customFormat="1" ht="20.100000000000001" customHeight="1" x14ac:dyDescent="0.2">
      <c r="B159" s="1" t="s">
        <v>1887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1919</v>
      </c>
      <c r="K159" s="1" t="s">
        <v>1884</v>
      </c>
      <c r="L159" s="1">
        <v>10035007</v>
      </c>
      <c r="M159" s="1" t="s">
        <v>1884</v>
      </c>
      <c r="N159" s="1">
        <v>10035007</v>
      </c>
      <c r="O159" s="1" t="s">
        <v>1801</v>
      </c>
      <c r="P159" s="1">
        <v>10033002</v>
      </c>
      <c r="Q159" s="1" t="s">
        <v>1805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600</v>
      </c>
      <c r="Z159" s="9"/>
      <c r="AA159" s="1">
        <f>LOOKUP(N159,[2]ItemProto!$C$264:$C$305,[2]ItemProto!$O$264:$O$305)</f>
        <v>600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3621</v>
      </c>
      <c r="AH159" s="9"/>
      <c r="AI159" s="1">
        <v>1.5</v>
      </c>
      <c r="AJ159" s="1">
        <v>3</v>
      </c>
      <c r="AK159" s="1">
        <f t="shared" si="101"/>
        <v>5432</v>
      </c>
      <c r="AL159" s="1">
        <f t="shared" si="102"/>
        <v>10863</v>
      </c>
      <c r="AN159" s="13" t="str">
        <f t="shared" si="103"/>
        <v>new JiaYuanPurchase{ ItemID = 10036012,ItemNum = 1, BuyMinZiJin = 5432,BuyMaxZiJin = 10863},  //猪肉串</v>
      </c>
    </row>
    <row r="160" spans="2:40" s="8" customFormat="1" ht="20.100000000000001" customHeight="1" x14ac:dyDescent="0.2">
      <c r="B160" s="1" t="s">
        <v>1889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1920</v>
      </c>
      <c r="K160" s="1" t="s">
        <v>1886</v>
      </c>
      <c r="L160" s="1">
        <v>10035008</v>
      </c>
      <c r="M160" s="1" t="s">
        <v>1886</v>
      </c>
      <c r="N160" s="1">
        <v>10035008</v>
      </c>
      <c r="O160" s="1" t="s">
        <v>1882</v>
      </c>
      <c r="P160" s="1">
        <v>10035006</v>
      </c>
      <c r="Q160" s="1" t="s">
        <v>1921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600</v>
      </c>
      <c r="Z160" s="9"/>
      <c r="AA160" s="1">
        <f>LOOKUP(N160,[2]ItemProto!$C$264:$C$305,[2]ItemProto!$O$264:$O$305)</f>
        <v>600</v>
      </c>
      <c r="AB160" s="9"/>
      <c r="AC160" s="1">
        <f>LOOKUP(P160,[2]ItemProto!$C$264:$C$305,[2]ItemProto!$O$264:$O$305)</f>
        <v>600</v>
      </c>
      <c r="AD160" s="9"/>
      <c r="AE160" s="1">
        <f>LOOKUP(R160,[2]ItemProto!$C$264:$C$305,[2]ItemProto!$O$264:$O$305)</f>
        <v>600</v>
      </c>
      <c r="AF160" s="9"/>
      <c r="AG160" s="1">
        <f t="shared" si="100"/>
        <v>2400</v>
      </c>
      <c r="AH160" s="9"/>
      <c r="AI160" s="1">
        <v>1.5</v>
      </c>
      <c r="AJ160" s="1">
        <v>3</v>
      </c>
      <c r="AK160" s="1">
        <f t="shared" si="101"/>
        <v>3600</v>
      </c>
      <c r="AL160" s="1">
        <f t="shared" si="102"/>
        <v>7200</v>
      </c>
      <c r="AN160" s="13" t="str">
        <f t="shared" si="103"/>
        <v>new JiaYuanPurchase{ ItemID = 10036013,ItemNum = 1, BuyMinZiJin = 3600,BuyMaxZiJin = 7200},  //牛皮护腕</v>
      </c>
    </row>
    <row r="161" spans="2:40" s="8" customFormat="1" ht="20.100000000000001" customHeight="1" x14ac:dyDescent="0.2">
      <c r="B161" s="31" t="s">
        <v>1891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1922</v>
      </c>
      <c r="K161" s="1" t="s">
        <v>1806</v>
      </c>
      <c r="L161" s="1">
        <v>10033007</v>
      </c>
      <c r="M161" s="1" t="s">
        <v>1806</v>
      </c>
      <c r="N161" s="1">
        <v>10033007</v>
      </c>
      <c r="O161" s="1" t="s">
        <v>1804</v>
      </c>
      <c r="P161" s="1">
        <v>10033005</v>
      </c>
      <c r="Q161" s="1" t="s">
        <v>1872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600</v>
      </c>
      <c r="AF161" s="9"/>
      <c r="AG161" s="1">
        <f t="shared" si="100"/>
        <v>6824</v>
      </c>
      <c r="AH161" s="9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3" t="str">
        <f t="shared" si="103"/>
        <v>new JiaYuanPurchase{ ItemID = 10036014,ItemNum = 1, BuyMinZiJin = 10236,BuyMaxZiJin = 20472},  //清蒸土豆</v>
      </c>
    </row>
    <row r="162" spans="2:40" s="8" customFormat="1" ht="20.100000000000001" customHeight="1" x14ac:dyDescent="0.2">
      <c r="B162" s="32" t="s">
        <v>1893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1923</v>
      </c>
      <c r="K162" s="1" t="s">
        <v>1807</v>
      </c>
      <c r="L162" s="1">
        <v>10033008</v>
      </c>
      <c r="M162" s="1" t="s">
        <v>1807</v>
      </c>
      <c r="N162" s="1">
        <v>10033008</v>
      </c>
      <c r="O162" s="1" t="s">
        <v>1803</v>
      </c>
      <c r="P162" s="1">
        <v>10033004</v>
      </c>
      <c r="Q162" s="1" t="s">
        <v>1802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1895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1924</v>
      </c>
      <c r="K163" s="1" t="s">
        <v>1808</v>
      </c>
      <c r="L163" s="1">
        <v>10033009</v>
      </c>
      <c r="M163" s="1" t="s">
        <v>1808</v>
      </c>
      <c r="N163" s="1">
        <v>10033009</v>
      </c>
      <c r="O163" s="1" t="s">
        <v>1805</v>
      </c>
      <c r="P163" s="1">
        <v>10033006</v>
      </c>
      <c r="Q163" s="1" t="s">
        <v>1801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1897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1925</v>
      </c>
      <c r="K164" s="1" t="s">
        <v>1888</v>
      </c>
      <c r="L164" s="1">
        <v>10035009</v>
      </c>
      <c r="M164" s="1" t="s">
        <v>1888</v>
      </c>
      <c r="N164" s="1">
        <v>10035009</v>
      </c>
      <c r="O164" s="1" t="s">
        <v>1880</v>
      </c>
      <c r="P164" s="1">
        <v>10035005</v>
      </c>
      <c r="Q164" s="1" t="s">
        <v>1878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600</v>
      </c>
      <c r="Z164" s="9"/>
      <c r="AA164" s="1">
        <f>LOOKUP(N164,[2]ItemProto!$C$264:$C$305,[2]ItemProto!$O$264:$O$305)</f>
        <v>600</v>
      </c>
      <c r="AB164" s="9"/>
      <c r="AC164" s="1">
        <f>LOOKUP(P164,[2]ItemProto!$C$264:$C$305,[2]ItemProto!$O$264:$O$305)</f>
        <v>600</v>
      </c>
      <c r="AD164" s="9"/>
      <c r="AE164" s="1">
        <f>LOOKUP(R164,[2]ItemProto!$C$264:$C$305,[2]ItemProto!$O$264:$O$305)</f>
        <v>600</v>
      </c>
      <c r="AF164" s="9"/>
      <c r="AG164" s="1">
        <f t="shared" si="100"/>
        <v>2400</v>
      </c>
      <c r="AH164" s="9"/>
      <c r="AI164" s="1">
        <v>1.5</v>
      </c>
      <c r="AJ164" s="1">
        <v>3</v>
      </c>
      <c r="AK164" s="1">
        <f t="shared" si="101"/>
        <v>3600</v>
      </c>
      <c r="AL164" s="1">
        <f t="shared" si="102"/>
        <v>7200</v>
      </c>
      <c r="AN164" s="13" t="str">
        <f t="shared" si="103"/>
        <v>new JiaYuanPurchase{ ItemID = 10036017,ItemNum = 1, BuyMinZiJin = 3600,BuyMaxZiJin = 7200},  //绒毛围裙</v>
      </c>
    </row>
    <row r="165" spans="2:40" s="8" customFormat="1" ht="20.100000000000001" customHeight="1" x14ac:dyDescent="0.2">
      <c r="B165" s="32" t="s">
        <v>1899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1926</v>
      </c>
      <c r="K165" s="1" t="s">
        <v>1809</v>
      </c>
      <c r="L165" s="1">
        <v>10033010</v>
      </c>
      <c r="M165" s="1" t="s">
        <v>1809</v>
      </c>
      <c r="N165" s="1">
        <v>10033010</v>
      </c>
      <c r="O165" s="1" t="s">
        <v>1807</v>
      </c>
      <c r="P165" s="1">
        <v>10033008</v>
      </c>
      <c r="Q165" s="1" t="s">
        <v>1806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1868</v>
      </c>
      <c r="C166" s="1" t="s">
        <v>1869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1927</v>
      </c>
      <c r="K166" s="1" t="s">
        <v>1890</v>
      </c>
      <c r="L166" s="1">
        <v>10035010</v>
      </c>
      <c r="M166" s="1" t="s">
        <v>1890</v>
      </c>
      <c r="N166" s="1">
        <v>10035010</v>
      </c>
      <c r="O166" s="1" t="s">
        <v>1808</v>
      </c>
      <c r="P166" s="1">
        <v>10033009</v>
      </c>
      <c r="Q166" s="1" t="s">
        <v>1874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600</v>
      </c>
      <c r="Z166" s="9"/>
      <c r="AA166" s="1">
        <f>LOOKUP(N166,[2]ItemProto!$C$264:$C$305,[2]ItemProto!$O$264:$O$305)</f>
        <v>600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600</v>
      </c>
      <c r="AF166" s="9"/>
      <c r="AG166" s="1">
        <f t="shared" si="100"/>
        <v>5720</v>
      </c>
      <c r="AH166" s="9"/>
      <c r="AI166" s="1">
        <v>1.5</v>
      </c>
      <c r="AJ166" s="1">
        <v>3</v>
      </c>
      <c r="AK166" s="1">
        <f t="shared" si="101"/>
        <v>8580</v>
      </c>
      <c r="AL166" s="1">
        <f t="shared" si="102"/>
        <v>17160</v>
      </c>
      <c r="AN166" s="13" t="str">
        <f t="shared" si="103"/>
        <v>new JiaYuanPurchase{ ItemID = 10036019,ItemNum = 1, BuyMinZiJin = 8580,BuyMaxZiJin = 17160},  //牛奶点心</v>
      </c>
    </row>
    <row r="167" spans="2:40" s="8" customFormat="1" ht="20.100000000000001" customHeight="1" x14ac:dyDescent="0.2">
      <c r="B167" s="1" t="s">
        <v>1869</v>
      </c>
      <c r="C167" s="1" t="s">
        <v>1871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1928</v>
      </c>
      <c r="K167" s="1" t="s">
        <v>1810</v>
      </c>
      <c r="L167" s="1">
        <v>10033011</v>
      </c>
      <c r="M167" s="1" t="s">
        <v>1810</v>
      </c>
      <c r="N167" s="1">
        <v>10033011</v>
      </c>
      <c r="O167" s="1" t="s">
        <v>1872</v>
      </c>
      <c r="P167" s="1">
        <v>10035001</v>
      </c>
      <c r="Q167" s="1" t="s">
        <v>1800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600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13160</v>
      </c>
      <c r="AH167" s="9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3" t="str">
        <f t="shared" si="103"/>
        <v>new JiaYuanPurchase{ ItemID = 10036020,ItemNum = 1, BuyMinZiJin = 19740,BuyMaxZiJin = 39480},  //西红柿炒蛋</v>
      </c>
    </row>
    <row r="168" spans="2:40" s="8" customFormat="1" ht="20.100000000000001" customHeight="1" x14ac:dyDescent="0.2">
      <c r="B168" s="1" t="s">
        <v>1868</v>
      </c>
      <c r="C168" s="1" t="s">
        <v>1873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1929</v>
      </c>
      <c r="K168" s="1" t="s">
        <v>1892</v>
      </c>
      <c r="L168" s="1">
        <v>10035011</v>
      </c>
      <c r="M168" s="1" t="s">
        <v>1892</v>
      </c>
      <c r="N168" s="1">
        <v>10035011</v>
      </c>
      <c r="O168" s="1" t="s">
        <v>1805</v>
      </c>
      <c r="P168" s="1">
        <v>10033006</v>
      </c>
      <c r="Q168" s="1" t="s">
        <v>1804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600</v>
      </c>
      <c r="Z168" s="9"/>
      <c r="AA168" s="1">
        <f>LOOKUP(N168,[2]ItemProto!$C$264:$C$305,[2]ItemProto!$O$264:$O$305)</f>
        <v>600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4473</v>
      </c>
      <c r="AH168" s="9"/>
      <c r="AI168" s="1">
        <v>1.5</v>
      </c>
      <c r="AJ168" s="1">
        <v>3</v>
      </c>
      <c r="AK168" s="1">
        <f t="shared" si="101"/>
        <v>6710</v>
      </c>
      <c r="AL168" s="1">
        <f t="shared" si="102"/>
        <v>13419</v>
      </c>
      <c r="AN168" s="13" t="str">
        <f t="shared" si="103"/>
        <v>new JiaYuanPurchase{ ItemID = 10036021,ItemNum = 1, BuyMinZiJin = 6710,BuyMaxZiJin = 13419},  //美味拼盘</v>
      </c>
    </row>
    <row r="169" spans="2:40" s="8" customFormat="1" ht="20.100000000000001" customHeight="1" x14ac:dyDescent="0.2">
      <c r="B169" s="1" t="s">
        <v>1869</v>
      </c>
      <c r="C169" s="1" t="s">
        <v>1875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1930</v>
      </c>
      <c r="K169" s="1" t="s">
        <v>1811</v>
      </c>
      <c r="L169" s="1">
        <v>10033012</v>
      </c>
      <c r="M169" s="1" t="s">
        <v>1811</v>
      </c>
      <c r="N169" s="1">
        <v>10033012</v>
      </c>
      <c r="O169" s="1" t="s">
        <v>1890</v>
      </c>
      <c r="P169" s="1">
        <v>10035010</v>
      </c>
      <c r="Q169" s="1" t="s">
        <v>1809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600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20286</v>
      </c>
      <c r="AH169" s="9"/>
      <c r="AI169" s="1">
        <v>1.5</v>
      </c>
      <c r="AJ169" s="1">
        <v>3</v>
      </c>
      <c r="AK169" s="1">
        <f t="shared" si="101"/>
        <v>30429</v>
      </c>
      <c r="AL169" s="1">
        <f t="shared" si="102"/>
        <v>60858</v>
      </c>
      <c r="AN169" s="13" t="str">
        <f t="shared" si="103"/>
        <v>new JiaYuanPurchase{ ItemID = 10036022,ItemNum = 1, BuyMinZiJin = 30429,BuyMaxZiJin = 60858},  //美味蛋糕</v>
      </c>
    </row>
    <row r="170" spans="2:40" s="8" customFormat="1" ht="20.100000000000001" customHeight="1" x14ac:dyDescent="0.2">
      <c r="B170" s="1" t="s">
        <v>1871</v>
      </c>
      <c r="C170" s="1" t="s">
        <v>1879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1931</v>
      </c>
      <c r="K170" s="1" t="s">
        <v>1894</v>
      </c>
      <c r="L170" s="1">
        <v>10035012</v>
      </c>
      <c r="M170" s="1" t="s">
        <v>1894</v>
      </c>
      <c r="N170" s="1">
        <v>10035012</v>
      </c>
      <c r="O170" s="1" t="s">
        <v>1890</v>
      </c>
      <c r="P170" s="1">
        <v>10035010</v>
      </c>
      <c r="Q170" s="1" t="s">
        <v>1808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600</v>
      </c>
      <c r="Z170" s="9"/>
      <c r="AA170" s="1">
        <f>LOOKUP(N170,[2]ItemProto!$C$264:$C$305,[2]ItemProto!$O$264:$O$305)</f>
        <v>600</v>
      </c>
      <c r="AB170" s="9"/>
      <c r="AC170" s="1">
        <f>LOOKUP(P170,[2]ItemProto!$C$264:$C$305,[2]ItemProto!$O$264:$O$305)</f>
        <v>600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5720</v>
      </c>
      <c r="AH170" s="9"/>
      <c r="AI170" s="1">
        <v>1.5</v>
      </c>
      <c r="AJ170" s="1">
        <v>3</v>
      </c>
      <c r="AK170" s="1">
        <f t="shared" si="101"/>
        <v>8580</v>
      </c>
      <c r="AL170" s="1">
        <f t="shared" si="102"/>
        <v>17160</v>
      </c>
      <c r="AN170" s="13" t="str">
        <f t="shared" si="103"/>
        <v>new JiaYuanPurchase{ ItemID = 10036023,ItemNum = 1, BuyMinZiJin = 8580,BuyMaxZiJin = 17160},  //美味奶汁</v>
      </c>
    </row>
    <row r="171" spans="2:40" s="8" customFormat="1" ht="20.100000000000001" customHeight="1" x14ac:dyDescent="0.2">
      <c r="B171" s="1" t="s">
        <v>1868</v>
      </c>
      <c r="C171" s="1" t="s">
        <v>1870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1932</v>
      </c>
      <c r="K171" s="1" t="s">
        <v>1812</v>
      </c>
      <c r="L171" s="1">
        <v>10033013</v>
      </c>
      <c r="M171" s="1" t="s">
        <v>1812</v>
      </c>
      <c r="N171" s="1">
        <v>10033013</v>
      </c>
      <c r="O171" s="1" t="s">
        <v>1892</v>
      </c>
      <c r="P171" s="1">
        <v>10035011</v>
      </c>
      <c r="Q171" s="1" t="s">
        <v>1884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600</v>
      </c>
      <c r="AD171" s="9"/>
      <c r="AE171" s="1">
        <f>LOOKUP(R171,[2]ItemProto!$C$264:$C$305,[2]ItemProto!$O$264:$O$305)</f>
        <v>600</v>
      </c>
      <c r="AF171" s="9"/>
      <c r="AG171" s="1">
        <f t="shared" si="100"/>
        <v>18864</v>
      </c>
      <c r="AH171" s="9"/>
      <c r="AI171" s="1">
        <v>1.5</v>
      </c>
      <c r="AJ171" s="1">
        <v>3</v>
      </c>
      <c r="AK171" s="1">
        <f t="shared" si="101"/>
        <v>28296</v>
      </c>
      <c r="AL171" s="1">
        <f t="shared" si="102"/>
        <v>56592</v>
      </c>
      <c r="AN171" s="13" t="str">
        <f t="shared" si="103"/>
        <v>new JiaYuanPurchase{ ItemID = 10036024,ItemNum = 1, BuyMinZiJin = 28296,BuyMaxZiJin = 56592},  //玉米骨汤</v>
      </c>
    </row>
    <row r="172" spans="2:40" s="8" customFormat="1" ht="20.100000000000001" customHeight="1" x14ac:dyDescent="0.2">
      <c r="B172" s="1" t="s">
        <v>1870</v>
      </c>
      <c r="C172" s="1" t="s">
        <v>1877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1933</v>
      </c>
      <c r="K172" s="1" t="s">
        <v>1896</v>
      </c>
      <c r="L172" s="1">
        <v>10035013</v>
      </c>
      <c r="M172" s="1" t="s">
        <v>1896</v>
      </c>
      <c r="N172" s="1">
        <v>10035013</v>
      </c>
      <c r="O172" s="1" t="s">
        <v>1884</v>
      </c>
      <c r="P172" s="1">
        <v>10035007</v>
      </c>
      <c r="Q172" s="1" t="s">
        <v>1805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600</v>
      </c>
      <c r="Z172" s="9"/>
      <c r="AA172" s="1">
        <f>LOOKUP(N172,[2]ItemProto!$C$264:$C$305,[2]ItemProto!$O$264:$O$305)</f>
        <v>600</v>
      </c>
      <c r="AB172" s="9"/>
      <c r="AC172" s="1">
        <f>LOOKUP(P172,[2]ItemProto!$C$264:$C$305,[2]ItemProto!$O$264:$O$305)</f>
        <v>600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3633</v>
      </c>
      <c r="AH172" s="9"/>
      <c r="AI172" s="1">
        <v>1.5</v>
      </c>
      <c r="AJ172" s="1">
        <v>3</v>
      </c>
      <c r="AK172" s="1">
        <f t="shared" si="101"/>
        <v>5450</v>
      </c>
      <c r="AL172" s="1">
        <f t="shared" si="102"/>
        <v>10899</v>
      </c>
      <c r="AN172" s="13" t="str">
        <f t="shared" si="103"/>
        <v>new JiaYuanPurchase{ ItemID = 10036025,ItemNum = 1, BuyMinZiJin = 5450,BuyMaxZiJin = 10899},  //风味肉汁</v>
      </c>
    </row>
    <row r="173" spans="2:40" s="8" customFormat="1" ht="20.100000000000001" customHeight="1" x14ac:dyDescent="0.2">
      <c r="B173" s="1" t="s">
        <v>1871</v>
      </c>
      <c r="C173" s="31" t="s">
        <v>1891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1934</v>
      </c>
      <c r="K173" s="1" t="s">
        <v>1813</v>
      </c>
      <c r="L173" s="1">
        <v>10033014</v>
      </c>
      <c r="M173" s="1" t="s">
        <v>1813</v>
      </c>
      <c r="N173" s="1">
        <v>10033014</v>
      </c>
      <c r="O173" s="1" t="s">
        <v>1811</v>
      </c>
      <c r="P173" s="1">
        <v>10033012</v>
      </c>
      <c r="Q173" s="1" t="s">
        <v>1809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1868</v>
      </c>
      <c r="C174" s="32" t="s">
        <v>1893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1935</v>
      </c>
      <c r="K174" s="1" t="s">
        <v>1898</v>
      </c>
      <c r="L174" s="1">
        <v>10035014</v>
      </c>
      <c r="M174" s="1" t="s">
        <v>1898</v>
      </c>
      <c r="N174" s="1">
        <v>10035014</v>
      </c>
      <c r="O174" s="1" t="s">
        <v>1894</v>
      </c>
      <c r="P174" s="1">
        <v>10035012</v>
      </c>
      <c r="Q174" s="1" t="s">
        <v>1811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600</v>
      </c>
      <c r="Z174" s="9"/>
      <c r="AA174" s="1">
        <f>LOOKUP(N174,[2]ItemProto!$C$264:$C$305,[2]ItemProto!$O$264:$O$305)</f>
        <v>600</v>
      </c>
      <c r="AB174" s="9"/>
      <c r="AC174" s="1">
        <f>LOOKUP(P174,[2]ItemProto!$C$264:$C$305,[2]ItemProto!$O$264:$O$305)</f>
        <v>600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9178</v>
      </c>
      <c r="AH174" s="9"/>
      <c r="AI174" s="1">
        <v>1.5</v>
      </c>
      <c r="AJ174" s="1">
        <v>3</v>
      </c>
      <c r="AK174" s="1">
        <f t="shared" si="101"/>
        <v>13767</v>
      </c>
      <c r="AL174" s="1">
        <f t="shared" si="102"/>
        <v>27534</v>
      </c>
      <c r="AN174" s="13" t="str">
        <f t="shared" si="103"/>
        <v>new JiaYuanPurchase{ ItemID = 10036027,ItemNum = 1, BuyMinZiJin = 13767,BuyMaxZiJin = 27534},  //风味奶酪</v>
      </c>
    </row>
    <row r="175" spans="2:40" s="8" customFormat="1" ht="20.100000000000001" customHeight="1" x14ac:dyDescent="0.2">
      <c r="B175" s="1" t="s">
        <v>1869</v>
      </c>
      <c r="C175" s="31" t="s">
        <v>1895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1936</v>
      </c>
      <c r="K175" s="14" t="s">
        <v>1810</v>
      </c>
      <c r="L175" s="14">
        <v>10033011</v>
      </c>
      <c r="M175" s="14" t="s">
        <v>1810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1871</v>
      </c>
      <c r="C176" s="32" t="s">
        <v>1897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1937</v>
      </c>
      <c r="K176" s="1" t="s">
        <v>1810</v>
      </c>
      <c r="L176" s="1">
        <v>10033011</v>
      </c>
      <c r="M176" s="1" t="s">
        <v>1808</v>
      </c>
      <c r="N176" s="1">
        <v>10033009</v>
      </c>
      <c r="O176" s="1" t="s">
        <v>1809</v>
      </c>
      <c r="P176" s="1">
        <v>10033010</v>
      </c>
      <c r="Q176" s="1" t="s">
        <v>1800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1868</v>
      </c>
      <c r="C177" s="32" t="s">
        <v>1899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1938</v>
      </c>
      <c r="K177" s="1" t="s">
        <v>1811</v>
      </c>
      <c r="L177" s="1">
        <v>10033012</v>
      </c>
      <c r="M177" s="1" t="s">
        <v>1811</v>
      </c>
      <c r="N177" s="1">
        <v>10033012</v>
      </c>
      <c r="O177" s="1" t="s">
        <v>1806</v>
      </c>
      <c r="P177" s="1">
        <v>10033007</v>
      </c>
      <c r="Q177" s="1" t="s">
        <v>1803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1869</v>
      </c>
      <c r="C178" s="1" t="s">
        <v>1881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1939</v>
      </c>
      <c r="K178" s="1" t="s">
        <v>1876</v>
      </c>
      <c r="L178" s="24">
        <v>10035003</v>
      </c>
      <c r="M178" s="1" t="s">
        <v>1876</v>
      </c>
      <c r="N178" s="24">
        <v>10035003</v>
      </c>
      <c r="O178" s="1" t="s">
        <v>1800</v>
      </c>
      <c r="P178" s="1">
        <v>10033001</v>
      </c>
      <c r="Q178" s="1" t="s">
        <v>1801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600</v>
      </c>
      <c r="Z178" s="9"/>
      <c r="AA178" s="1">
        <f>LOOKUP(N178,[2]ItemProto!$C$264:$C$305,[2]ItemProto!$O$264:$O$305)</f>
        <v>600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2188</v>
      </c>
      <c r="AH178" s="9"/>
      <c r="AI178" s="1">
        <v>1.5</v>
      </c>
      <c r="AJ178" s="1">
        <v>3</v>
      </c>
      <c r="AK178" s="1">
        <f t="shared" si="101"/>
        <v>3282</v>
      </c>
      <c r="AL178" s="1">
        <f t="shared" si="102"/>
        <v>6564</v>
      </c>
      <c r="AN178" s="13" t="str">
        <f t="shared" si="103"/>
        <v>new JiaYuanPurchase{ ItemID = 10036031,ItemNum = 1, BuyMinZiJin = 3282,BuyMaxZiJin = 6564},  //烤鸡肉</v>
      </c>
    </row>
    <row r="179" spans="2:40" s="8" customFormat="1" ht="20.100000000000001" customHeight="1" x14ac:dyDescent="0.2">
      <c r="B179" s="1" t="s">
        <v>1871</v>
      </c>
      <c r="C179" s="1" t="s">
        <v>1883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1940</v>
      </c>
      <c r="K179" s="1" t="s">
        <v>1882</v>
      </c>
      <c r="L179" s="1">
        <v>10035006</v>
      </c>
      <c r="M179" s="1" t="s">
        <v>1882</v>
      </c>
      <c r="N179" s="1">
        <v>10035006</v>
      </c>
      <c r="O179" s="1" t="s">
        <v>1805</v>
      </c>
      <c r="P179" s="1">
        <v>10033006</v>
      </c>
      <c r="Q179" s="1" t="s">
        <v>1801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600</v>
      </c>
      <c r="Z179" s="9"/>
      <c r="AA179" s="1">
        <f>LOOKUP(N179,[2]ItemProto!$C$264:$C$305,[2]ItemProto!$O$264:$O$305)</f>
        <v>600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3621</v>
      </c>
      <c r="AH179" s="9"/>
      <c r="AI179" s="1">
        <v>1.5</v>
      </c>
      <c r="AJ179" s="1">
        <v>3</v>
      </c>
      <c r="AK179" s="1">
        <f t="shared" si="101"/>
        <v>5432</v>
      </c>
      <c r="AL179" s="1">
        <f t="shared" si="102"/>
        <v>10863</v>
      </c>
      <c r="AN179" s="13" t="str">
        <f t="shared" si="103"/>
        <v>new JiaYuanPurchase{ ItemID = 10036032,ItemNum = 1, BuyMinZiJin = 5432,BuyMaxZiJin = 10863},  //红烧烤肉</v>
      </c>
    </row>
    <row r="180" spans="2:40" s="8" customFormat="1" ht="20.100000000000001" customHeight="1" x14ac:dyDescent="0.2">
      <c r="B180" s="1" t="s">
        <v>1870</v>
      </c>
      <c r="C180" s="1" t="s">
        <v>1885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1941</v>
      </c>
      <c r="K180" s="1" t="s">
        <v>1888</v>
      </c>
      <c r="L180" s="1">
        <v>10035009</v>
      </c>
      <c r="M180" s="1" t="s">
        <v>1888</v>
      </c>
      <c r="N180" s="1">
        <v>10035009</v>
      </c>
      <c r="O180" s="1" t="s">
        <v>1886</v>
      </c>
      <c r="P180" s="1">
        <v>10035008</v>
      </c>
      <c r="Q180" s="1" t="s">
        <v>1886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600</v>
      </c>
      <c r="Z180" s="9"/>
      <c r="AA180" s="1">
        <f>LOOKUP(N180,[2]ItemProto!$C$264:$C$305,[2]ItemProto!$O$264:$O$305)</f>
        <v>600</v>
      </c>
      <c r="AB180" s="9"/>
      <c r="AC180" s="1">
        <f>LOOKUP(P180,[2]ItemProto!$C$264:$C$305,[2]ItemProto!$O$264:$O$305)</f>
        <v>600</v>
      </c>
      <c r="AD180" s="9"/>
      <c r="AE180" s="1">
        <f>LOOKUP(R180,[2]ItemProto!$C$264:$C$305,[2]ItemProto!$O$264:$O$305)</f>
        <v>600</v>
      </c>
      <c r="AF180" s="9"/>
      <c r="AG180" s="1">
        <f t="shared" si="100"/>
        <v>2400</v>
      </c>
      <c r="AH180" s="9"/>
      <c r="AI180" s="1">
        <v>1.5</v>
      </c>
      <c r="AJ180" s="1">
        <v>3</v>
      </c>
      <c r="AK180" s="1">
        <f t="shared" si="101"/>
        <v>3600</v>
      </c>
      <c r="AL180" s="1">
        <f t="shared" si="102"/>
        <v>7200</v>
      </c>
      <c r="AN180" s="13" t="str">
        <f t="shared" si="103"/>
        <v>new JiaYuanPurchase{ ItemID = 10036033,ItemNum = 1, BuyMinZiJin = 3600,BuyMaxZiJin = 7200},  //加厚皮裙</v>
      </c>
    </row>
    <row r="181" spans="2:40" s="8" customFormat="1" ht="20.100000000000001" customHeight="1" x14ac:dyDescent="0.2">
      <c r="B181" s="1" t="s">
        <v>1871</v>
      </c>
      <c r="C181" s="1" t="s">
        <v>1887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1942</v>
      </c>
      <c r="K181" s="1" t="s">
        <v>1894</v>
      </c>
      <c r="L181" s="1">
        <v>10035012</v>
      </c>
      <c r="M181" s="1" t="s">
        <v>1894</v>
      </c>
      <c r="N181" s="1">
        <v>10035012</v>
      </c>
      <c r="O181" s="1" t="s">
        <v>1890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600</v>
      </c>
      <c r="Z181" s="9"/>
      <c r="AA181" s="1">
        <f>LOOKUP(N181,[2]ItemProto!$C$264:$C$305,[2]ItemProto!$O$264:$O$305)</f>
        <v>600</v>
      </c>
      <c r="AB181" s="9"/>
      <c r="AC181" s="1">
        <f>LOOKUP(P181,[2]ItemProto!$C$264:$C$305,[2]ItemProto!$O$264:$O$305)</f>
        <v>600</v>
      </c>
      <c r="AD181" s="9"/>
      <c r="AE181" s="1"/>
      <c r="AF181" s="9"/>
      <c r="AG181" s="1">
        <f t="shared" si="100"/>
        <v>1800</v>
      </c>
      <c r="AH181" s="9"/>
      <c r="AI181" s="1">
        <v>1.5</v>
      </c>
      <c r="AJ181" s="1">
        <v>3</v>
      </c>
      <c r="AK181" s="1">
        <f t="shared" si="101"/>
        <v>2700</v>
      </c>
      <c r="AL181" s="1">
        <f t="shared" si="102"/>
        <v>5400</v>
      </c>
      <c r="AN181" s="13" t="str">
        <f t="shared" si="103"/>
        <v>new JiaYuanPurchase{ ItemID = 10036034,ItemNum = 1, BuyMinZiJin = 2700,BuyMaxZiJin = 5400},  //香味奶汁</v>
      </c>
    </row>
    <row r="182" spans="2:40" s="8" customFormat="1" ht="20.100000000000001" customHeight="1" x14ac:dyDescent="0.2">
      <c r="B182" s="1" t="s">
        <v>1868</v>
      </c>
      <c r="C182" s="1" t="s">
        <v>1889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1943</v>
      </c>
      <c r="K182" s="25" t="s">
        <v>1809</v>
      </c>
      <c r="L182" s="24">
        <v>10033010</v>
      </c>
      <c r="M182" s="25" t="s">
        <v>1807</v>
      </c>
      <c r="N182" s="24">
        <v>10033008</v>
      </c>
      <c r="O182" s="25" t="s">
        <v>1807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1944</v>
      </c>
      <c r="K184" s="13" t="s">
        <v>1945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1946</v>
      </c>
      <c r="K185" s="13" t="s">
        <v>1947</v>
      </c>
      <c r="O185" s="8" t="s">
        <v>1948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1949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1950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1951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1952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1953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1954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1955</v>
      </c>
      <c r="K197" s="1" t="s">
        <v>1956</v>
      </c>
      <c r="L197" s="1" t="s">
        <v>1957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1958</v>
      </c>
      <c r="K198" s="1" t="s">
        <v>1959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1960</v>
      </c>
      <c r="K199" s="1" t="s">
        <v>1961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1962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1963</v>
      </c>
      <c r="K204" s="1" t="s">
        <v>1964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1965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1800</v>
      </c>
      <c r="E225" s="8"/>
    </row>
    <row r="226" spans="2:5" x14ac:dyDescent="0.2">
      <c r="B226" s="34">
        <v>10033002</v>
      </c>
      <c r="C226" s="35" t="s">
        <v>1801</v>
      </c>
      <c r="E226" s="8"/>
    </row>
    <row r="227" spans="2:5" x14ac:dyDescent="0.2">
      <c r="B227" s="34">
        <v>10033003</v>
      </c>
      <c r="C227" s="35" t="s">
        <v>1802</v>
      </c>
      <c r="E227" s="8"/>
    </row>
    <row r="228" spans="2:5" x14ac:dyDescent="0.2">
      <c r="B228" s="34">
        <v>10033004</v>
      </c>
      <c r="C228" s="35" t="s">
        <v>1803</v>
      </c>
      <c r="E228" s="8"/>
    </row>
    <row r="229" spans="2:5" x14ac:dyDescent="0.2">
      <c r="B229" s="34">
        <v>10033005</v>
      </c>
      <c r="C229" s="35" t="s">
        <v>1804</v>
      </c>
      <c r="E229" s="8"/>
    </row>
    <row r="230" spans="2:5" x14ac:dyDescent="0.2">
      <c r="B230" s="34">
        <v>10033006</v>
      </c>
      <c r="C230" s="35" t="s">
        <v>1805</v>
      </c>
      <c r="E230" s="8"/>
    </row>
    <row r="231" spans="2:5" x14ac:dyDescent="0.2">
      <c r="B231" s="34">
        <v>10033007</v>
      </c>
      <c r="C231" s="35" t="s">
        <v>1806</v>
      </c>
      <c r="E231" s="8"/>
    </row>
    <row r="232" spans="2:5" x14ac:dyDescent="0.2">
      <c r="B232" s="34">
        <v>10033008</v>
      </c>
      <c r="C232" s="35" t="s">
        <v>1807</v>
      </c>
      <c r="E232" s="8"/>
    </row>
    <row r="233" spans="2:5" x14ac:dyDescent="0.2">
      <c r="B233" s="34">
        <v>10033009</v>
      </c>
      <c r="C233" s="35" t="s">
        <v>1808</v>
      </c>
    </row>
    <row r="234" spans="2:5" x14ac:dyDescent="0.2">
      <c r="B234" s="34">
        <v>10033010</v>
      </c>
      <c r="C234" s="35" t="s">
        <v>1809</v>
      </c>
    </row>
    <row r="235" spans="2:5" x14ac:dyDescent="0.2">
      <c r="B235" s="34">
        <v>10033011</v>
      </c>
      <c r="C235" s="35" t="s">
        <v>1810</v>
      </c>
    </row>
    <row r="236" spans="2:5" x14ac:dyDescent="0.2">
      <c r="B236" s="34">
        <v>10033012</v>
      </c>
      <c r="C236" s="35" t="s">
        <v>1811</v>
      </c>
    </row>
    <row r="237" spans="2:5" x14ac:dyDescent="0.2">
      <c r="B237" s="34">
        <v>10033013</v>
      </c>
      <c r="C237" s="35" t="s">
        <v>1812</v>
      </c>
    </row>
    <row r="238" spans="2:5" x14ac:dyDescent="0.2">
      <c r="B238" s="34">
        <v>10033014</v>
      </c>
      <c r="C238" s="35" t="s">
        <v>1813</v>
      </c>
    </row>
    <row r="239" spans="2:5" x14ac:dyDescent="0.2">
      <c r="B239" s="34">
        <v>10034001</v>
      </c>
      <c r="C239" s="35" t="s">
        <v>1966</v>
      </c>
    </row>
    <row r="240" spans="2:5" x14ac:dyDescent="0.2">
      <c r="B240" s="34">
        <v>10034002</v>
      </c>
      <c r="C240" s="35" t="s">
        <v>1967</v>
      </c>
    </row>
    <row r="241" spans="2:3" x14ac:dyDescent="0.2">
      <c r="B241" s="34">
        <v>10034003</v>
      </c>
      <c r="C241" s="35" t="s">
        <v>1968</v>
      </c>
    </row>
    <row r="242" spans="2:3" x14ac:dyDescent="0.2">
      <c r="B242" s="34">
        <v>10034004</v>
      </c>
      <c r="C242" s="35" t="s">
        <v>1969</v>
      </c>
    </row>
    <row r="243" spans="2:3" x14ac:dyDescent="0.2">
      <c r="B243" s="34">
        <v>10034005</v>
      </c>
      <c r="C243" s="35" t="s">
        <v>1970</v>
      </c>
    </row>
    <row r="244" spans="2:3" x14ac:dyDescent="0.2">
      <c r="B244" s="34">
        <v>10034006</v>
      </c>
      <c r="C244" s="35" t="s">
        <v>1971</v>
      </c>
    </row>
    <row r="245" spans="2:3" x14ac:dyDescent="0.2">
      <c r="B245" s="34">
        <v>10034007</v>
      </c>
      <c r="C245" s="35" t="s">
        <v>1972</v>
      </c>
    </row>
    <row r="246" spans="2:3" x14ac:dyDescent="0.2">
      <c r="B246" s="34">
        <v>10034008</v>
      </c>
      <c r="C246" s="35" t="s">
        <v>1973</v>
      </c>
    </row>
    <row r="247" spans="2:3" x14ac:dyDescent="0.2">
      <c r="B247" s="34">
        <v>10034009</v>
      </c>
      <c r="C247" s="35" t="s">
        <v>1974</v>
      </c>
    </row>
    <row r="248" spans="2:3" x14ac:dyDescent="0.2">
      <c r="B248" s="34">
        <v>10034010</v>
      </c>
      <c r="C248" s="35" t="s">
        <v>1975</v>
      </c>
    </row>
    <row r="249" spans="2:3" x14ac:dyDescent="0.2">
      <c r="B249" s="34">
        <v>10034011</v>
      </c>
      <c r="C249" s="35" t="s">
        <v>1976</v>
      </c>
    </row>
    <row r="250" spans="2:3" x14ac:dyDescent="0.2">
      <c r="B250" s="34">
        <v>10034012</v>
      </c>
      <c r="C250" s="35" t="s">
        <v>1977</v>
      </c>
    </row>
    <row r="251" spans="2:3" x14ac:dyDescent="0.2">
      <c r="B251" s="34">
        <v>10034013</v>
      </c>
      <c r="C251" s="35" t="s">
        <v>1978</v>
      </c>
    </row>
    <row r="252" spans="2:3" x14ac:dyDescent="0.2">
      <c r="B252" s="34">
        <v>10034014</v>
      </c>
      <c r="C252" s="35" t="s">
        <v>1979</v>
      </c>
    </row>
    <row r="253" spans="2:3" x14ac:dyDescent="0.2">
      <c r="B253" s="34">
        <v>10035001</v>
      </c>
      <c r="C253" s="35" t="s">
        <v>1872</v>
      </c>
    </row>
    <row r="254" spans="2:3" x14ac:dyDescent="0.2">
      <c r="B254" s="34">
        <v>10035002</v>
      </c>
      <c r="C254" s="35" t="s">
        <v>1874</v>
      </c>
    </row>
    <row r="255" spans="2:3" x14ac:dyDescent="0.2">
      <c r="B255" s="34">
        <v>10035003</v>
      </c>
      <c r="C255" s="35" t="s">
        <v>1876</v>
      </c>
    </row>
    <row r="256" spans="2:3" x14ac:dyDescent="0.2">
      <c r="B256" s="34">
        <v>10035004</v>
      </c>
      <c r="C256" s="35" t="s">
        <v>1878</v>
      </c>
    </row>
    <row r="257" spans="2:3" x14ac:dyDescent="0.2">
      <c r="B257" s="34">
        <v>10035005</v>
      </c>
      <c r="C257" s="35" t="s">
        <v>1880</v>
      </c>
    </row>
    <row r="258" spans="2:3" x14ac:dyDescent="0.2">
      <c r="B258" s="34">
        <v>10035006</v>
      </c>
      <c r="C258" s="37" t="s">
        <v>1882</v>
      </c>
    </row>
    <row r="259" spans="2:3" x14ac:dyDescent="0.2">
      <c r="B259" s="34">
        <v>10035007</v>
      </c>
      <c r="C259" s="35" t="s">
        <v>1884</v>
      </c>
    </row>
    <row r="260" spans="2:3" x14ac:dyDescent="0.2">
      <c r="B260" s="34">
        <v>10035008</v>
      </c>
      <c r="C260" s="35" t="s">
        <v>1886</v>
      </c>
    </row>
    <row r="261" spans="2:3" x14ac:dyDescent="0.2">
      <c r="B261" s="34">
        <v>10035009</v>
      </c>
      <c r="C261" s="35" t="s">
        <v>1888</v>
      </c>
    </row>
    <row r="262" spans="2:3" x14ac:dyDescent="0.2">
      <c r="B262" s="34">
        <v>10035010</v>
      </c>
      <c r="C262" s="35" t="s">
        <v>1890</v>
      </c>
    </row>
    <row r="263" spans="2:3" x14ac:dyDescent="0.2">
      <c r="B263" s="2">
        <v>10035011</v>
      </c>
      <c r="C263" s="37" t="s">
        <v>1892</v>
      </c>
    </row>
    <row r="264" spans="2:3" x14ac:dyDescent="0.2">
      <c r="B264" s="2">
        <v>10035012</v>
      </c>
      <c r="C264" s="37" t="s">
        <v>1894</v>
      </c>
    </row>
    <row r="265" spans="2:3" x14ac:dyDescent="0.2">
      <c r="B265" s="34">
        <v>10035013</v>
      </c>
      <c r="C265" s="35" t="s">
        <v>1896</v>
      </c>
    </row>
    <row r="266" spans="2:3" x14ac:dyDescent="0.2">
      <c r="B266" s="34">
        <v>10035014</v>
      </c>
      <c r="C266" s="35" t="s">
        <v>1898</v>
      </c>
    </row>
    <row r="267" spans="2:3" x14ac:dyDescent="0.2">
      <c r="B267" s="1">
        <v>10036001</v>
      </c>
      <c r="C267" s="1" t="s">
        <v>1908</v>
      </c>
    </row>
    <row r="268" spans="2:3" x14ac:dyDescent="0.2">
      <c r="B268" s="1">
        <v>10036002</v>
      </c>
      <c r="C268" s="1" t="s">
        <v>1909</v>
      </c>
    </row>
    <row r="269" spans="2:3" x14ac:dyDescent="0.2">
      <c r="B269" s="1">
        <v>10036003</v>
      </c>
      <c r="C269" s="1" t="s">
        <v>1910</v>
      </c>
    </row>
    <row r="270" spans="2:3" x14ac:dyDescent="0.2">
      <c r="B270" s="1">
        <v>10036004</v>
      </c>
      <c r="C270" s="1" t="s">
        <v>1911</v>
      </c>
    </row>
    <row r="271" spans="2:3" x14ac:dyDescent="0.2">
      <c r="B271" s="1">
        <v>10036005</v>
      </c>
      <c r="C271" s="1" t="s">
        <v>1912</v>
      </c>
    </row>
    <row r="272" spans="2:3" x14ac:dyDescent="0.2">
      <c r="B272" s="1">
        <v>10036006</v>
      </c>
      <c r="C272" s="1" t="s">
        <v>1913</v>
      </c>
    </row>
    <row r="273" spans="2:3" x14ac:dyDescent="0.2">
      <c r="B273" s="1">
        <v>10036007</v>
      </c>
      <c r="C273" s="1" t="s">
        <v>1914</v>
      </c>
    </row>
    <row r="274" spans="2:3" x14ac:dyDescent="0.2">
      <c r="B274" s="1">
        <v>10036008</v>
      </c>
      <c r="C274" s="1" t="s">
        <v>1915</v>
      </c>
    </row>
    <row r="275" spans="2:3" x14ac:dyDescent="0.2">
      <c r="B275" s="1">
        <v>10036009</v>
      </c>
      <c r="C275" s="1" t="s">
        <v>1916</v>
      </c>
    </row>
    <row r="276" spans="2:3" x14ac:dyDescent="0.2">
      <c r="B276" s="1">
        <v>10036010</v>
      </c>
      <c r="C276" s="1" t="s">
        <v>1917</v>
      </c>
    </row>
    <row r="277" spans="2:3" x14ac:dyDescent="0.2">
      <c r="B277" s="1">
        <v>10036011</v>
      </c>
      <c r="C277" s="1" t="s">
        <v>1918</v>
      </c>
    </row>
    <row r="278" spans="2:3" x14ac:dyDescent="0.2">
      <c r="B278" s="1">
        <v>10036012</v>
      </c>
      <c r="C278" s="1" t="s">
        <v>1919</v>
      </c>
    </row>
    <row r="279" spans="2:3" x14ac:dyDescent="0.2">
      <c r="B279" s="1">
        <v>10036013</v>
      </c>
      <c r="C279" s="1" t="s">
        <v>1920</v>
      </c>
    </row>
    <row r="280" spans="2:3" x14ac:dyDescent="0.2">
      <c r="B280" s="1">
        <v>10036014</v>
      </c>
      <c r="C280" s="1" t="s">
        <v>1922</v>
      </c>
    </row>
    <row r="281" spans="2:3" x14ac:dyDescent="0.2">
      <c r="B281" s="1">
        <v>10036015</v>
      </c>
      <c r="C281" s="1" t="s">
        <v>1923</v>
      </c>
    </row>
    <row r="282" spans="2:3" x14ac:dyDescent="0.2">
      <c r="B282" s="1">
        <v>10036016</v>
      </c>
      <c r="C282" s="1" t="s">
        <v>1924</v>
      </c>
    </row>
    <row r="283" spans="2:3" x14ac:dyDescent="0.2">
      <c r="B283" s="1">
        <v>10036017</v>
      </c>
      <c r="C283" s="1" t="s">
        <v>1925</v>
      </c>
    </row>
    <row r="284" spans="2:3" x14ac:dyDescent="0.2">
      <c r="B284" s="1">
        <v>10036018</v>
      </c>
      <c r="C284" s="1" t="s">
        <v>1926</v>
      </c>
    </row>
    <row r="285" spans="2:3" x14ac:dyDescent="0.2">
      <c r="B285" s="1">
        <v>10036019</v>
      </c>
      <c r="C285" s="1" t="s">
        <v>1927</v>
      </c>
    </row>
    <row r="286" spans="2:3" x14ac:dyDescent="0.2">
      <c r="B286" s="1">
        <v>10036020</v>
      </c>
      <c r="C286" s="1" t="s">
        <v>1928</v>
      </c>
    </row>
    <row r="287" spans="2:3" x14ac:dyDescent="0.2">
      <c r="B287" s="1">
        <v>10036021</v>
      </c>
      <c r="C287" s="1" t="s">
        <v>1929</v>
      </c>
    </row>
    <row r="288" spans="2:3" x14ac:dyDescent="0.2">
      <c r="B288" s="1">
        <v>10036022</v>
      </c>
      <c r="C288" s="1" t="s">
        <v>1930</v>
      </c>
    </row>
    <row r="289" spans="2:3" x14ac:dyDescent="0.2">
      <c r="B289" s="1">
        <v>10036023</v>
      </c>
      <c r="C289" s="1" t="s">
        <v>1931</v>
      </c>
    </row>
    <row r="290" spans="2:3" x14ac:dyDescent="0.2">
      <c r="B290" s="1">
        <v>10036024</v>
      </c>
      <c r="C290" s="1" t="s">
        <v>1932</v>
      </c>
    </row>
    <row r="291" spans="2:3" x14ac:dyDescent="0.2">
      <c r="B291" s="1">
        <v>10036025</v>
      </c>
      <c r="C291" s="1" t="s">
        <v>1933</v>
      </c>
    </row>
    <row r="292" spans="2:3" x14ac:dyDescent="0.2">
      <c r="B292" s="1">
        <v>10036026</v>
      </c>
      <c r="C292" s="1" t="s">
        <v>1934</v>
      </c>
    </row>
    <row r="293" spans="2:3" x14ac:dyDescent="0.2">
      <c r="B293" s="1">
        <v>10036027</v>
      </c>
      <c r="C293" s="1" t="s">
        <v>1935</v>
      </c>
    </row>
    <row r="294" spans="2:3" x14ac:dyDescent="0.2">
      <c r="B294" s="1">
        <v>10036028</v>
      </c>
      <c r="C294" s="1" t="s">
        <v>1936</v>
      </c>
    </row>
    <row r="295" spans="2:3" x14ac:dyDescent="0.2">
      <c r="B295" s="1">
        <v>10036029</v>
      </c>
      <c r="C295" s="1" t="s">
        <v>1937</v>
      </c>
    </row>
    <row r="296" spans="2:3" x14ac:dyDescent="0.2">
      <c r="B296" s="1">
        <v>10036030</v>
      </c>
      <c r="C296" s="1" t="s">
        <v>1938</v>
      </c>
    </row>
    <row r="297" spans="2:3" x14ac:dyDescent="0.2">
      <c r="B297" s="1">
        <v>10036031</v>
      </c>
      <c r="C297" s="1" t="s">
        <v>1939</v>
      </c>
    </row>
    <row r="298" spans="2:3" x14ac:dyDescent="0.2">
      <c r="B298" s="1">
        <v>10036032</v>
      </c>
      <c r="C298" s="1" t="s">
        <v>1940</v>
      </c>
    </row>
    <row r="299" spans="2:3" x14ac:dyDescent="0.2">
      <c r="B299" s="1">
        <v>10036033</v>
      </c>
      <c r="C299" s="1" t="s">
        <v>1941</v>
      </c>
    </row>
    <row r="300" spans="2:3" x14ac:dyDescent="0.2">
      <c r="B300" s="1">
        <v>10036034</v>
      </c>
      <c r="C300" s="1" t="s">
        <v>1942</v>
      </c>
    </row>
    <row r="301" spans="2:3" x14ac:dyDescent="0.2">
      <c r="B301" s="1">
        <v>10036035</v>
      </c>
      <c r="C301" s="1" t="s">
        <v>1943</v>
      </c>
    </row>
    <row r="302" spans="2:3" x14ac:dyDescent="0.2">
      <c r="B302" s="1">
        <v>10036101</v>
      </c>
      <c r="C302" s="1" t="s">
        <v>1944</v>
      </c>
    </row>
    <row r="303" spans="2:3" x14ac:dyDescent="0.2">
      <c r="B303" s="1">
        <v>10036102</v>
      </c>
      <c r="C303" s="1" t="s">
        <v>1980</v>
      </c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1981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1862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1868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1869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1870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1871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1873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1875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1877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1879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1881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1883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1885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1887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1889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1982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1893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1895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1897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1899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1868</v>
      </c>
      <c r="E27" s="1">
        <v>1</v>
      </c>
      <c r="F27" s="1">
        <v>5</v>
      </c>
      <c r="G27" s="1"/>
      <c r="H27" s="1"/>
      <c r="I27" s="1"/>
      <c r="J27" s="1"/>
      <c r="K27" s="1" t="s">
        <v>1908</v>
      </c>
      <c r="L27" s="12">
        <v>1</v>
      </c>
      <c r="M27" s="13" t="str">
        <f>C27&amp;","&amp;E27&amp;","&amp;F27</f>
        <v>100403,1,5</v>
      </c>
      <c r="S27" s="8" t="s">
        <v>1983</v>
      </c>
      <c r="X27" s="15" t="s">
        <v>1984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1869</v>
      </c>
      <c r="E28" s="1">
        <v>1</v>
      </c>
      <c r="F28" s="1">
        <v>5</v>
      </c>
      <c r="G28" s="1"/>
      <c r="H28" s="1"/>
      <c r="I28" s="1"/>
      <c r="J28" s="1"/>
      <c r="K28" s="1" t="s">
        <v>1909</v>
      </c>
      <c r="L28" s="12">
        <v>2</v>
      </c>
      <c r="M28" s="13" t="str">
        <f t="shared" ref="M28:M61" si="6">C28&amp;","&amp;E28&amp;","&amp;F28</f>
        <v>100603,1,5</v>
      </c>
      <c r="S28" s="8" t="s">
        <v>1985</v>
      </c>
      <c r="X28" s="15" t="s">
        <v>1984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1870</v>
      </c>
      <c r="E29" s="1">
        <v>1</v>
      </c>
      <c r="F29" s="1">
        <v>5</v>
      </c>
      <c r="G29" s="1"/>
      <c r="H29" s="1"/>
      <c r="I29" s="1"/>
      <c r="J29" s="1"/>
      <c r="K29" s="1" t="s">
        <v>1910</v>
      </c>
      <c r="L29" s="12">
        <v>2</v>
      </c>
      <c r="M29" s="13" t="str">
        <f t="shared" si="6"/>
        <v>100803,1,5</v>
      </c>
      <c r="S29" s="8" t="s">
        <v>1986</v>
      </c>
      <c r="X29" s="15" t="s">
        <v>1987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1871</v>
      </c>
      <c r="E30" s="1">
        <v>10</v>
      </c>
      <c r="F30" s="1">
        <v>50</v>
      </c>
      <c r="G30" s="1"/>
      <c r="H30" s="1"/>
      <c r="I30" s="1"/>
      <c r="J30" s="1"/>
      <c r="K30" s="1" t="s">
        <v>1911</v>
      </c>
      <c r="L30" s="12">
        <v>2</v>
      </c>
      <c r="M30" s="13" t="str">
        <f t="shared" si="6"/>
        <v>100203,10,50</v>
      </c>
      <c r="S30" s="8" t="s">
        <v>1988</v>
      </c>
      <c r="X30" s="15" t="s">
        <v>1987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1873</v>
      </c>
      <c r="E31" s="1">
        <v>1</v>
      </c>
      <c r="F31" s="1">
        <v>5</v>
      </c>
      <c r="G31" s="1"/>
      <c r="H31" s="1"/>
      <c r="I31" s="1"/>
      <c r="J31" s="1"/>
      <c r="K31" s="1" t="s">
        <v>1912</v>
      </c>
      <c r="L31" s="12">
        <v>1</v>
      </c>
      <c r="M31" s="13" t="str">
        <f t="shared" si="6"/>
        <v>119303,1,5</v>
      </c>
      <c r="S31" s="8" t="s">
        <v>1989</v>
      </c>
      <c r="X31" s="15" t="s">
        <v>1990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1875</v>
      </c>
      <c r="E32" s="1">
        <v>1</v>
      </c>
      <c r="F32" s="1">
        <v>5</v>
      </c>
      <c r="G32" s="1"/>
      <c r="H32" s="1"/>
      <c r="I32" s="1"/>
      <c r="J32" s="1"/>
      <c r="K32" s="1" t="s">
        <v>1913</v>
      </c>
      <c r="L32" s="12">
        <v>3</v>
      </c>
      <c r="M32" s="13" t="str">
        <f t="shared" si="6"/>
        <v>119403,1,5</v>
      </c>
      <c r="S32" s="8" t="s">
        <v>1991</v>
      </c>
      <c r="X32" s="15" t="s">
        <v>1990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1877</v>
      </c>
      <c r="E33" s="1">
        <v>1</v>
      </c>
      <c r="F33" s="1">
        <v>5</v>
      </c>
      <c r="G33" s="1"/>
      <c r="H33" s="1"/>
      <c r="I33" s="1"/>
      <c r="J33" s="1"/>
      <c r="K33" s="1" t="s">
        <v>1914</v>
      </c>
      <c r="L33" s="12">
        <v>5</v>
      </c>
      <c r="M33" s="13" t="str">
        <f t="shared" si="6"/>
        <v>119103,1,5</v>
      </c>
      <c r="S33" s="8" t="s">
        <v>1992</v>
      </c>
      <c r="X33" s="15" t="s">
        <v>1993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1879</v>
      </c>
      <c r="E34" s="1">
        <v>1</v>
      </c>
      <c r="F34" s="1">
        <v>5</v>
      </c>
      <c r="G34" s="1"/>
      <c r="H34" s="1"/>
      <c r="I34" s="1"/>
      <c r="J34" s="1"/>
      <c r="K34" s="1" t="s">
        <v>1915</v>
      </c>
      <c r="L34" s="12">
        <v>5</v>
      </c>
      <c r="M34" s="13" t="str">
        <f t="shared" si="6"/>
        <v>119203,1,5</v>
      </c>
      <c r="S34" s="8" t="s">
        <v>1994</v>
      </c>
      <c r="X34" s="15" t="s">
        <v>1993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1881</v>
      </c>
      <c r="E35" s="1">
        <v>1</v>
      </c>
      <c r="F35" s="1">
        <v>2</v>
      </c>
      <c r="G35" s="1"/>
      <c r="H35" s="1"/>
      <c r="I35" s="1"/>
      <c r="J35" s="1"/>
      <c r="K35" s="1" t="s">
        <v>1916</v>
      </c>
      <c r="L35" s="12">
        <v>7</v>
      </c>
      <c r="M35" s="13" t="str">
        <f t="shared" si="6"/>
        <v>105103,1,2</v>
      </c>
      <c r="R35" s="1"/>
      <c r="S35" s="1" t="s">
        <v>1995</v>
      </c>
      <c r="T35" s="1"/>
      <c r="X35" s="15" t="s">
        <v>1996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1883</v>
      </c>
      <c r="E36" s="1">
        <v>1</v>
      </c>
      <c r="F36" s="1">
        <v>2</v>
      </c>
      <c r="G36" s="1"/>
      <c r="H36" s="1"/>
      <c r="I36" s="1"/>
      <c r="J36" s="1"/>
      <c r="K36" s="1" t="s">
        <v>1917</v>
      </c>
      <c r="L36" s="12">
        <v>9</v>
      </c>
      <c r="M36" s="13" t="str">
        <f t="shared" si="6"/>
        <v>105303,1,2</v>
      </c>
      <c r="R36" s="1"/>
      <c r="S36" s="1" t="s">
        <v>1997</v>
      </c>
      <c r="T36" s="1"/>
      <c r="X36" s="15" t="s">
        <v>1996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1885</v>
      </c>
      <c r="E37" s="1">
        <v>1</v>
      </c>
      <c r="F37" s="1">
        <v>2</v>
      </c>
      <c r="G37" s="1"/>
      <c r="H37" s="1"/>
      <c r="I37" s="1"/>
      <c r="J37" s="1"/>
      <c r="K37" s="1" t="s">
        <v>1918</v>
      </c>
      <c r="L37" s="12">
        <v>9</v>
      </c>
      <c r="M37" s="13" t="str">
        <f t="shared" si="6"/>
        <v>105203,1,2</v>
      </c>
      <c r="R37" s="1"/>
      <c r="S37" s="1" t="s">
        <v>1998</v>
      </c>
      <c r="T37" s="1"/>
      <c r="X37" s="15" t="s">
        <v>1996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1887</v>
      </c>
      <c r="E38" s="1">
        <v>1</v>
      </c>
      <c r="F38" s="1">
        <v>2</v>
      </c>
      <c r="G38" s="1"/>
      <c r="H38" s="1"/>
      <c r="I38" s="1"/>
      <c r="J38" s="1"/>
      <c r="K38" s="1" t="s">
        <v>1919</v>
      </c>
      <c r="L38" s="12">
        <v>11</v>
      </c>
      <c r="M38" s="13" t="str">
        <f t="shared" si="6"/>
        <v>105403,1,2</v>
      </c>
      <c r="R38" s="1"/>
      <c r="S38" s="1" t="s">
        <v>1999</v>
      </c>
      <c r="T38" s="1"/>
      <c r="X38" s="15" t="s">
        <v>2000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1889</v>
      </c>
      <c r="E39" s="1">
        <v>1</v>
      </c>
      <c r="F39" s="1">
        <v>2</v>
      </c>
      <c r="G39" s="1"/>
      <c r="H39" s="1"/>
      <c r="I39" s="1"/>
      <c r="J39" s="1"/>
      <c r="K39" s="1" t="s">
        <v>1920</v>
      </c>
      <c r="L39" s="12">
        <v>13</v>
      </c>
      <c r="M39" s="13" t="str">
        <f t="shared" si="6"/>
        <v>105503,1,2</v>
      </c>
      <c r="R39" s="1"/>
      <c r="S39" s="1" t="s">
        <v>2001</v>
      </c>
      <c r="T39" s="1"/>
      <c r="X39" s="15" t="s">
        <v>2002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1982</v>
      </c>
      <c r="E40" s="1">
        <v>1</v>
      </c>
      <c r="F40" s="10">
        <v>5</v>
      </c>
      <c r="G40" s="10"/>
      <c r="H40" s="1"/>
      <c r="I40" s="1"/>
      <c r="J40" s="1"/>
      <c r="K40" s="1" t="s">
        <v>1922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2003</v>
      </c>
      <c r="X40" s="15" t="s">
        <v>2000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1893</v>
      </c>
      <c r="E41" s="1">
        <v>1</v>
      </c>
      <c r="F41" s="1">
        <v>5</v>
      </c>
      <c r="G41" s="1"/>
      <c r="H41" s="1"/>
      <c r="I41" s="1"/>
      <c r="J41" s="1"/>
      <c r="K41" s="1" t="s">
        <v>1923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2004</v>
      </c>
      <c r="X41" s="15" t="s">
        <v>2002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1895</v>
      </c>
      <c r="E42" s="1">
        <v>1</v>
      </c>
      <c r="F42" s="10">
        <v>5</v>
      </c>
      <c r="G42" s="10"/>
      <c r="H42" s="1"/>
      <c r="I42" s="1"/>
      <c r="J42" s="1"/>
      <c r="K42" s="1" t="s">
        <v>1924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2005</v>
      </c>
      <c r="X42" s="15" t="s">
        <v>2006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1897</v>
      </c>
      <c r="E43" s="1">
        <v>1</v>
      </c>
      <c r="F43" s="1">
        <v>5</v>
      </c>
      <c r="G43" s="1"/>
      <c r="H43" s="1"/>
      <c r="I43" s="1"/>
      <c r="J43" s="1"/>
      <c r="K43" s="1" t="s">
        <v>1925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2007</v>
      </c>
      <c r="X43" s="15" t="s">
        <v>2006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1899</v>
      </c>
      <c r="E44" s="1">
        <v>1</v>
      </c>
      <c r="F44" s="1">
        <v>5</v>
      </c>
      <c r="G44" s="1"/>
      <c r="H44" s="1"/>
      <c r="I44" s="1"/>
      <c r="J44" s="1"/>
      <c r="K44" s="1" t="s">
        <v>1926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2008</v>
      </c>
      <c r="X44" s="15" t="s">
        <v>2006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1868</v>
      </c>
      <c r="E45" s="1">
        <v>1</v>
      </c>
      <c r="F45" s="1">
        <v>5</v>
      </c>
      <c r="G45" s="1">
        <f>VLOOKUP(H45,$D$3:$E$20,2,FALSE)</f>
        <v>119303</v>
      </c>
      <c r="H45" s="1" t="s">
        <v>1873</v>
      </c>
      <c r="I45" s="1">
        <v>1</v>
      </c>
      <c r="J45" s="1">
        <v>5</v>
      </c>
      <c r="K45" s="1" t="s">
        <v>1927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2006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1871</v>
      </c>
      <c r="E46" s="1">
        <v>10</v>
      </c>
      <c r="F46" s="1">
        <v>50</v>
      </c>
      <c r="G46" s="1">
        <f>VLOOKUP(H46,$D$3:$E$20,2,FALSE)</f>
        <v>119403</v>
      </c>
      <c r="H46" s="1" t="s">
        <v>1875</v>
      </c>
      <c r="I46" s="1">
        <v>1</v>
      </c>
      <c r="J46" s="1">
        <v>5</v>
      </c>
      <c r="K46" s="1" t="s">
        <v>1928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2009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1868</v>
      </c>
      <c r="E47" s="1">
        <v>1</v>
      </c>
      <c r="F47" s="1">
        <v>5</v>
      </c>
      <c r="G47" s="1">
        <f>VLOOKUP(H47,$D$3:$E$20,2,FALSE)</f>
        <v>119203</v>
      </c>
      <c r="H47" s="1" t="s">
        <v>1879</v>
      </c>
      <c r="I47" s="1">
        <v>1</v>
      </c>
      <c r="J47" s="1">
        <v>5</v>
      </c>
      <c r="K47" s="1" t="s">
        <v>1929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2009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1869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1877</v>
      </c>
      <c r="I48" s="1">
        <v>1</v>
      </c>
      <c r="J48" s="1">
        <v>5</v>
      </c>
      <c r="K48" s="1" t="s">
        <v>1930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2010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1871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1881</v>
      </c>
      <c r="I49" s="1">
        <v>1</v>
      </c>
      <c r="J49" s="1">
        <v>2</v>
      </c>
      <c r="K49" s="1" t="s">
        <v>1931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2010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1868</v>
      </c>
      <c r="E50" s="1">
        <v>1</v>
      </c>
      <c r="F50" s="1">
        <v>5</v>
      </c>
      <c r="G50" s="1">
        <f t="shared" si="17"/>
        <v>105303</v>
      </c>
      <c r="H50" s="1" t="s">
        <v>1883</v>
      </c>
      <c r="I50" s="1">
        <v>1</v>
      </c>
      <c r="J50" s="1">
        <v>2</v>
      </c>
      <c r="K50" s="1" t="s">
        <v>1932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2011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1870</v>
      </c>
      <c r="E51" s="1">
        <v>1</v>
      </c>
      <c r="F51" s="1">
        <v>5</v>
      </c>
      <c r="G51" s="1">
        <f t="shared" si="17"/>
        <v>105203</v>
      </c>
      <c r="H51" s="1" t="s">
        <v>1885</v>
      </c>
      <c r="I51" s="1">
        <v>1</v>
      </c>
      <c r="J51" s="1">
        <v>2</v>
      </c>
      <c r="K51" s="1" t="s">
        <v>1933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2011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1871</v>
      </c>
      <c r="E52" s="1">
        <v>10</v>
      </c>
      <c r="F52" s="1">
        <v>50</v>
      </c>
      <c r="G52" s="1">
        <f t="shared" si="17"/>
        <v>105403</v>
      </c>
      <c r="H52" s="1" t="s">
        <v>1887</v>
      </c>
      <c r="I52" s="1">
        <v>1</v>
      </c>
      <c r="J52" s="1">
        <v>2</v>
      </c>
      <c r="K52" s="1" t="s">
        <v>1934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2012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1868</v>
      </c>
      <c r="E53" s="1">
        <v>1</v>
      </c>
      <c r="F53" s="1">
        <v>5</v>
      </c>
      <c r="G53" s="1">
        <f t="shared" si="17"/>
        <v>105503</v>
      </c>
      <c r="H53" s="1" t="s">
        <v>1889</v>
      </c>
      <c r="I53" s="1">
        <v>1</v>
      </c>
      <c r="J53" s="1">
        <v>2</v>
      </c>
      <c r="K53" s="1" t="s">
        <v>1935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2012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1869</v>
      </c>
      <c r="E54" s="1">
        <v>1</v>
      </c>
      <c r="F54" s="1">
        <v>5</v>
      </c>
      <c r="G54" s="1">
        <f t="shared" si="17"/>
        <v>119503</v>
      </c>
      <c r="H54" s="10" t="s">
        <v>1982</v>
      </c>
      <c r="I54" s="10">
        <v>1</v>
      </c>
      <c r="J54" s="1">
        <v>5</v>
      </c>
      <c r="K54" s="14" t="s">
        <v>1936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2000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1871</v>
      </c>
      <c r="E55" s="1">
        <v>10</v>
      </c>
      <c r="F55" s="1">
        <v>50</v>
      </c>
      <c r="G55" s="1">
        <f t="shared" si="17"/>
        <v>110203</v>
      </c>
      <c r="H55" s="1" t="s">
        <v>1893</v>
      </c>
      <c r="I55" s="1">
        <v>1</v>
      </c>
      <c r="J55" s="1">
        <v>5</v>
      </c>
      <c r="K55" s="1" t="s">
        <v>1937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2009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1868</v>
      </c>
      <c r="E56" s="1">
        <v>1</v>
      </c>
      <c r="F56" s="1">
        <v>5</v>
      </c>
      <c r="G56" s="1">
        <f t="shared" si="17"/>
        <v>110103</v>
      </c>
      <c r="H56" s="10" t="s">
        <v>1895</v>
      </c>
      <c r="I56" s="10">
        <v>1</v>
      </c>
      <c r="J56" s="1">
        <v>5</v>
      </c>
      <c r="K56" s="1" t="s">
        <v>1938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2010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1871</v>
      </c>
      <c r="E57" s="1">
        <v>10</v>
      </c>
      <c r="F57" s="1">
        <v>50</v>
      </c>
      <c r="G57" s="1"/>
      <c r="H57" s="1"/>
      <c r="I57" s="1"/>
      <c r="J57" s="1"/>
      <c r="K57" s="1" t="s">
        <v>1939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1990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1868</v>
      </c>
      <c r="E58" s="1">
        <v>1</v>
      </c>
      <c r="F58" s="1">
        <v>5</v>
      </c>
      <c r="G58" s="1"/>
      <c r="H58" s="1"/>
      <c r="I58" s="1"/>
      <c r="J58" s="1"/>
      <c r="K58" s="1" t="s">
        <v>1940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1996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1871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1868</v>
      </c>
      <c r="I59" s="1">
        <v>1</v>
      </c>
      <c r="J59" s="1">
        <v>5</v>
      </c>
      <c r="K59" s="1" t="s">
        <v>1941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2006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1868</v>
      </c>
      <c r="E60" s="1">
        <v>1</v>
      </c>
      <c r="F60" s="1">
        <v>5</v>
      </c>
      <c r="G60" s="1">
        <f t="shared" si="17"/>
        <v>120703</v>
      </c>
      <c r="H60" s="1" t="s">
        <v>1899</v>
      </c>
      <c r="I60" s="1">
        <v>1</v>
      </c>
      <c r="J60" s="1">
        <v>5</v>
      </c>
      <c r="K60" s="1" t="s">
        <v>1942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2010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1871</v>
      </c>
      <c r="E61" s="1">
        <v>10</v>
      </c>
      <c r="F61" s="1">
        <v>50</v>
      </c>
      <c r="G61" s="1">
        <f t="shared" si="17"/>
        <v>120603</v>
      </c>
      <c r="H61" s="1" t="s">
        <v>1897</v>
      </c>
      <c r="I61" s="1">
        <v>1</v>
      </c>
      <c r="J61" s="1">
        <v>5</v>
      </c>
      <c r="K61" s="1" t="s">
        <v>1943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2006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2013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2014</v>
      </c>
      <c r="F68" s="1" t="s">
        <v>2015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2016</v>
      </c>
      <c r="F69" s="1" t="s">
        <v>2017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2018</v>
      </c>
      <c r="F70" s="1" t="s">
        <v>2018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2019</v>
      </c>
      <c r="F71" s="1" t="s">
        <v>2020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2021</v>
      </c>
      <c r="F72" s="1" t="s">
        <v>2022</v>
      </c>
      <c r="G72" s="1">
        <f>VLOOKUP(H72,$D$3:$E$20,2,FALSE)</f>
        <v>119303</v>
      </c>
      <c r="H72" s="1" t="s">
        <v>1873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2023</v>
      </c>
      <c r="F73" s="1" t="s">
        <v>2024</v>
      </c>
      <c r="G73" s="1">
        <f t="shared" ref="G73:G86" si="21">VLOOKUP(H73,$D$3:$E$20,2,FALSE)</f>
        <v>119403</v>
      </c>
      <c r="H73" s="1" t="s">
        <v>1875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1879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1877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1868</v>
      </c>
      <c r="E77" s="1">
        <v>100403</v>
      </c>
      <c r="F77" s="1">
        <v>1000</v>
      </c>
      <c r="G77" s="1" t="e">
        <f t="shared" si="21"/>
        <v>#N/A</v>
      </c>
      <c r="H77" s="10" t="s">
        <v>1891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1869</v>
      </c>
      <c r="E78" s="1">
        <v>100603</v>
      </c>
      <c r="F78" s="1">
        <v>1500</v>
      </c>
      <c r="G78" s="1">
        <f t="shared" si="21"/>
        <v>110203</v>
      </c>
      <c r="H78" s="1" t="s">
        <v>1893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1870</v>
      </c>
      <c r="E79" s="1">
        <v>100803</v>
      </c>
      <c r="F79" s="1">
        <v>2000</v>
      </c>
      <c r="G79" s="1">
        <f t="shared" si="21"/>
        <v>110103</v>
      </c>
      <c r="H79" s="10" t="s">
        <v>1895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1871</v>
      </c>
      <c r="E80" s="1">
        <v>100203</v>
      </c>
      <c r="F80" s="1">
        <v>2500</v>
      </c>
      <c r="G80" s="1">
        <f t="shared" si="21"/>
        <v>120603</v>
      </c>
      <c r="H80" s="1" t="s">
        <v>1897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1899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1877</v>
      </c>
      <c r="E82" s="1">
        <v>119103</v>
      </c>
      <c r="F82" s="1">
        <v>4000</v>
      </c>
      <c r="G82" s="1">
        <f t="shared" si="21"/>
        <v>105103</v>
      </c>
      <c r="H82" s="1" t="s">
        <v>1881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1883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1885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1887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1889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2025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2026</v>
      </c>
    </row>
    <row r="5" spans="3:19" s="1" customFormat="1" ht="20.100000000000001" customHeight="1" x14ac:dyDescent="0.2">
      <c r="C5" s="1" t="s">
        <v>2027</v>
      </c>
      <c r="S5" s="1" t="s">
        <v>2028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2029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3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2030</v>
      </c>
    </row>
    <row r="10" spans="3:19" s="1" customFormat="1" ht="20.100000000000001" customHeight="1" x14ac:dyDescent="0.2">
      <c r="C10" s="1" t="s">
        <v>2031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2032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2033</v>
      </c>
      <c r="M18" s="1" t="s">
        <v>2034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2035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2036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2037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6" t="s">
        <v>0</v>
      </c>
      <c r="B1" s="126" t="s">
        <v>5</v>
      </c>
      <c r="C1" s="126" t="s">
        <v>73</v>
      </c>
      <c r="D1" s="126" t="s">
        <v>74</v>
      </c>
      <c r="E1" s="126" t="s">
        <v>75</v>
      </c>
      <c r="F1" s="126" t="s">
        <v>76</v>
      </c>
      <c r="G1" s="126" t="s">
        <v>77</v>
      </c>
      <c r="H1" s="126" t="s">
        <v>78</v>
      </c>
      <c r="Z1" s="1"/>
      <c r="AA1" s="1"/>
      <c r="AB1" s="1" t="s">
        <v>79</v>
      </c>
    </row>
    <row r="2" spans="1:54" ht="20.100000000000001" customHeight="1" x14ac:dyDescent="0.2">
      <c r="A2" s="127">
        <v>1</v>
      </c>
      <c r="B2" s="128">
        <v>10</v>
      </c>
      <c r="C2" s="128">
        <f>B2*$X$2</f>
        <v>12000</v>
      </c>
      <c r="D2" s="128">
        <v>0.2</v>
      </c>
      <c r="E2" s="128">
        <f>D2*C2</f>
        <v>2400</v>
      </c>
      <c r="F2" s="128">
        <f>$X$5*B2*$X$4</f>
        <v>18000</v>
      </c>
      <c r="G2" s="128">
        <v>1</v>
      </c>
      <c r="H2" s="128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8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70" t="s">
        <v>90</v>
      </c>
      <c r="AW2" s="170"/>
      <c r="AX2" s="170"/>
      <c r="AY2" s="170"/>
      <c r="AZ2" s="170"/>
      <c r="BA2" s="170"/>
      <c r="BB2" s="170"/>
    </row>
    <row r="3" spans="1:54" ht="20.100000000000001" customHeight="1" x14ac:dyDescent="0.2">
      <c r="A3" s="127">
        <v>2</v>
      </c>
      <c r="B3" s="128">
        <f>B2+5</f>
        <v>15</v>
      </c>
      <c r="C3" s="128">
        <f t="shared" ref="C3:C66" si="0">B3*$X$2</f>
        <v>18000</v>
      </c>
      <c r="D3" s="128">
        <v>0.2</v>
      </c>
      <c r="E3" s="128">
        <f t="shared" ref="E3:E66" si="1">D3*C3</f>
        <v>3600</v>
      </c>
      <c r="F3" s="128">
        <f t="shared" ref="F3:F66" si="2">$X$5*B3*$X$4</f>
        <v>27000</v>
      </c>
      <c r="G3" s="128">
        <v>1</v>
      </c>
      <c r="H3" s="128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9">
        <v>0.05</v>
      </c>
      <c r="Z3" s="1" t="s">
        <v>94</v>
      </c>
      <c r="AA3" s="1">
        <v>0.3</v>
      </c>
      <c r="AB3" s="1">
        <f>X2*AA3</f>
        <v>360</v>
      </c>
      <c r="AE3" s="71">
        <v>12000001</v>
      </c>
      <c r="AF3" s="73" t="s">
        <v>95</v>
      </c>
      <c r="AG3" s="1">
        <v>10</v>
      </c>
      <c r="AH3" s="140">
        <v>3</v>
      </c>
      <c r="AI3" s="1">
        <f t="shared" ref="AI3:AI11" si="4">LOOKUP(AG3,A:A,B:B)*LOOKUP(AH3,$X$10:$X$14,$Z$10:$Z$14)</f>
        <v>165</v>
      </c>
      <c r="AL3" s="71">
        <v>14010001</v>
      </c>
      <c r="AM3" s="73" t="s">
        <v>96</v>
      </c>
      <c r="AN3" s="73">
        <v>1</v>
      </c>
      <c r="AO3" s="73">
        <v>2</v>
      </c>
      <c r="AP3" s="73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7">
        <v>3</v>
      </c>
      <c r="B4" s="128">
        <f t="shared" ref="B4:B67" si="8">B3+5</f>
        <v>20</v>
      </c>
      <c r="C4" s="128">
        <f t="shared" si="0"/>
        <v>24000</v>
      </c>
      <c r="D4" s="128">
        <v>0.2</v>
      </c>
      <c r="E4" s="128">
        <f t="shared" si="1"/>
        <v>4800</v>
      </c>
      <c r="F4" s="128">
        <f t="shared" si="2"/>
        <v>36000</v>
      </c>
      <c r="G4" s="128">
        <v>1</v>
      </c>
      <c r="H4" s="128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6" t="s">
        <v>100</v>
      </c>
      <c r="AE4" s="71">
        <v>12001001</v>
      </c>
      <c r="AF4" s="73" t="s">
        <v>101</v>
      </c>
      <c r="AG4" s="1">
        <v>10</v>
      </c>
      <c r="AH4" s="73">
        <v>2</v>
      </c>
      <c r="AI4" s="1">
        <f t="shared" si="4"/>
        <v>55</v>
      </c>
      <c r="AL4" s="71">
        <v>14010002</v>
      </c>
      <c r="AM4" s="73" t="s">
        <v>102</v>
      </c>
      <c r="AN4" s="73">
        <v>5</v>
      </c>
      <c r="AO4" s="73">
        <v>2</v>
      </c>
      <c r="AP4" s="73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7">
        <v>4</v>
      </c>
      <c r="B5" s="128">
        <f t="shared" si="8"/>
        <v>25</v>
      </c>
      <c r="C5" s="128">
        <f t="shared" si="0"/>
        <v>30000</v>
      </c>
      <c r="D5" s="128">
        <v>0.2</v>
      </c>
      <c r="E5" s="128">
        <f t="shared" si="1"/>
        <v>6000</v>
      </c>
      <c r="F5" s="128">
        <f t="shared" si="2"/>
        <v>45000</v>
      </c>
      <c r="G5" s="128">
        <v>1</v>
      </c>
      <c r="H5" s="128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9">
        <v>30</v>
      </c>
      <c r="Z5" s="1">
        <v>1</v>
      </c>
      <c r="AA5" s="1">
        <v>0.2</v>
      </c>
      <c r="AB5" s="1">
        <f>SUM(AA5:AA7)</f>
        <v>0.30000000000000004</v>
      </c>
      <c r="AD5" s="136" t="s">
        <v>105</v>
      </c>
      <c r="AE5" s="71">
        <v>12001002</v>
      </c>
      <c r="AF5" s="73" t="s">
        <v>106</v>
      </c>
      <c r="AG5" s="1">
        <v>10</v>
      </c>
      <c r="AH5" s="73">
        <v>3</v>
      </c>
      <c r="AI5" s="1">
        <f t="shared" si="4"/>
        <v>165</v>
      </c>
      <c r="AL5" s="71">
        <v>14010003</v>
      </c>
      <c r="AM5" s="73" t="s">
        <v>107</v>
      </c>
      <c r="AN5" s="73">
        <v>9</v>
      </c>
      <c r="AO5" s="73">
        <v>3</v>
      </c>
      <c r="AP5" s="73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7">
        <v>5</v>
      </c>
      <c r="B6" s="128">
        <f t="shared" si="8"/>
        <v>30</v>
      </c>
      <c r="C6" s="128">
        <f t="shared" si="0"/>
        <v>36000</v>
      </c>
      <c r="D6" s="128">
        <v>0.2</v>
      </c>
      <c r="E6" s="128">
        <f t="shared" si="1"/>
        <v>7200</v>
      </c>
      <c r="F6" s="128">
        <f t="shared" si="2"/>
        <v>54000</v>
      </c>
      <c r="G6" s="128">
        <v>1</v>
      </c>
      <c r="H6" s="128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9">
        <v>10</v>
      </c>
      <c r="Z6" s="1">
        <v>1</v>
      </c>
      <c r="AA6" s="1">
        <v>0.1</v>
      </c>
      <c r="AB6" s="1"/>
      <c r="AD6" s="136" t="s">
        <v>109</v>
      </c>
      <c r="AE6" s="71">
        <v>12001003</v>
      </c>
      <c r="AF6" s="73" t="s">
        <v>110</v>
      </c>
      <c r="AG6" s="1">
        <v>10</v>
      </c>
      <c r="AH6" s="73">
        <v>4</v>
      </c>
      <c r="AI6" s="1">
        <f t="shared" si="4"/>
        <v>550</v>
      </c>
      <c r="AL6" s="71">
        <v>14010004</v>
      </c>
      <c r="AM6" s="73" t="s">
        <v>111</v>
      </c>
      <c r="AN6" s="73">
        <v>12</v>
      </c>
      <c r="AO6" s="73">
        <v>4</v>
      </c>
      <c r="AP6" s="73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7">
        <v>6</v>
      </c>
      <c r="B7" s="128">
        <f t="shared" si="8"/>
        <v>35</v>
      </c>
      <c r="C7" s="128">
        <f t="shared" si="0"/>
        <v>42000</v>
      </c>
      <c r="D7" s="128">
        <v>0.2</v>
      </c>
      <c r="E7" s="128">
        <f t="shared" si="1"/>
        <v>8400</v>
      </c>
      <c r="F7" s="128">
        <f t="shared" si="2"/>
        <v>63000</v>
      </c>
      <c r="G7" s="128">
        <v>1</v>
      </c>
      <c r="H7" s="128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6" t="s">
        <v>115</v>
      </c>
      <c r="AE7" s="71">
        <v>12001004</v>
      </c>
      <c r="AF7" s="73" t="s">
        <v>116</v>
      </c>
      <c r="AG7" s="1">
        <v>5</v>
      </c>
      <c r="AH7" s="73">
        <v>2</v>
      </c>
      <c r="AI7" s="1">
        <f t="shared" si="4"/>
        <v>30</v>
      </c>
      <c r="AL7" s="71">
        <v>14010005</v>
      </c>
      <c r="AM7" s="73" t="s">
        <v>117</v>
      </c>
      <c r="AN7" s="73">
        <v>1</v>
      </c>
      <c r="AO7" s="73">
        <v>2</v>
      </c>
      <c r="AP7" s="73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7">
        <v>7</v>
      </c>
      <c r="B8" s="128">
        <f t="shared" si="8"/>
        <v>40</v>
      </c>
      <c r="C8" s="128">
        <f t="shared" si="0"/>
        <v>48000</v>
      </c>
      <c r="D8" s="128">
        <v>0.2</v>
      </c>
      <c r="E8" s="128">
        <f t="shared" si="1"/>
        <v>9600</v>
      </c>
      <c r="F8" s="128">
        <f t="shared" si="2"/>
        <v>72000</v>
      </c>
      <c r="G8" s="128">
        <v>1</v>
      </c>
      <c r="H8" s="128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9"/>
      <c r="AB8" s="129"/>
      <c r="AC8" s="129"/>
      <c r="AD8" s="136" t="s">
        <v>119</v>
      </c>
      <c r="AE8" s="71">
        <v>12001005</v>
      </c>
      <c r="AF8" s="73" t="s">
        <v>120</v>
      </c>
      <c r="AG8" s="1">
        <v>8</v>
      </c>
      <c r="AH8" s="73">
        <v>2</v>
      </c>
      <c r="AI8" s="1">
        <f t="shared" si="4"/>
        <v>45</v>
      </c>
      <c r="AL8" s="71">
        <v>14010006</v>
      </c>
      <c r="AM8" s="73" t="s">
        <v>121</v>
      </c>
      <c r="AN8" s="73">
        <v>5</v>
      </c>
      <c r="AO8" s="73">
        <v>2</v>
      </c>
      <c r="AP8" s="73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7">
        <v>8</v>
      </c>
      <c r="B9" s="128">
        <f t="shared" si="8"/>
        <v>45</v>
      </c>
      <c r="C9" s="128">
        <f t="shared" si="0"/>
        <v>54000</v>
      </c>
      <c r="D9" s="128">
        <v>0.2</v>
      </c>
      <c r="E9" s="128">
        <f t="shared" si="1"/>
        <v>10800</v>
      </c>
      <c r="F9" s="128">
        <f t="shared" si="2"/>
        <v>81000</v>
      </c>
      <c r="G9" s="128">
        <v>1</v>
      </c>
      <c r="H9" s="128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30"/>
      <c r="X9" s="131"/>
      <c r="Y9" s="129" t="s">
        <v>21</v>
      </c>
      <c r="Z9" s="129" t="s">
        <v>22</v>
      </c>
      <c r="AA9" s="129"/>
      <c r="AB9" s="129"/>
      <c r="AC9" s="129"/>
      <c r="AD9" s="136" t="s">
        <v>123</v>
      </c>
      <c r="AE9" s="71">
        <v>12001006</v>
      </c>
      <c r="AF9" s="73" t="s">
        <v>124</v>
      </c>
      <c r="AG9" s="1">
        <v>10</v>
      </c>
      <c r="AH9" s="73">
        <v>2</v>
      </c>
      <c r="AI9" s="1">
        <f t="shared" si="4"/>
        <v>55</v>
      </c>
      <c r="AL9" s="71">
        <v>14010007</v>
      </c>
      <c r="AM9" s="73" t="s">
        <v>125</v>
      </c>
      <c r="AN9" s="73">
        <v>9</v>
      </c>
      <c r="AO9" s="73">
        <v>3</v>
      </c>
      <c r="AP9" s="73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7">
        <v>9</v>
      </c>
      <c r="B10" s="128">
        <f t="shared" si="8"/>
        <v>50</v>
      </c>
      <c r="C10" s="128">
        <f t="shared" si="0"/>
        <v>60000</v>
      </c>
      <c r="D10" s="128">
        <v>0.2</v>
      </c>
      <c r="E10" s="128">
        <f t="shared" si="1"/>
        <v>12000</v>
      </c>
      <c r="F10" s="128">
        <f t="shared" si="2"/>
        <v>90000</v>
      </c>
      <c r="G10" s="128">
        <v>1</v>
      </c>
      <c r="H10" s="128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2" t="s">
        <v>24</v>
      </c>
      <c r="X10" s="129">
        <v>1</v>
      </c>
      <c r="Y10" s="129">
        <v>15</v>
      </c>
      <c r="Z10" s="129">
        <v>0.75</v>
      </c>
      <c r="AA10" s="129"/>
      <c r="AB10" s="129"/>
      <c r="AC10" s="129"/>
      <c r="AD10" s="136" t="s">
        <v>127</v>
      </c>
      <c r="AE10" s="71">
        <v>12001007</v>
      </c>
      <c r="AF10" s="73" t="s">
        <v>128</v>
      </c>
      <c r="AG10" s="1">
        <v>12</v>
      </c>
      <c r="AH10" s="73">
        <v>2</v>
      </c>
      <c r="AI10" s="1">
        <f t="shared" si="4"/>
        <v>65</v>
      </c>
      <c r="AL10" s="71">
        <v>14010008</v>
      </c>
      <c r="AM10" s="73" t="s">
        <v>129</v>
      </c>
      <c r="AN10" s="73">
        <v>12</v>
      </c>
      <c r="AO10" s="73">
        <v>4</v>
      </c>
      <c r="AP10" s="73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7">
        <v>10</v>
      </c>
      <c r="B11" s="128">
        <f t="shared" si="8"/>
        <v>55</v>
      </c>
      <c r="C11" s="128">
        <f t="shared" si="0"/>
        <v>66000</v>
      </c>
      <c r="D11" s="128">
        <v>0.2</v>
      </c>
      <c r="E11" s="128">
        <f t="shared" si="1"/>
        <v>13200</v>
      </c>
      <c r="F11" s="128">
        <f t="shared" si="2"/>
        <v>99000</v>
      </c>
      <c r="G11" s="128">
        <v>1</v>
      </c>
      <c r="H11" s="128">
        <f t="shared" si="3"/>
        <v>79200</v>
      </c>
      <c r="L11" s="11"/>
      <c r="M11" s="11"/>
      <c r="P11" s="1">
        <f>SUM(P3:P10)</f>
        <v>1</v>
      </c>
      <c r="S11" s="11"/>
      <c r="T11" s="11"/>
      <c r="W11" s="130"/>
      <c r="X11" s="129">
        <v>2</v>
      </c>
      <c r="Y11" s="129">
        <v>20</v>
      </c>
      <c r="Z11" s="129">
        <v>1</v>
      </c>
      <c r="AA11" s="129"/>
      <c r="AB11" s="129"/>
      <c r="AC11" s="129"/>
      <c r="AD11" s="136" t="s">
        <v>130</v>
      </c>
      <c r="AE11" s="71">
        <v>12001008</v>
      </c>
      <c r="AF11" s="73" t="s">
        <v>131</v>
      </c>
      <c r="AG11" s="1">
        <v>15</v>
      </c>
      <c r="AH11" s="73">
        <v>2</v>
      </c>
      <c r="AI11" s="1">
        <f t="shared" si="4"/>
        <v>80</v>
      </c>
      <c r="AL11" s="71">
        <v>14010009</v>
      </c>
      <c r="AM11" s="73" t="s">
        <v>132</v>
      </c>
      <c r="AN11" s="73">
        <v>1</v>
      </c>
      <c r="AO11" s="73">
        <v>2</v>
      </c>
      <c r="AP11" s="73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7">
        <v>11</v>
      </c>
      <c r="B12" s="128">
        <f t="shared" si="8"/>
        <v>60</v>
      </c>
      <c r="C12" s="128">
        <f t="shared" si="0"/>
        <v>72000</v>
      </c>
      <c r="D12" s="128">
        <v>0.2</v>
      </c>
      <c r="E12" s="128">
        <f t="shared" si="1"/>
        <v>14400</v>
      </c>
      <c r="F12" s="128">
        <f t="shared" si="2"/>
        <v>108000</v>
      </c>
      <c r="G12" s="128">
        <v>1</v>
      </c>
      <c r="H12" s="128">
        <f t="shared" si="3"/>
        <v>86400</v>
      </c>
      <c r="L12" s="11"/>
      <c r="M12" s="11"/>
      <c r="S12" s="11"/>
      <c r="T12" s="11"/>
      <c r="W12" s="130"/>
      <c r="X12" s="129">
        <v>3</v>
      </c>
      <c r="Y12" s="129">
        <v>25</v>
      </c>
      <c r="Z12" s="129">
        <v>3</v>
      </c>
      <c r="AA12" s="129"/>
      <c r="AB12" s="129"/>
      <c r="AC12" s="129"/>
      <c r="AL12" s="71">
        <v>14010010</v>
      </c>
      <c r="AM12" s="73" t="s">
        <v>133</v>
      </c>
      <c r="AN12" s="73">
        <v>5</v>
      </c>
      <c r="AO12" s="73">
        <v>2</v>
      </c>
      <c r="AP12" s="73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7">
        <v>12</v>
      </c>
      <c r="B13" s="128">
        <f t="shared" si="8"/>
        <v>65</v>
      </c>
      <c r="C13" s="128">
        <f t="shared" si="0"/>
        <v>78000</v>
      </c>
      <c r="D13" s="128">
        <v>0.2</v>
      </c>
      <c r="E13" s="128">
        <f t="shared" si="1"/>
        <v>15600</v>
      </c>
      <c r="F13" s="128">
        <f t="shared" si="2"/>
        <v>117000</v>
      </c>
      <c r="G13" s="128">
        <v>1</v>
      </c>
      <c r="H13" s="128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30"/>
      <c r="X13" s="129">
        <v>4</v>
      </c>
      <c r="Y13" s="129">
        <v>30</v>
      </c>
      <c r="Z13" s="129">
        <v>10</v>
      </c>
      <c r="AA13" s="129"/>
      <c r="AB13" s="129"/>
      <c r="AC13" s="129"/>
      <c r="AL13" s="71">
        <v>14010011</v>
      </c>
      <c r="AM13" s="73" t="s">
        <v>136</v>
      </c>
      <c r="AN13" s="73">
        <v>9</v>
      </c>
      <c r="AO13" s="73">
        <v>3</v>
      </c>
      <c r="AP13" s="73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7">
        <v>13</v>
      </c>
      <c r="B14" s="128">
        <f t="shared" si="8"/>
        <v>70</v>
      </c>
      <c r="C14" s="128">
        <f t="shared" si="0"/>
        <v>84000</v>
      </c>
      <c r="D14" s="128">
        <v>0.2</v>
      </c>
      <c r="E14" s="128">
        <f t="shared" si="1"/>
        <v>16800</v>
      </c>
      <c r="F14" s="128">
        <f t="shared" si="2"/>
        <v>126000</v>
      </c>
      <c r="G14" s="128">
        <v>1</v>
      </c>
      <c r="H14" s="128">
        <f t="shared" si="3"/>
        <v>100800</v>
      </c>
      <c r="K14" s="1">
        <v>1</v>
      </c>
      <c r="L14" s="1">
        <v>40</v>
      </c>
      <c r="M14" s="11"/>
      <c r="S14" s="11"/>
      <c r="T14" s="11"/>
      <c r="W14" s="130"/>
      <c r="X14" s="129">
        <v>5</v>
      </c>
      <c r="Y14" s="129">
        <v>75</v>
      </c>
      <c r="Z14" s="129">
        <v>20</v>
      </c>
      <c r="AA14" s="134"/>
      <c r="AB14" s="134"/>
      <c r="AC14" s="134"/>
      <c r="AD14" s="1" t="s">
        <v>137</v>
      </c>
      <c r="AF14" s="71" t="s">
        <v>138</v>
      </c>
      <c r="AG14" s="1">
        <v>20</v>
      </c>
      <c r="AH14" s="73">
        <v>3</v>
      </c>
      <c r="AI14" s="1">
        <f t="shared" ref="AI14:AI24" si="14">LOOKUP(AG14,A:A,B:B)*LOOKUP(AH14,$X$10:$X$14,$Z$10:$Z$14)</f>
        <v>315</v>
      </c>
      <c r="AL14" s="71">
        <v>14010012</v>
      </c>
      <c r="AM14" s="73" t="s">
        <v>139</v>
      </c>
      <c r="AN14" s="73">
        <v>12</v>
      </c>
      <c r="AO14" s="73">
        <v>4</v>
      </c>
      <c r="AP14" s="73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7">
        <v>14</v>
      </c>
      <c r="B15" s="128">
        <f t="shared" si="8"/>
        <v>75</v>
      </c>
      <c r="C15" s="128">
        <f t="shared" si="0"/>
        <v>90000</v>
      </c>
      <c r="D15" s="128">
        <v>0.2</v>
      </c>
      <c r="E15" s="128">
        <f t="shared" si="1"/>
        <v>18000</v>
      </c>
      <c r="F15" s="128">
        <f t="shared" si="2"/>
        <v>135000</v>
      </c>
      <c r="G15" s="128">
        <v>1</v>
      </c>
      <c r="H15" s="128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3"/>
      <c r="X15" s="134"/>
      <c r="Y15" s="134"/>
      <c r="Z15" s="134"/>
      <c r="AA15" s="129"/>
      <c r="AB15" s="129"/>
      <c r="AC15" s="129"/>
      <c r="AD15" s="1"/>
      <c r="AF15" s="71" t="s">
        <v>141</v>
      </c>
      <c r="AG15" s="1">
        <v>20</v>
      </c>
      <c r="AH15" s="73">
        <v>2</v>
      </c>
      <c r="AI15" s="1">
        <f t="shared" si="14"/>
        <v>105</v>
      </c>
      <c r="AL15" s="71">
        <v>14020001</v>
      </c>
      <c r="AM15" s="73" t="s">
        <v>142</v>
      </c>
      <c r="AN15" s="73">
        <v>1</v>
      </c>
      <c r="AO15" s="73">
        <v>2</v>
      </c>
      <c r="AP15" s="73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7">
        <v>15</v>
      </c>
      <c r="B16" s="128">
        <f t="shared" si="8"/>
        <v>80</v>
      </c>
      <c r="C16" s="128">
        <f t="shared" si="0"/>
        <v>96000</v>
      </c>
      <c r="D16" s="128">
        <v>0.2</v>
      </c>
      <c r="E16" s="128">
        <f t="shared" si="1"/>
        <v>19200</v>
      </c>
      <c r="F16" s="128">
        <f t="shared" si="2"/>
        <v>144000</v>
      </c>
      <c r="G16" s="128">
        <v>1</v>
      </c>
      <c r="H16" s="128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2" t="s">
        <v>25</v>
      </c>
      <c r="X16" s="129">
        <v>1</v>
      </c>
      <c r="Y16" s="129">
        <v>3</v>
      </c>
      <c r="Z16" s="129" t="s">
        <v>26</v>
      </c>
      <c r="AA16" s="129"/>
      <c r="AB16" s="129"/>
      <c r="AC16" s="129"/>
      <c r="AD16" s="1"/>
      <c r="AF16" s="71" t="s">
        <v>144</v>
      </c>
      <c r="AG16" s="1">
        <v>20</v>
      </c>
      <c r="AH16" s="73">
        <v>2</v>
      </c>
      <c r="AI16" s="1">
        <f t="shared" si="14"/>
        <v>105</v>
      </c>
      <c r="AL16" s="71">
        <v>14020002</v>
      </c>
      <c r="AM16" s="73" t="s">
        <v>145</v>
      </c>
      <c r="AN16" s="73">
        <v>5</v>
      </c>
      <c r="AO16" s="73">
        <v>2</v>
      </c>
      <c r="AP16" s="73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7">
        <v>16</v>
      </c>
      <c r="B17" s="128">
        <f t="shared" si="8"/>
        <v>85</v>
      </c>
      <c r="C17" s="128">
        <f t="shared" si="0"/>
        <v>102000</v>
      </c>
      <c r="D17" s="128">
        <v>0.2</v>
      </c>
      <c r="E17" s="128">
        <f t="shared" si="1"/>
        <v>20400</v>
      </c>
      <c r="F17" s="128">
        <f t="shared" si="2"/>
        <v>153000</v>
      </c>
      <c r="G17" s="128">
        <v>1</v>
      </c>
      <c r="H17" s="128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2"/>
      <c r="X17" s="129">
        <v>2</v>
      </c>
      <c r="Y17" s="129">
        <v>1.5</v>
      </c>
      <c r="Z17" s="129" t="s">
        <v>27</v>
      </c>
      <c r="AA17" s="129"/>
      <c r="AB17" s="129"/>
      <c r="AC17" s="129"/>
      <c r="AD17" s="1"/>
      <c r="AF17" s="71" t="s">
        <v>147</v>
      </c>
      <c r="AG17" s="1">
        <v>20</v>
      </c>
      <c r="AH17" s="73">
        <v>2</v>
      </c>
      <c r="AI17" s="1">
        <f t="shared" si="14"/>
        <v>105</v>
      </c>
      <c r="AL17" s="71">
        <v>14020003</v>
      </c>
      <c r="AM17" s="73" t="s">
        <v>148</v>
      </c>
      <c r="AN17" s="73">
        <v>9</v>
      </c>
      <c r="AO17" s="73">
        <v>3</v>
      </c>
      <c r="AP17" s="73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7">
        <v>17</v>
      </c>
      <c r="B18" s="128">
        <f t="shared" si="8"/>
        <v>90</v>
      </c>
      <c r="C18" s="128">
        <f t="shared" si="0"/>
        <v>108000</v>
      </c>
      <c r="D18" s="128">
        <v>0.2</v>
      </c>
      <c r="E18" s="128">
        <f t="shared" si="1"/>
        <v>21600</v>
      </c>
      <c r="F18" s="128">
        <f t="shared" si="2"/>
        <v>162000</v>
      </c>
      <c r="G18" s="128">
        <v>1</v>
      </c>
      <c r="H18" s="128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0"/>
      <c r="X18" s="129">
        <v>3</v>
      </c>
      <c r="Y18" s="129">
        <v>1.2</v>
      </c>
      <c r="Z18" s="129" t="s">
        <v>28</v>
      </c>
      <c r="AA18" s="129"/>
      <c r="AB18" s="129"/>
      <c r="AC18" s="129"/>
      <c r="AD18" s="1"/>
      <c r="AF18" s="71" t="s">
        <v>149</v>
      </c>
      <c r="AG18" s="1">
        <v>20</v>
      </c>
      <c r="AH18" s="73">
        <v>2</v>
      </c>
      <c r="AI18" s="1">
        <f t="shared" si="14"/>
        <v>105</v>
      </c>
      <c r="AL18" s="71">
        <v>14020004</v>
      </c>
      <c r="AM18" s="73" t="s">
        <v>150</v>
      </c>
      <c r="AN18" s="73">
        <v>12</v>
      </c>
      <c r="AO18" s="73">
        <v>4</v>
      </c>
      <c r="AP18" s="73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7">
        <v>18</v>
      </c>
      <c r="B19" s="128">
        <f t="shared" si="8"/>
        <v>95</v>
      </c>
      <c r="C19" s="128">
        <f t="shared" si="0"/>
        <v>114000</v>
      </c>
      <c r="D19" s="128">
        <v>0.2</v>
      </c>
      <c r="E19" s="128">
        <f t="shared" si="1"/>
        <v>22800</v>
      </c>
      <c r="F19" s="128">
        <f t="shared" si="2"/>
        <v>171000</v>
      </c>
      <c r="G19" s="128">
        <v>1</v>
      </c>
      <c r="H19" s="128">
        <f t="shared" si="3"/>
        <v>136800</v>
      </c>
      <c r="M19" s="1"/>
      <c r="Q19" s="8" t="s">
        <v>151</v>
      </c>
      <c r="R19" s="8">
        <v>30</v>
      </c>
      <c r="W19" s="130"/>
      <c r="X19" s="129">
        <v>4</v>
      </c>
      <c r="Y19" s="129">
        <v>0.8</v>
      </c>
      <c r="Z19" s="129" t="s">
        <v>29</v>
      </c>
      <c r="AA19" s="129"/>
      <c r="AB19" s="129"/>
      <c r="AC19" s="129"/>
      <c r="AD19" s="1"/>
      <c r="AF19" s="71" t="s">
        <v>152</v>
      </c>
      <c r="AG19" s="1">
        <v>20</v>
      </c>
      <c r="AH19" s="73">
        <v>2</v>
      </c>
      <c r="AI19" s="1">
        <f t="shared" si="14"/>
        <v>105</v>
      </c>
      <c r="AL19" s="71">
        <v>14020005</v>
      </c>
      <c r="AM19" s="73" t="s">
        <v>153</v>
      </c>
      <c r="AN19" s="73">
        <v>1</v>
      </c>
      <c r="AO19" s="73">
        <v>2</v>
      </c>
      <c r="AP19" s="73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7">
        <v>19</v>
      </c>
      <c r="B20" s="128">
        <f t="shared" si="8"/>
        <v>100</v>
      </c>
      <c r="C20" s="128">
        <f t="shared" si="0"/>
        <v>120000</v>
      </c>
      <c r="D20" s="128">
        <v>0.2</v>
      </c>
      <c r="E20" s="128">
        <f t="shared" si="1"/>
        <v>24000</v>
      </c>
      <c r="F20" s="128">
        <f t="shared" si="2"/>
        <v>180000</v>
      </c>
      <c r="G20" s="128">
        <v>1</v>
      </c>
      <c r="H20" s="128">
        <f t="shared" si="3"/>
        <v>144000</v>
      </c>
      <c r="M20" s="1"/>
      <c r="R20">
        <f>R19*10</f>
        <v>300</v>
      </c>
      <c r="W20" s="135"/>
      <c r="X20" s="129">
        <v>5</v>
      </c>
      <c r="Y20" s="129">
        <v>1.9</v>
      </c>
      <c r="Z20" s="129" t="s">
        <v>30</v>
      </c>
      <c r="AA20" s="129"/>
      <c r="AB20" s="129"/>
      <c r="AC20" s="129"/>
      <c r="AD20" s="1"/>
      <c r="AF20" s="71" t="s">
        <v>154</v>
      </c>
      <c r="AG20" s="1">
        <v>20</v>
      </c>
      <c r="AH20" s="73">
        <v>2</v>
      </c>
      <c r="AI20" s="1">
        <f t="shared" si="14"/>
        <v>105</v>
      </c>
      <c r="AL20" s="71">
        <v>14020006</v>
      </c>
      <c r="AM20" s="73" t="s">
        <v>155</v>
      </c>
      <c r="AN20" s="73">
        <v>5</v>
      </c>
      <c r="AO20" s="73">
        <v>2</v>
      </c>
      <c r="AP20" s="73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7">
        <v>20</v>
      </c>
      <c r="B21" s="128">
        <f t="shared" si="8"/>
        <v>105</v>
      </c>
      <c r="C21" s="128">
        <f t="shared" si="0"/>
        <v>126000</v>
      </c>
      <c r="D21" s="128">
        <v>0.2</v>
      </c>
      <c r="E21" s="128">
        <f t="shared" si="1"/>
        <v>25200</v>
      </c>
      <c r="F21" s="128">
        <f t="shared" si="2"/>
        <v>189000</v>
      </c>
      <c r="G21" s="128">
        <v>1</v>
      </c>
      <c r="H21" s="128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5"/>
      <c r="X21" s="129">
        <v>6</v>
      </c>
      <c r="Y21" s="129">
        <v>0.4</v>
      </c>
      <c r="Z21" s="129" t="s">
        <v>31</v>
      </c>
      <c r="AA21" s="129"/>
      <c r="AB21" s="129"/>
      <c r="AC21" s="129"/>
      <c r="AD21" s="1"/>
      <c r="AF21" s="71" t="s">
        <v>157</v>
      </c>
      <c r="AG21" s="1">
        <v>20</v>
      </c>
      <c r="AH21" s="73">
        <v>2</v>
      </c>
      <c r="AI21" s="1">
        <f t="shared" si="14"/>
        <v>105</v>
      </c>
      <c r="AL21" s="71">
        <v>14020007</v>
      </c>
      <c r="AM21" s="73" t="s">
        <v>158</v>
      </c>
      <c r="AN21" s="73">
        <v>9</v>
      </c>
      <c r="AO21" s="73">
        <v>3</v>
      </c>
      <c r="AP21" s="73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7">
        <v>21</v>
      </c>
      <c r="B22" s="128">
        <f t="shared" si="8"/>
        <v>110</v>
      </c>
      <c r="C22" s="128">
        <f t="shared" si="0"/>
        <v>132000</v>
      </c>
      <c r="D22" s="128">
        <v>0.2</v>
      </c>
      <c r="E22" s="128">
        <f t="shared" si="1"/>
        <v>26400</v>
      </c>
      <c r="F22" s="128">
        <f t="shared" si="2"/>
        <v>198000</v>
      </c>
      <c r="G22" s="128">
        <v>1</v>
      </c>
      <c r="H22" s="128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5"/>
      <c r="X22" s="129">
        <v>7</v>
      </c>
      <c r="Y22" s="129">
        <v>0.6</v>
      </c>
      <c r="Z22" s="129" t="s">
        <v>32</v>
      </c>
      <c r="AA22" s="129"/>
      <c r="AB22" s="129"/>
      <c r="AC22" s="129"/>
      <c r="AD22" s="1"/>
      <c r="AF22" s="71" t="s">
        <v>159</v>
      </c>
      <c r="AG22" s="1">
        <v>20</v>
      </c>
      <c r="AH22" s="73">
        <v>2</v>
      </c>
      <c r="AI22" s="1">
        <f t="shared" si="14"/>
        <v>105</v>
      </c>
      <c r="AL22" s="71">
        <v>14020008</v>
      </c>
      <c r="AM22" s="73" t="s">
        <v>160</v>
      </c>
      <c r="AN22" s="73">
        <v>12</v>
      </c>
      <c r="AO22" s="73">
        <v>4</v>
      </c>
      <c r="AP22" s="73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7">
        <v>22</v>
      </c>
      <c r="B23" s="128">
        <f t="shared" si="8"/>
        <v>115</v>
      </c>
      <c r="C23" s="128">
        <f t="shared" si="0"/>
        <v>138000</v>
      </c>
      <c r="D23" s="128">
        <v>0.2</v>
      </c>
      <c r="E23" s="128">
        <f t="shared" si="1"/>
        <v>27600</v>
      </c>
      <c r="F23" s="128">
        <f t="shared" si="2"/>
        <v>207000</v>
      </c>
      <c r="G23" s="128">
        <v>1</v>
      </c>
      <c r="H23" s="128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5"/>
      <c r="X23" s="129">
        <v>8</v>
      </c>
      <c r="Y23" s="129">
        <v>0.4</v>
      </c>
      <c r="Z23" s="129" t="s">
        <v>33</v>
      </c>
      <c r="AA23" s="129"/>
      <c r="AB23" s="129"/>
      <c r="AC23" s="129"/>
      <c r="AD23" s="1" t="s">
        <v>162</v>
      </c>
      <c r="AF23" s="71" t="s">
        <v>163</v>
      </c>
      <c r="AG23" s="1">
        <v>20</v>
      </c>
      <c r="AH23" s="73">
        <v>4</v>
      </c>
      <c r="AI23" s="1">
        <f t="shared" si="14"/>
        <v>1050</v>
      </c>
      <c r="AL23" s="71">
        <v>14020009</v>
      </c>
      <c r="AM23" s="73" t="s">
        <v>164</v>
      </c>
      <c r="AN23" s="73">
        <v>1</v>
      </c>
      <c r="AO23" s="73">
        <v>2</v>
      </c>
      <c r="AP23" s="73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7">
        <v>23</v>
      </c>
      <c r="B24" s="128">
        <f t="shared" si="8"/>
        <v>120</v>
      </c>
      <c r="C24" s="128">
        <f t="shared" si="0"/>
        <v>144000</v>
      </c>
      <c r="D24" s="128">
        <v>0.2</v>
      </c>
      <c r="E24" s="128">
        <f t="shared" si="1"/>
        <v>28800</v>
      </c>
      <c r="F24" s="128">
        <f t="shared" si="2"/>
        <v>216000</v>
      </c>
      <c r="G24" s="128">
        <v>1</v>
      </c>
      <c r="H24" s="128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5"/>
      <c r="X24" s="129">
        <v>9</v>
      </c>
      <c r="Y24" s="129">
        <v>0.5</v>
      </c>
      <c r="Z24" s="129" t="s">
        <v>34</v>
      </c>
      <c r="AA24" s="129"/>
      <c r="AB24" s="129"/>
      <c r="AC24" s="129"/>
      <c r="AD24" s="1" t="s">
        <v>165</v>
      </c>
      <c r="AF24" s="71" t="s">
        <v>166</v>
      </c>
      <c r="AG24" s="1">
        <v>20</v>
      </c>
      <c r="AH24" s="73">
        <v>4</v>
      </c>
      <c r="AI24" s="1">
        <f t="shared" si="14"/>
        <v>1050</v>
      </c>
      <c r="AL24" s="71">
        <v>14020010</v>
      </c>
      <c r="AM24" s="73" t="s">
        <v>167</v>
      </c>
      <c r="AN24" s="73">
        <v>5</v>
      </c>
      <c r="AO24" s="73">
        <v>2</v>
      </c>
      <c r="AP24" s="73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7">
        <v>24</v>
      </c>
      <c r="B25" s="128">
        <f t="shared" si="8"/>
        <v>125</v>
      </c>
      <c r="C25" s="128">
        <f t="shared" si="0"/>
        <v>150000</v>
      </c>
      <c r="D25" s="128">
        <v>0.2</v>
      </c>
      <c r="E25" s="128">
        <f t="shared" si="1"/>
        <v>30000</v>
      </c>
      <c r="F25" s="128">
        <f t="shared" si="2"/>
        <v>225000</v>
      </c>
      <c r="G25" s="128">
        <v>1</v>
      </c>
      <c r="H25" s="128">
        <f t="shared" si="3"/>
        <v>180000</v>
      </c>
      <c r="Q25" s="1" t="s">
        <v>26</v>
      </c>
      <c r="R25" s="1">
        <v>60</v>
      </c>
      <c r="T25">
        <f>T24/9</f>
        <v>50</v>
      </c>
      <c r="W25" s="135"/>
      <c r="X25" s="129">
        <v>10</v>
      </c>
      <c r="Y25" s="129">
        <v>0.55000000000000004</v>
      </c>
      <c r="Z25" s="129" t="s">
        <v>35</v>
      </c>
      <c r="AA25" s="129"/>
      <c r="AB25" s="129"/>
      <c r="AC25" s="129"/>
      <c r="AL25" s="71">
        <v>14020011</v>
      </c>
      <c r="AM25" s="73" t="s">
        <v>168</v>
      </c>
      <c r="AN25" s="73">
        <v>9</v>
      </c>
      <c r="AO25" s="73">
        <v>3</v>
      </c>
      <c r="AP25" s="73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7">
        <v>25</v>
      </c>
      <c r="B26" s="128">
        <f t="shared" si="8"/>
        <v>130</v>
      </c>
      <c r="C26" s="128">
        <f t="shared" si="0"/>
        <v>156000</v>
      </c>
      <c r="D26" s="128">
        <v>0.2</v>
      </c>
      <c r="E26" s="128">
        <f t="shared" si="1"/>
        <v>31200</v>
      </c>
      <c r="F26" s="128">
        <f t="shared" si="2"/>
        <v>234000</v>
      </c>
      <c r="G26" s="128">
        <v>1</v>
      </c>
      <c r="H26" s="128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5"/>
      <c r="X26" s="129">
        <v>11</v>
      </c>
      <c r="Y26" s="129">
        <v>0.65</v>
      </c>
      <c r="Z26" s="129" t="s">
        <v>170</v>
      </c>
      <c r="AF26" s="71" t="s">
        <v>171</v>
      </c>
      <c r="AG26" s="1">
        <v>30</v>
      </c>
      <c r="AH26" s="73">
        <v>3</v>
      </c>
      <c r="AI26" s="1">
        <f t="shared" ref="AI26:AI35" si="16">LOOKUP(AG26,A:A,B:B)*LOOKUP(AH26,$X$10:$X$14,$Z$10:$Z$14)</f>
        <v>465</v>
      </c>
      <c r="AL26" s="71">
        <v>14020012</v>
      </c>
      <c r="AM26" s="73" t="s">
        <v>172</v>
      </c>
      <c r="AN26" s="73">
        <v>12</v>
      </c>
      <c r="AO26" s="73">
        <v>4</v>
      </c>
      <c r="AP26" s="73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7">
        <v>26</v>
      </c>
      <c r="B27" s="128">
        <f t="shared" si="8"/>
        <v>135</v>
      </c>
      <c r="C27" s="128">
        <f t="shared" si="0"/>
        <v>162000</v>
      </c>
      <c r="D27" s="128">
        <v>0.2</v>
      </c>
      <c r="E27" s="128">
        <f t="shared" si="1"/>
        <v>32400</v>
      </c>
      <c r="F27" s="128">
        <f t="shared" si="2"/>
        <v>243000</v>
      </c>
      <c r="G27" s="128">
        <v>1</v>
      </c>
      <c r="H27" s="128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73">
        <v>2</v>
      </c>
      <c r="AI27" s="1">
        <f t="shared" si="16"/>
        <v>155</v>
      </c>
      <c r="AL27" s="71">
        <v>14030001</v>
      </c>
      <c r="AM27" s="73" t="s">
        <v>174</v>
      </c>
      <c r="AN27" s="73">
        <v>1</v>
      </c>
      <c r="AO27" s="73">
        <v>2</v>
      </c>
      <c r="AP27" s="73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7">
        <v>27</v>
      </c>
      <c r="B28" s="128">
        <f t="shared" si="8"/>
        <v>140</v>
      </c>
      <c r="C28" s="128">
        <f t="shared" si="0"/>
        <v>168000</v>
      </c>
      <c r="D28" s="128">
        <v>0.2</v>
      </c>
      <c r="E28" s="128">
        <f t="shared" si="1"/>
        <v>33600</v>
      </c>
      <c r="F28" s="128">
        <f t="shared" si="2"/>
        <v>252000</v>
      </c>
      <c r="G28" s="128">
        <v>1</v>
      </c>
      <c r="H28" s="128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9">
        <v>0</v>
      </c>
      <c r="Z28" s="1">
        <v>1</v>
      </c>
      <c r="AF28" s="1" t="s">
        <v>177</v>
      </c>
      <c r="AG28" s="1">
        <v>30</v>
      </c>
      <c r="AH28" s="73">
        <v>2</v>
      </c>
      <c r="AI28" s="1">
        <f t="shared" si="16"/>
        <v>155</v>
      </c>
      <c r="AL28" s="71">
        <v>14030002</v>
      </c>
      <c r="AM28" s="73" t="s">
        <v>178</v>
      </c>
      <c r="AN28" s="73">
        <v>5</v>
      </c>
      <c r="AO28" s="73">
        <v>2</v>
      </c>
      <c r="AP28" s="73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7">
        <v>28</v>
      </c>
      <c r="B29" s="128">
        <f t="shared" si="8"/>
        <v>145</v>
      </c>
      <c r="C29" s="128">
        <f t="shared" si="0"/>
        <v>174000</v>
      </c>
      <c r="D29" s="128">
        <v>0.2</v>
      </c>
      <c r="E29" s="128">
        <f t="shared" si="1"/>
        <v>34800</v>
      </c>
      <c r="F29" s="128">
        <f t="shared" si="2"/>
        <v>261000</v>
      </c>
      <c r="G29" s="128">
        <v>1</v>
      </c>
      <c r="H29" s="128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9">
        <v>1</v>
      </c>
      <c r="Z29" s="1">
        <v>2</v>
      </c>
      <c r="AF29" s="1" t="s">
        <v>180</v>
      </c>
      <c r="AG29" s="1">
        <v>30</v>
      </c>
      <c r="AH29" s="73">
        <v>2</v>
      </c>
      <c r="AI29" s="1">
        <f t="shared" si="16"/>
        <v>155</v>
      </c>
      <c r="AL29" s="71">
        <v>14030003</v>
      </c>
      <c r="AM29" s="73" t="s">
        <v>181</v>
      </c>
      <c r="AN29" s="73">
        <v>9</v>
      </c>
      <c r="AO29" s="73">
        <v>3</v>
      </c>
      <c r="AP29" s="73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7">
        <v>29</v>
      </c>
      <c r="B30" s="128">
        <f t="shared" si="8"/>
        <v>150</v>
      </c>
      <c r="C30" s="128">
        <f t="shared" si="0"/>
        <v>180000</v>
      </c>
      <c r="D30" s="128">
        <v>0.2</v>
      </c>
      <c r="E30" s="128">
        <f t="shared" si="1"/>
        <v>36000</v>
      </c>
      <c r="F30" s="128">
        <f t="shared" si="2"/>
        <v>270000</v>
      </c>
      <c r="G30" s="128">
        <v>1</v>
      </c>
      <c r="H30" s="128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9">
        <v>2</v>
      </c>
      <c r="Z30" s="1">
        <v>5</v>
      </c>
      <c r="AF30" s="1" t="s">
        <v>182</v>
      </c>
      <c r="AG30" s="1">
        <v>30</v>
      </c>
      <c r="AH30" s="73">
        <v>2</v>
      </c>
      <c r="AI30" s="1">
        <f t="shared" si="16"/>
        <v>155</v>
      </c>
      <c r="AL30" s="71">
        <v>14030004</v>
      </c>
      <c r="AM30" s="73" t="s">
        <v>183</v>
      </c>
      <c r="AN30" s="73">
        <v>12</v>
      </c>
      <c r="AO30" s="73">
        <v>4</v>
      </c>
      <c r="AP30" s="73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7">
        <v>30</v>
      </c>
      <c r="B31" s="128">
        <f t="shared" si="8"/>
        <v>155</v>
      </c>
      <c r="C31" s="128">
        <f t="shared" si="0"/>
        <v>186000</v>
      </c>
      <c r="D31" s="128">
        <v>0.2</v>
      </c>
      <c r="E31" s="128">
        <f t="shared" si="1"/>
        <v>37200</v>
      </c>
      <c r="F31" s="128">
        <f t="shared" si="2"/>
        <v>279000</v>
      </c>
      <c r="G31" s="128">
        <v>1</v>
      </c>
      <c r="H31" s="128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9">
        <v>5</v>
      </c>
      <c r="Z31" s="1">
        <v>10</v>
      </c>
      <c r="AF31" s="1" t="s">
        <v>184</v>
      </c>
      <c r="AG31" s="1">
        <v>30</v>
      </c>
      <c r="AH31" s="73">
        <v>2</v>
      </c>
      <c r="AI31" s="1">
        <f t="shared" si="16"/>
        <v>155</v>
      </c>
      <c r="AL31" s="71">
        <v>14030005</v>
      </c>
      <c r="AM31" s="73" t="s">
        <v>185</v>
      </c>
      <c r="AN31" s="73">
        <v>1</v>
      </c>
      <c r="AO31" s="73">
        <v>2</v>
      </c>
      <c r="AP31" s="73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7">
        <v>31</v>
      </c>
      <c r="B32" s="128">
        <f t="shared" si="8"/>
        <v>160</v>
      </c>
      <c r="C32" s="128">
        <f t="shared" si="0"/>
        <v>192000</v>
      </c>
      <c r="D32" s="128">
        <v>0.2</v>
      </c>
      <c r="E32" s="128">
        <f t="shared" si="1"/>
        <v>38400</v>
      </c>
      <c r="F32" s="128">
        <f t="shared" si="2"/>
        <v>288000</v>
      </c>
      <c r="G32" s="128">
        <v>1</v>
      </c>
      <c r="H32" s="128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9">
        <v>10</v>
      </c>
      <c r="Z32" s="1">
        <v>30</v>
      </c>
      <c r="AF32" s="1" t="s">
        <v>186</v>
      </c>
      <c r="AG32" s="1">
        <v>30</v>
      </c>
      <c r="AH32" s="73">
        <v>2</v>
      </c>
      <c r="AI32" s="1">
        <f t="shared" si="16"/>
        <v>155</v>
      </c>
      <c r="AL32" s="71">
        <v>14030006</v>
      </c>
      <c r="AM32" s="73" t="s">
        <v>187</v>
      </c>
      <c r="AN32" s="73">
        <v>5</v>
      </c>
      <c r="AO32" s="73">
        <v>2</v>
      </c>
      <c r="AP32" s="73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7">
        <v>32</v>
      </c>
      <c r="B33" s="128">
        <f t="shared" si="8"/>
        <v>165</v>
      </c>
      <c r="C33" s="128">
        <f t="shared" si="0"/>
        <v>198000</v>
      </c>
      <c r="D33" s="128">
        <v>0.2</v>
      </c>
      <c r="E33" s="128">
        <f t="shared" si="1"/>
        <v>39600</v>
      </c>
      <c r="F33" s="128">
        <f t="shared" si="2"/>
        <v>297000</v>
      </c>
      <c r="G33" s="128">
        <v>1</v>
      </c>
      <c r="H33" s="128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73">
        <v>2</v>
      </c>
      <c r="AI33" s="1">
        <f t="shared" si="16"/>
        <v>155</v>
      </c>
      <c r="AL33" s="71">
        <v>14030007</v>
      </c>
      <c r="AM33" s="73" t="s">
        <v>189</v>
      </c>
      <c r="AN33" s="73">
        <v>9</v>
      </c>
      <c r="AO33" s="73">
        <v>3</v>
      </c>
      <c r="AP33" s="73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7">
        <v>33</v>
      </c>
      <c r="B34" s="128">
        <f t="shared" si="8"/>
        <v>170</v>
      </c>
      <c r="C34" s="128">
        <f t="shared" si="0"/>
        <v>204000</v>
      </c>
      <c r="D34" s="128">
        <v>0.2</v>
      </c>
      <c r="E34" s="128">
        <f t="shared" si="1"/>
        <v>40800</v>
      </c>
      <c r="F34" s="128">
        <f t="shared" si="2"/>
        <v>306000</v>
      </c>
      <c r="G34" s="128">
        <v>1</v>
      </c>
      <c r="H34" s="128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73">
        <v>4</v>
      </c>
      <c r="AI34" s="1">
        <f t="shared" si="16"/>
        <v>1550</v>
      </c>
      <c r="AL34" s="71">
        <v>14030008</v>
      </c>
      <c r="AM34" s="73" t="s">
        <v>192</v>
      </c>
      <c r="AN34" s="73">
        <v>12</v>
      </c>
      <c r="AO34" s="73">
        <v>4</v>
      </c>
      <c r="AP34" s="73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7">
        <v>34</v>
      </c>
      <c r="B35" s="128">
        <f t="shared" si="8"/>
        <v>175</v>
      </c>
      <c r="C35" s="128">
        <f t="shared" si="0"/>
        <v>210000</v>
      </c>
      <c r="D35" s="128">
        <v>0.2</v>
      </c>
      <c r="E35" s="128">
        <f t="shared" si="1"/>
        <v>42000</v>
      </c>
      <c r="F35" s="128">
        <f t="shared" si="2"/>
        <v>315000</v>
      </c>
      <c r="G35" s="128">
        <v>1</v>
      </c>
      <c r="H35" s="128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73">
        <v>4</v>
      </c>
      <c r="AI35" s="1">
        <f t="shared" si="16"/>
        <v>1550</v>
      </c>
      <c r="AL35" s="71">
        <v>14030009</v>
      </c>
      <c r="AM35" s="73" t="s">
        <v>194</v>
      </c>
      <c r="AN35" s="73">
        <v>1</v>
      </c>
      <c r="AO35" s="73">
        <v>2</v>
      </c>
      <c r="AP35" s="73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7">
        <v>35</v>
      </c>
      <c r="B36" s="128">
        <f t="shared" si="8"/>
        <v>180</v>
      </c>
      <c r="C36" s="128">
        <f t="shared" si="0"/>
        <v>216000</v>
      </c>
      <c r="D36" s="128">
        <v>0.2</v>
      </c>
      <c r="E36" s="128">
        <f t="shared" si="1"/>
        <v>43200</v>
      </c>
      <c r="F36" s="128">
        <f t="shared" si="2"/>
        <v>324000</v>
      </c>
      <c r="G36" s="128">
        <v>1</v>
      </c>
      <c r="H36" s="128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71">
        <v>14030010</v>
      </c>
      <c r="AM36" s="73" t="s">
        <v>196</v>
      </c>
      <c r="AN36" s="73">
        <v>5</v>
      </c>
      <c r="AO36" s="73">
        <v>2</v>
      </c>
      <c r="AP36" s="73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7">
        <v>36</v>
      </c>
      <c r="B37" s="128">
        <f t="shared" si="8"/>
        <v>185</v>
      </c>
      <c r="C37" s="128">
        <f t="shared" si="0"/>
        <v>222000</v>
      </c>
      <c r="D37" s="128">
        <v>0.2</v>
      </c>
      <c r="E37" s="128">
        <f t="shared" si="1"/>
        <v>44400</v>
      </c>
      <c r="F37" s="128">
        <f t="shared" si="2"/>
        <v>333000</v>
      </c>
      <c r="G37" s="128">
        <v>1</v>
      </c>
      <c r="H37" s="128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73">
        <v>3</v>
      </c>
      <c r="AI37" s="1">
        <f t="shared" ref="AI37:AI46" si="19">LOOKUP(AG37,A:A,B:B)*LOOKUP(AH37,$X$10:$X$14,$Z$10:$Z$14)</f>
        <v>615</v>
      </c>
      <c r="AL37" s="71">
        <v>14030011</v>
      </c>
      <c r="AM37" s="73" t="s">
        <v>200</v>
      </c>
      <c r="AN37" s="73">
        <v>9</v>
      </c>
      <c r="AO37" s="73">
        <v>3</v>
      </c>
      <c r="AP37" s="73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7">
        <v>37</v>
      </c>
      <c r="B38" s="128">
        <f t="shared" si="8"/>
        <v>190</v>
      </c>
      <c r="C38" s="128">
        <f t="shared" si="0"/>
        <v>228000</v>
      </c>
      <c r="D38" s="128">
        <v>0.2</v>
      </c>
      <c r="E38" s="128">
        <f t="shared" si="1"/>
        <v>45600</v>
      </c>
      <c r="F38" s="128">
        <f t="shared" si="2"/>
        <v>342000</v>
      </c>
      <c r="G38" s="128">
        <v>1</v>
      </c>
      <c r="H38" s="128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73">
        <v>2</v>
      </c>
      <c r="AI38" s="1">
        <f t="shared" si="19"/>
        <v>205</v>
      </c>
      <c r="AL38" s="71">
        <v>14030012</v>
      </c>
      <c r="AM38" s="73" t="s">
        <v>205</v>
      </c>
      <c r="AN38" s="73">
        <v>12</v>
      </c>
      <c r="AO38" s="73">
        <v>4</v>
      </c>
      <c r="AP38" s="73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7">
        <v>38</v>
      </c>
      <c r="B39" s="128">
        <f t="shared" si="8"/>
        <v>195</v>
      </c>
      <c r="C39" s="128">
        <f t="shared" si="0"/>
        <v>234000</v>
      </c>
      <c r="D39" s="128">
        <v>0.2</v>
      </c>
      <c r="E39" s="128">
        <f t="shared" si="1"/>
        <v>46800</v>
      </c>
      <c r="F39" s="128">
        <f t="shared" si="2"/>
        <v>351000</v>
      </c>
      <c r="G39" s="128">
        <v>1</v>
      </c>
      <c r="H39" s="128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73">
        <v>2</v>
      </c>
      <c r="AI39" s="1">
        <f t="shared" si="19"/>
        <v>205</v>
      </c>
      <c r="AL39" s="71">
        <v>14040001</v>
      </c>
      <c r="AM39" s="73" t="s">
        <v>207</v>
      </c>
      <c r="AN39" s="73">
        <v>1</v>
      </c>
      <c r="AO39" s="73">
        <v>2</v>
      </c>
      <c r="AP39" s="73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7">
        <v>39</v>
      </c>
      <c r="B40" s="128">
        <f t="shared" si="8"/>
        <v>200</v>
      </c>
      <c r="C40" s="128">
        <f t="shared" si="0"/>
        <v>240000</v>
      </c>
      <c r="D40" s="128">
        <v>0.2</v>
      </c>
      <c r="E40" s="128">
        <f t="shared" si="1"/>
        <v>48000</v>
      </c>
      <c r="F40" s="128">
        <f t="shared" si="2"/>
        <v>360000</v>
      </c>
      <c r="G40" s="128">
        <v>1</v>
      </c>
      <c r="H40" s="128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73">
        <v>2</v>
      </c>
      <c r="AI40" s="1">
        <f t="shared" si="19"/>
        <v>205</v>
      </c>
      <c r="AL40" s="71">
        <v>14040002</v>
      </c>
      <c r="AM40" s="73" t="s">
        <v>209</v>
      </c>
      <c r="AN40" s="73">
        <v>5</v>
      </c>
      <c r="AO40" s="73">
        <v>2</v>
      </c>
      <c r="AP40" s="73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7">
        <v>40</v>
      </c>
      <c r="B41" s="128">
        <f t="shared" si="8"/>
        <v>205</v>
      </c>
      <c r="C41" s="128">
        <f t="shared" si="0"/>
        <v>246000</v>
      </c>
      <c r="D41" s="128">
        <v>0.2</v>
      </c>
      <c r="E41" s="128">
        <f t="shared" si="1"/>
        <v>49200</v>
      </c>
      <c r="F41" s="128">
        <f t="shared" si="2"/>
        <v>369000</v>
      </c>
      <c r="G41" s="128">
        <v>1</v>
      </c>
      <c r="H41" s="128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73">
        <v>2</v>
      </c>
      <c r="AI41" s="1">
        <f t="shared" si="19"/>
        <v>205</v>
      </c>
      <c r="AL41" s="71">
        <v>14040003</v>
      </c>
      <c r="AM41" s="73" t="s">
        <v>211</v>
      </c>
      <c r="AN41" s="73">
        <v>9</v>
      </c>
      <c r="AO41" s="73">
        <v>3</v>
      </c>
      <c r="AP41" s="73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7">
        <v>41</v>
      </c>
      <c r="B42" s="128">
        <f t="shared" si="8"/>
        <v>210</v>
      </c>
      <c r="C42" s="128">
        <f t="shared" si="0"/>
        <v>252000</v>
      </c>
      <c r="D42" s="128">
        <v>0.2</v>
      </c>
      <c r="E42" s="128">
        <f t="shared" si="1"/>
        <v>50400</v>
      </c>
      <c r="F42" s="128">
        <f t="shared" si="2"/>
        <v>378000</v>
      </c>
      <c r="G42" s="128">
        <v>1</v>
      </c>
      <c r="H42" s="128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73">
        <v>2</v>
      </c>
      <c r="AI42" s="1">
        <f t="shared" si="19"/>
        <v>205</v>
      </c>
      <c r="AL42" s="71">
        <v>14040004</v>
      </c>
      <c r="AM42" s="73" t="s">
        <v>213</v>
      </c>
      <c r="AN42" s="73">
        <v>12</v>
      </c>
      <c r="AO42" s="73">
        <v>4</v>
      </c>
      <c r="AP42" s="73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7">
        <v>42</v>
      </c>
      <c r="B43" s="128">
        <f t="shared" si="8"/>
        <v>215</v>
      </c>
      <c r="C43" s="128">
        <f t="shared" si="0"/>
        <v>258000</v>
      </c>
      <c r="D43" s="128">
        <v>0.2</v>
      </c>
      <c r="E43" s="128">
        <f t="shared" si="1"/>
        <v>51600</v>
      </c>
      <c r="F43" s="128">
        <f t="shared" si="2"/>
        <v>387000</v>
      </c>
      <c r="G43" s="128">
        <v>1</v>
      </c>
      <c r="H43" s="128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73">
        <v>2</v>
      </c>
      <c r="AI43" s="1">
        <f t="shared" si="19"/>
        <v>205</v>
      </c>
      <c r="AL43" s="71">
        <v>14040005</v>
      </c>
      <c r="AM43" s="73" t="s">
        <v>215</v>
      </c>
      <c r="AN43" s="73">
        <v>1</v>
      </c>
      <c r="AO43" s="73">
        <v>2</v>
      </c>
      <c r="AP43" s="73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7">
        <v>43</v>
      </c>
      <c r="B44" s="128">
        <f t="shared" si="8"/>
        <v>220</v>
      </c>
      <c r="C44" s="128">
        <f t="shared" si="0"/>
        <v>264000</v>
      </c>
      <c r="D44" s="128">
        <v>0.2</v>
      </c>
      <c r="E44" s="128">
        <f t="shared" si="1"/>
        <v>52800</v>
      </c>
      <c r="F44" s="128">
        <f t="shared" si="2"/>
        <v>396000</v>
      </c>
      <c r="G44" s="128">
        <v>1</v>
      </c>
      <c r="H44" s="128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73">
        <v>2</v>
      </c>
      <c r="AI44" s="1">
        <f t="shared" si="19"/>
        <v>205</v>
      </c>
      <c r="AL44" s="71">
        <v>14040006</v>
      </c>
      <c r="AM44" s="73" t="s">
        <v>217</v>
      </c>
      <c r="AN44" s="73">
        <v>5</v>
      </c>
      <c r="AO44" s="73">
        <v>2</v>
      </c>
      <c r="AP44" s="73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7">
        <v>44</v>
      </c>
      <c r="B45" s="128">
        <f t="shared" si="8"/>
        <v>225</v>
      </c>
      <c r="C45" s="128">
        <f t="shared" si="0"/>
        <v>270000</v>
      </c>
      <c r="D45" s="128">
        <v>0.2</v>
      </c>
      <c r="E45" s="128">
        <f t="shared" si="1"/>
        <v>54000</v>
      </c>
      <c r="F45" s="128">
        <f t="shared" si="2"/>
        <v>405000</v>
      </c>
      <c r="G45" s="128">
        <v>1</v>
      </c>
      <c r="H45" s="128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73">
        <v>4</v>
      </c>
      <c r="AI45" s="1">
        <f t="shared" si="19"/>
        <v>2050</v>
      </c>
      <c r="AL45" s="71">
        <v>14040007</v>
      </c>
      <c r="AM45" s="73" t="s">
        <v>220</v>
      </c>
      <c r="AN45" s="73">
        <v>9</v>
      </c>
      <c r="AO45" s="73">
        <v>3</v>
      </c>
      <c r="AP45" s="73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7">
        <v>45</v>
      </c>
      <c r="B46" s="128">
        <f t="shared" si="8"/>
        <v>230</v>
      </c>
      <c r="C46" s="128">
        <f t="shared" si="0"/>
        <v>276000</v>
      </c>
      <c r="D46" s="128">
        <v>0.2</v>
      </c>
      <c r="E46" s="128">
        <f t="shared" si="1"/>
        <v>55200</v>
      </c>
      <c r="F46" s="128">
        <f t="shared" si="2"/>
        <v>414000</v>
      </c>
      <c r="G46" s="128">
        <v>1</v>
      </c>
      <c r="H46" s="128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73">
        <v>4</v>
      </c>
      <c r="AI46" s="1">
        <f t="shared" si="19"/>
        <v>2050</v>
      </c>
      <c r="AL46" s="71">
        <v>14040008</v>
      </c>
      <c r="AM46" s="73" t="s">
        <v>222</v>
      </c>
      <c r="AN46" s="73">
        <v>12</v>
      </c>
      <c r="AO46" s="73">
        <v>4</v>
      </c>
      <c r="AP46" s="73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7">
        <v>46</v>
      </c>
      <c r="B47" s="128">
        <f t="shared" si="8"/>
        <v>235</v>
      </c>
      <c r="C47" s="128">
        <f t="shared" si="0"/>
        <v>282000</v>
      </c>
      <c r="D47" s="128">
        <v>0.2</v>
      </c>
      <c r="E47" s="128">
        <f t="shared" si="1"/>
        <v>56400</v>
      </c>
      <c r="F47" s="128">
        <f t="shared" si="2"/>
        <v>423000</v>
      </c>
      <c r="G47" s="128">
        <v>1</v>
      </c>
      <c r="H47" s="128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71">
        <v>14040009</v>
      </c>
      <c r="AM47" s="73" t="s">
        <v>223</v>
      </c>
      <c r="AN47" s="73">
        <v>1</v>
      </c>
      <c r="AO47" s="73">
        <v>2</v>
      </c>
      <c r="AP47" s="73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7">
        <v>47</v>
      </c>
      <c r="B48" s="128">
        <f t="shared" si="8"/>
        <v>240</v>
      </c>
      <c r="C48" s="128">
        <f t="shared" si="0"/>
        <v>288000</v>
      </c>
      <c r="D48" s="128">
        <v>0.2</v>
      </c>
      <c r="E48" s="128">
        <f t="shared" si="1"/>
        <v>57600</v>
      </c>
      <c r="F48" s="128">
        <f t="shared" si="2"/>
        <v>432000</v>
      </c>
      <c r="G48" s="128">
        <v>1</v>
      </c>
      <c r="H48" s="128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71">
        <v>14040010</v>
      </c>
      <c r="AM48" s="73" t="s">
        <v>224</v>
      </c>
      <c r="AN48" s="73">
        <v>5</v>
      </c>
      <c r="AO48" s="73">
        <v>2</v>
      </c>
      <c r="AP48" s="73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7">
        <v>48</v>
      </c>
      <c r="B49" s="128">
        <f t="shared" si="8"/>
        <v>245</v>
      </c>
      <c r="C49" s="128">
        <f t="shared" si="0"/>
        <v>294000</v>
      </c>
      <c r="D49" s="128">
        <v>0.2</v>
      </c>
      <c r="E49" s="128">
        <f t="shared" si="1"/>
        <v>58800</v>
      </c>
      <c r="F49" s="128">
        <f t="shared" si="2"/>
        <v>441000</v>
      </c>
      <c r="G49" s="128">
        <v>1</v>
      </c>
      <c r="H49" s="128">
        <f t="shared" si="3"/>
        <v>352800</v>
      </c>
      <c r="AL49" s="71">
        <v>14040011</v>
      </c>
      <c r="AM49" s="73" t="s">
        <v>225</v>
      </c>
      <c r="AN49" s="73">
        <v>9</v>
      </c>
      <c r="AO49" s="73">
        <v>3</v>
      </c>
      <c r="AP49" s="73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7">
        <v>49</v>
      </c>
      <c r="B50" s="128">
        <f t="shared" si="8"/>
        <v>250</v>
      </c>
      <c r="C50" s="128">
        <f t="shared" si="0"/>
        <v>300000</v>
      </c>
      <c r="D50" s="128">
        <v>0.2</v>
      </c>
      <c r="E50" s="128">
        <f t="shared" si="1"/>
        <v>60000</v>
      </c>
      <c r="F50" s="128">
        <f t="shared" si="2"/>
        <v>450000</v>
      </c>
      <c r="G50" s="128">
        <v>1</v>
      </c>
      <c r="H50" s="128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5" t="s">
        <v>86</v>
      </c>
      <c r="AL50" s="71">
        <v>14040012</v>
      </c>
      <c r="AM50" s="73" t="s">
        <v>226</v>
      </c>
      <c r="AN50" s="73">
        <v>12</v>
      </c>
      <c r="AO50" s="73">
        <v>4</v>
      </c>
      <c r="AP50" s="73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7">
        <v>50</v>
      </c>
      <c r="B51" s="128">
        <f t="shared" si="8"/>
        <v>255</v>
      </c>
      <c r="C51" s="128">
        <f t="shared" si="0"/>
        <v>306000</v>
      </c>
      <c r="D51" s="128">
        <v>0.2</v>
      </c>
      <c r="E51" s="128">
        <f t="shared" si="1"/>
        <v>61200</v>
      </c>
      <c r="F51" s="128">
        <f t="shared" si="2"/>
        <v>459000</v>
      </c>
      <c r="G51" s="128">
        <v>1</v>
      </c>
      <c r="H51" s="128">
        <f t="shared" si="3"/>
        <v>367200</v>
      </c>
      <c r="S51" s="74">
        <v>10020002</v>
      </c>
      <c r="T51" s="70">
        <v>10021001</v>
      </c>
      <c r="U51" s="72" t="s">
        <v>204</v>
      </c>
      <c r="Z51" s="74">
        <v>10020001</v>
      </c>
      <c r="AA51" s="137" t="s">
        <v>227</v>
      </c>
      <c r="AC51" s="138">
        <v>3</v>
      </c>
      <c r="AF51" s="74">
        <v>10020002</v>
      </c>
      <c r="AG51" s="72" t="s">
        <v>204</v>
      </c>
      <c r="AI51" s="74">
        <v>2</v>
      </c>
      <c r="AL51" s="71">
        <v>14050001</v>
      </c>
      <c r="AM51" s="73" t="s">
        <v>228</v>
      </c>
      <c r="AN51" s="73">
        <v>1</v>
      </c>
      <c r="AO51" s="73">
        <v>2</v>
      </c>
      <c r="AP51" s="73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7">
        <v>51</v>
      </c>
      <c r="B52" s="128">
        <f t="shared" si="8"/>
        <v>260</v>
      </c>
      <c r="C52" s="128">
        <f t="shared" si="0"/>
        <v>312000</v>
      </c>
      <c r="D52" s="128">
        <v>0.2</v>
      </c>
      <c r="E52" s="128">
        <f t="shared" si="1"/>
        <v>62400</v>
      </c>
      <c r="F52" s="128">
        <f t="shared" si="2"/>
        <v>468000</v>
      </c>
      <c r="G52" s="128">
        <v>1</v>
      </c>
      <c r="H52" s="128">
        <f t="shared" si="3"/>
        <v>374400</v>
      </c>
      <c r="S52" s="74">
        <v>10020003</v>
      </c>
      <c r="T52" s="70">
        <v>10021002</v>
      </c>
      <c r="U52" s="72" t="s">
        <v>229</v>
      </c>
      <c r="Z52" s="74">
        <v>10020002</v>
      </c>
      <c r="AA52" s="72" t="s">
        <v>204</v>
      </c>
      <c r="AC52" s="74">
        <v>2</v>
      </c>
      <c r="AF52" s="74">
        <v>10020003</v>
      </c>
      <c r="AG52" s="72" t="s">
        <v>229</v>
      </c>
      <c r="AI52" s="138" t="s">
        <v>230</v>
      </c>
      <c r="AL52" s="71">
        <v>14050002</v>
      </c>
      <c r="AM52" s="73" t="s">
        <v>231</v>
      </c>
      <c r="AN52" s="73">
        <v>5</v>
      </c>
      <c r="AO52" s="73">
        <v>2</v>
      </c>
      <c r="AP52" s="73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7">
        <v>52</v>
      </c>
      <c r="B53" s="128">
        <f t="shared" si="8"/>
        <v>265</v>
      </c>
      <c r="C53" s="128">
        <f t="shared" si="0"/>
        <v>318000</v>
      </c>
      <c r="D53" s="128">
        <v>0.2</v>
      </c>
      <c r="E53" s="128">
        <f t="shared" si="1"/>
        <v>63600</v>
      </c>
      <c r="F53" s="128">
        <f t="shared" si="2"/>
        <v>477000</v>
      </c>
      <c r="G53" s="128">
        <v>1</v>
      </c>
      <c r="H53" s="128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74">
        <v>10020005</v>
      </c>
      <c r="T53" s="70">
        <v>10021003</v>
      </c>
      <c r="U53" s="72" t="s">
        <v>232</v>
      </c>
      <c r="Z53" s="74">
        <v>10020003</v>
      </c>
      <c r="AA53" s="72" t="s">
        <v>229</v>
      </c>
      <c r="AC53" s="138" t="s">
        <v>230</v>
      </c>
      <c r="AF53" s="74">
        <v>10020005</v>
      </c>
      <c r="AG53" s="72" t="s">
        <v>232</v>
      </c>
      <c r="AI53" s="138" t="s">
        <v>230</v>
      </c>
      <c r="AL53" s="71">
        <v>14050003</v>
      </c>
      <c r="AM53" s="73" t="s">
        <v>233</v>
      </c>
      <c r="AN53" s="73">
        <v>9</v>
      </c>
      <c r="AO53" s="73">
        <v>3</v>
      </c>
      <c r="AP53" s="73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7">
        <v>53</v>
      </c>
      <c r="B54" s="128">
        <f t="shared" si="8"/>
        <v>270</v>
      </c>
      <c r="C54" s="128">
        <f t="shared" si="0"/>
        <v>324000</v>
      </c>
      <c r="D54" s="128">
        <v>0.2</v>
      </c>
      <c r="E54" s="128">
        <f t="shared" si="1"/>
        <v>64800</v>
      </c>
      <c r="F54" s="128">
        <f t="shared" si="2"/>
        <v>486000</v>
      </c>
      <c r="G54" s="128">
        <v>1</v>
      </c>
      <c r="H54" s="128">
        <f t="shared" si="3"/>
        <v>388800</v>
      </c>
      <c r="K54" s="1">
        <v>0.5</v>
      </c>
      <c r="L54" s="1">
        <v>170</v>
      </c>
      <c r="M54" s="1">
        <f>L54*K54</f>
        <v>85</v>
      </c>
      <c r="S54" s="74">
        <v>10020011</v>
      </c>
      <c r="T54" s="70">
        <v>10021004</v>
      </c>
      <c r="U54" s="72" t="s">
        <v>234</v>
      </c>
      <c r="Z54" s="74">
        <v>10020004</v>
      </c>
      <c r="AA54" s="72" t="s">
        <v>235</v>
      </c>
      <c r="AC54" s="138" t="s">
        <v>230</v>
      </c>
      <c r="AF54" s="74">
        <v>10020011</v>
      </c>
      <c r="AG54" s="72" t="s">
        <v>234</v>
      </c>
      <c r="AI54" s="138" t="s">
        <v>230</v>
      </c>
      <c r="AL54" s="71">
        <v>14050004</v>
      </c>
      <c r="AM54" s="73" t="s">
        <v>236</v>
      </c>
      <c r="AN54" s="73">
        <v>12</v>
      </c>
      <c r="AO54" s="73">
        <v>4</v>
      </c>
      <c r="AP54" s="73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7">
        <v>54</v>
      </c>
      <c r="B55" s="128">
        <f t="shared" si="8"/>
        <v>275</v>
      </c>
      <c r="C55" s="128">
        <f t="shared" si="0"/>
        <v>330000</v>
      </c>
      <c r="D55" s="128">
        <v>0.2</v>
      </c>
      <c r="E55" s="128">
        <f t="shared" si="1"/>
        <v>66000</v>
      </c>
      <c r="F55" s="128">
        <f t="shared" si="2"/>
        <v>495000</v>
      </c>
      <c r="G55" s="128">
        <v>1</v>
      </c>
      <c r="H55" s="128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74">
        <v>10020012</v>
      </c>
      <c r="T55" s="70">
        <v>10021005</v>
      </c>
      <c r="U55" s="72" t="s">
        <v>237</v>
      </c>
      <c r="Z55" s="74">
        <v>10020005</v>
      </c>
      <c r="AA55" s="72" t="s">
        <v>232</v>
      </c>
      <c r="AC55" s="138" t="s">
        <v>230</v>
      </c>
      <c r="AF55" s="74">
        <v>10020012</v>
      </c>
      <c r="AG55" s="72" t="s">
        <v>238</v>
      </c>
      <c r="AI55" s="138" t="s">
        <v>230</v>
      </c>
      <c r="AL55" s="71">
        <v>14050005</v>
      </c>
      <c r="AM55" s="73" t="s">
        <v>239</v>
      </c>
      <c r="AN55" s="73">
        <v>1</v>
      </c>
      <c r="AO55" s="73">
        <v>2</v>
      </c>
      <c r="AP55" s="73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7">
        <v>55</v>
      </c>
      <c r="B56" s="128">
        <f t="shared" si="8"/>
        <v>280</v>
      </c>
      <c r="C56" s="128">
        <f t="shared" si="0"/>
        <v>336000</v>
      </c>
      <c r="D56" s="128">
        <v>0.2</v>
      </c>
      <c r="E56" s="128">
        <f t="shared" si="1"/>
        <v>67200</v>
      </c>
      <c r="F56" s="128">
        <f t="shared" si="2"/>
        <v>504000</v>
      </c>
      <c r="G56" s="128">
        <v>1</v>
      </c>
      <c r="H56" s="128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74">
        <v>10020013</v>
      </c>
      <c r="T56" s="70">
        <v>10021006</v>
      </c>
      <c r="U56" s="72" t="s">
        <v>240</v>
      </c>
      <c r="Z56" s="74">
        <v>10020007</v>
      </c>
      <c r="AA56" s="72" t="s">
        <v>241</v>
      </c>
      <c r="AC56" s="138" t="s">
        <v>230</v>
      </c>
      <c r="AF56" s="74">
        <v>10020013</v>
      </c>
      <c r="AG56" s="72" t="s">
        <v>240</v>
      </c>
      <c r="AI56" s="138" t="s">
        <v>230</v>
      </c>
      <c r="AL56" s="71">
        <v>14050006</v>
      </c>
      <c r="AM56" s="73" t="s">
        <v>242</v>
      </c>
      <c r="AN56" s="73">
        <v>5</v>
      </c>
      <c r="AO56" s="73">
        <v>2</v>
      </c>
      <c r="AP56" s="73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7">
        <v>56</v>
      </c>
      <c r="B57" s="128">
        <f t="shared" si="8"/>
        <v>285</v>
      </c>
      <c r="C57" s="128">
        <f t="shared" si="0"/>
        <v>342000</v>
      </c>
      <c r="D57" s="128">
        <v>0.2</v>
      </c>
      <c r="E57" s="128">
        <f t="shared" si="1"/>
        <v>68400</v>
      </c>
      <c r="F57" s="128">
        <f t="shared" si="2"/>
        <v>513000</v>
      </c>
      <c r="G57" s="128">
        <v>1</v>
      </c>
      <c r="H57" s="128">
        <f t="shared" si="3"/>
        <v>410400</v>
      </c>
      <c r="S57" s="74">
        <v>10020014</v>
      </c>
      <c r="T57" s="70">
        <v>10021007</v>
      </c>
      <c r="U57" s="72" t="s">
        <v>243</v>
      </c>
      <c r="Z57" s="74">
        <v>10020008</v>
      </c>
      <c r="AA57" s="72" t="s">
        <v>244</v>
      </c>
      <c r="AC57" s="138" t="s">
        <v>230</v>
      </c>
      <c r="AF57" s="74">
        <v>10020014</v>
      </c>
      <c r="AG57" s="72" t="s">
        <v>243</v>
      </c>
      <c r="AI57" s="138" t="s">
        <v>230</v>
      </c>
      <c r="AL57" s="71">
        <v>14050007</v>
      </c>
      <c r="AM57" s="73" t="s">
        <v>245</v>
      </c>
      <c r="AN57" s="73">
        <v>9</v>
      </c>
      <c r="AO57" s="73">
        <v>3</v>
      </c>
      <c r="AP57" s="73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7">
        <v>57</v>
      </c>
      <c r="B58" s="128">
        <f t="shared" si="8"/>
        <v>290</v>
      </c>
      <c r="C58" s="128">
        <f t="shared" si="0"/>
        <v>348000</v>
      </c>
      <c r="D58" s="128">
        <v>0.2</v>
      </c>
      <c r="E58" s="128">
        <f t="shared" si="1"/>
        <v>69600</v>
      </c>
      <c r="F58" s="128">
        <f t="shared" si="2"/>
        <v>522000</v>
      </c>
      <c r="G58" s="128">
        <v>1</v>
      </c>
      <c r="H58" s="128">
        <f t="shared" si="3"/>
        <v>417600</v>
      </c>
      <c r="L58" s="1" t="s">
        <v>169</v>
      </c>
      <c r="M58" s="1">
        <f>SUM(M54:M56)</f>
        <v>127.5</v>
      </c>
      <c r="T58" s="70">
        <v>10021008</v>
      </c>
      <c r="U58" s="71" t="s">
        <v>246</v>
      </c>
      <c r="Z58" s="74">
        <v>10020009</v>
      </c>
      <c r="AA58" s="139" t="s">
        <v>247</v>
      </c>
      <c r="AC58" s="138" t="s">
        <v>230</v>
      </c>
      <c r="AE58" s="1" t="s">
        <v>162</v>
      </c>
      <c r="AG58" s="71" t="s">
        <v>246</v>
      </c>
      <c r="AH58" s="1">
        <v>20</v>
      </c>
      <c r="AI58" s="73">
        <v>4</v>
      </c>
      <c r="AJ58" s="1">
        <f>LOOKUP(AH58,B:B,C:C)*LOOKUP(AI58,$X$10:$X$14,$Z$10:$Z$14)</f>
        <v>240000</v>
      </c>
      <c r="AL58" s="71">
        <v>14050008</v>
      </c>
      <c r="AM58" s="73" t="s">
        <v>248</v>
      </c>
      <c r="AN58" s="73">
        <v>12</v>
      </c>
      <c r="AO58" s="73">
        <v>4</v>
      </c>
      <c r="AP58" s="73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7">
        <v>58</v>
      </c>
      <c r="B59" s="128">
        <f t="shared" si="8"/>
        <v>295</v>
      </c>
      <c r="C59" s="128">
        <f t="shared" si="0"/>
        <v>354000</v>
      </c>
      <c r="D59" s="128">
        <v>0.2</v>
      </c>
      <c r="E59" s="128">
        <f t="shared" si="1"/>
        <v>70800</v>
      </c>
      <c r="F59" s="128">
        <f t="shared" si="2"/>
        <v>531000</v>
      </c>
      <c r="G59" s="128">
        <v>1</v>
      </c>
      <c r="H59" s="128">
        <f t="shared" si="3"/>
        <v>424800</v>
      </c>
      <c r="T59" s="70">
        <v>10021009</v>
      </c>
      <c r="U59" s="71" t="s">
        <v>249</v>
      </c>
      <c r="Z59" s="74">
        <v>10020010</v>
      </c>
      <c r="AA59" s="139" t="s">
        <v>250</v>
      </c>
      <c r="AC59" s="138">
        <v>3</v>
      </c>
      <c r="AE59" s="1" t="s">
        <v>165</v>
      </c>
      <c r="AG59" s="71" t="s">
        <v>249</v>
      </c>
      <c r="AH59" s="1">
        <v>20</v>
      </c>
      <c r="AI59" s="73">
        <v>4</v>
      </c>
      <c r="AJ59" s="1">
        <f>LOOKUP(AH59,B:B,C:C)*LOOKUP(AI59,$X$10:$X$14,$Z$10:$Z$14)</f>
        <v>240000</v>
      </c>
      <c r="AL59" s="71">
        <v>14050009</v>
      </c>
      <c r="AM59" s="73" t="s">
        <v>251</v>
      </c>
      <c r="AN59" s="73">
        <v>1</v>
      </c>
      <c r="AO59" s="73">
        <v>2</v>
      </c>
      <c r="AP59" s="73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7">
        <v>59</v>
      </c>
      <c r="B60" s="128">
        <f t="shared" si="8"/>
        <v>300</v>
      </c>
      <c r="C60" s="128">
        <f t="shared" si="0"/>
        <v>360000</v>
      </c>
      <c r="D60" s="128">
        <v>0.2</v>
      </c>
      <c r="E60" s="128">
        <f t="shared" si="1"/>
        <v>72000</v>
      </c>
      <c r="F60" s="128">
        <f t="shared" si="2"/>
        <v>540000</v>
      </c>
      <c r="G60" s="128">
        <v>1</v>
      </c>
      <c r="H60" s="128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74">
        <v>10020052</v>
      </c>
      <c r="T60" s="70">
        <v>10022001</v>
      </c>
      <c r="U60" s="72" t="s">
        <v>252</v>
      </c>
      <c r="Z60" s="74">
        <v>10020011</v>
      </c>
      <c r="AA60" s="72" t="s">
        <v>234</v>
      </c>
      <c r="AC60" s="138" t="s">
        <v>230</v>
      </c>
      <c r="AL60" s="71">
        <v>14050010</v>
      </c>
      <c r="AM60" s="73" t="s">
        <v>253</v>
      </c>
      <c r="AN60" s="73">
        <v>5</v>
      </c>
      <c r="AO60" s="73">
        <v>2</v>
      </c>
      <c r="AP60" s="73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7">
        <v>60</v>
      </c>
      <c r="B61" s="128">
        <f t="shared" si="8"/>
        <v>305</v>
      </c>
      <c r="C61" s="128">
        <f t="shared" si="0"/>
        <v>366000</v>
      </c>
      <c r="D61" s="128">
        <v>0.2</v>
      </c>
      <c r="E61" s="128">
        <f t="shared" si="1"/>
        <v>73200</v>
      </c>
      <c r="F61" s="128">
        <f t="shared" si="2"/>
        <v>549000</v>
      </c>
      <c r="G61" s="128">
        <v>1</v>
      </c>
      <c r="H61" s="128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74">
        <v>10020053</v>
      </c>
      <c r="T61" s="70">
        <v>10022002</v>
      </c>
      <c r="U61" s="72" t="s">
        <v>255</v>
      </c>
      <c r="Z61" s="74">
        <v>10020012</v>
      </c>
      <c r="AA61" s="72" t="s">
        <v>238</v>
      </c>
      <c r="AC61" s="138" t="s">
        <v>230</v>
      </c>
      <c r="AL61" s="71">
        <v>14050011</v>
      </c>
      <c r="AM61" s="73" t="s">
        <v>256</v>
      </c>
      <c r="AN61" s="73">
        <v>9</v>
      </c>
      <c r="AO61" s="73">
        <v>3</v>
      </c>
      <c r="AP61" s="73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7">
        <v>61</v>
      </c>
      <c r="B62" s="128">
        <f t="shared" si="8"/>
        <v>310</v>
      </c>
      <c r="C62" s="128">
        <f t="shared" si="0"/>
        <v>372000</v>
      </c>
      <c r="D62" s="128">
        <v>0.2</v>
      </c>
      <c r="E62" s="128">
        <f t="shared" si="1"/>
        <v>74400</v>
      </c>
      <c r="F62" s="128">
        <f t="shared" si="2"/>
        <v>558000</v>
      </c>
      <c r="G62" s="128">
        <v>1</v>
      </c>
      <c r="H62" s="128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74">
        <v>10020054</v>
      </c>
      <c r="T62" s="70">
        <v>10022003</v>
      </c>
      <c r="U62" s="72" t="s">
        <v>258</v>
      </c>
      <c r="Z62" s="74">
        <v>10020013</v>
      </c>
      <c r="AA62" s="72" t="s">
        <v>240</v>
      </c>
      <c r="AC62" s="138" t="s">
        <v>230</v>
      </c>
      <c r="AL62" s="71">
        <v>14050012</v>
      </c>
      <c r="AM62" s="73" t="s">
        <v>259</v>
      </c>
      <c r="AN62" s="73">
        <v>12</v>
      </c>
      <c r="AO62" s="73">
        <v>4</v>
      </c>
      <c r="AP62" s="73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7">
        <v>62</v>
      </c>
      <c r="B63" s="128">
        <f t="shared" si="8"/>
        <v>315</v>
      </c>
      <c r="C63" s="128">
        <f t="shared" si="0"/>
        <v>378000</v>
      </c>
      <c r="D63" s="128">
        <v>0.2</v>
      </c>
      <c r="E63" s="128">
        <f t="shared" si="1"/>
        <v>75600</v>
      </c>
      <c r="F63" s="128">
        <f t="shared" si="2"/>
        <v>567000</v>
      </c>
      <c r="G63" s="128">
        <v>1</v>
      </c>
      <c r="H63" s="128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74">
        <v>10020055</v>
      </c>
      <c r="T63" s="70">
        <v>10022004</v>
      </c>
      <c r="U63" s="72" t="s">
        <v>260</v>
      </c>
      <c r="Z63" s="74">
        <v>10020014</v>
      </c>
      <c r="AA63" s="72" t="s">
        <v>243</v>
      </c>
      <c r="AC63" s="138" t="s">
        <v>230</v>
      </c>
      <c r="AL63" s="71">
        <v>14060001</v>
      </c>
      <c r="AM63" s="73" t="s">
        <v>261</v>
      </c>
      <c r="AN63" s="73">
        <v>1</v>
      </c>
      <c r="AO63" s="73">
        <v>2</v>
      </c>
      <c r="AP63" s="73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7">
        <v>63</v>
      </c>
      <c r="B64" s="128">
        <f t="shared" si="8"/>
        <v>320</v>
      </c>
      <c r="C64" s="128">
        <f t="shared" si="0"/>
        <v>384000</v>
      </c>
      <c r="D64" s="128">
        <v>0.2</v>
      </c>
      <c r="E64" s="128">
        <f t="shared" si="1"/>
        <v>76800</v>
      </c>
      <c r="F64" s="128">
        <f t="shared" si="2"/>
        <v>576000</v>
      </c>
      <c r="G64" s="128">
        <v>1</v>
      </c>
      <c r="H64" s="128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74">
        <v>10020057</v>
      </c>
      <c r="T64" s="70">
        <v>10022005</v>
      </c>
      <c r="U64" s="72" t="s">
        <v>262</v>
      </c>
      <c r="Z64" s="74">
        <v>10020015</v>
      </c>
      <c r="AA64" s="72" t="s">
        <v>263</v>
      </c>
      <c r="AC64" s="138" t="s">
        <v>264</v>
      </c>
      <c r="AL64" s="71">
        <v>14060002</v>
      </c>
      <c r="AM64" s="73" t="s">
        <v>265</v>
      </c>
      <c r="AN64" s="73">
        <v>5</v>
      </c>
      <c r="AO64" s="73">
        <v>2</v>
      </c>
      <c r="AP64" s="73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7">
        <v>64</v>
      </c>
      <c r="B65" s="128">
        <f t="shared" si="8"/>
        <v>325</v>
      </c>
      <c r="C65" s="128">
        <f t="shared" si="0"/>
        <v>390000</v>
      </c>
      <c r="D65" s="128">
        <v>0.2</v>
      </c>
      <c r="E65" s="128">
        <f t="shared" si="1"/>
        <v>78000</v>
      </c>
      <c r="F65" s="128">
        <f t="shared" si="2"/>
        <v>585000</v>
      </c>
      <c r="G65" s="128">
        <v>1</v>
      </c>
      <c r="H65" s="128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74">
        <v>10020060</v>
      </c>
      <c r="T65" s="70">
        <v>10022006</v>
      </c>
      <c r="U65" s="76" t="s">
        <v>266</v>
      </c>
      <c r="AL65" s="71">
        <v>14060003</v>
      </c>
      <c r="AM65" s="73" t="s">
        <v>267</v>
      </c>
      <c r="AN65" s="73">
        <v>9</v>
      </c>
      <c r="AO65" s="73">
        <v>3</v>
      </c>
      <c r="AP65" s="73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7">
        <v>65</v>
      </c>
      <c r="B66" s="128">
        <f t="shared" si="8"/>
        <v>330</v>
      </c>
      <c r="C66" s="128">
        <f t="shared" si="0"/>
        <v>396000</v>
      </c>
      <c r="D66" s="128">
        <v>0.2</v>
      </c>
      <c r="E66" s="128">
        <f t="shared" si="1"/>
        <v>79200</v>
      </c>
      <c r="F66" s="128">
        <f t="shared" si="2"/>
        <v>594000</v>
      </c>
      <c r="G66" s="128">
        <v>1</v>
      </c>
      <c r="H66" s="128">
        <f t="shared" si="3"/>
        <v>475200</v>
      </c>
      <c r="I66" s="1"/>
      <c r="J66" s="141" t="s">
        <v>268</v>
      </c>
      <c r="K66" s="141"/>
      <c r="L66" s="141" t="s">
        <v>269</v>
      </c>
      <c r="M66" s="141" t="s">
        <v>270</v>
      </c>
      <c r="N66" s="141" t="s">
        <v>271</v>
      </c>
      <c r="O66" s="1"/>
      <c r="P66" s="1"/>
      <c r="Q66" s="1"/>
      <c r="S66" s="74">
        <v>10020061</v>
      </c>
      <c r="T66" s="70">
        <v>10022007</v>
      </c>
      <c r="U66" s="72" t="s">
        <v>272</v>
      </c>
      <c r="AF66" s="85" t="s">
        <v>179</v>
      </c>
      <c r="AL66" s="71">
        <v>14060004</v>
      </c>
      <c r="AM66" s="73" t="s">
        <v>273</v>
      </c>
      <c r="AN66" s="73">
        <v>12</v>
      </c>
      <c r="AO66" s="73">
        <v>4</v>
      </c>
      <c r="AP66" s="73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7">
        <v>66</v>
      </c>
      <c r="B67" s="128">
        <f t="shared" si="8"/>
        <v>335</v>
      </c>
      <c r="C67" s="128">
        <f t="shared" ref="C67:C71" si="29">B67*$X$2</f>
        <v>402000</v>
      </c>
      <c r="D67" s="128">
        <v>0.2</v>
      </c>
      <c r="E67" s="128">
        <f t="shared" ref="E67:E71" si="30">D67*C67</f>
        <v>80400</v>
      </c>
      <c r="F67" s="128">
        <f t="shared" ref="F67:F71" si="31">$X$5*B67*$X$4</f>
        <v>603000</v>
      </c>
      <c r="G67" s="128">
        <v>1</v>
      </c>
      <c r="H67" s="128">
        <f t="shared" ref="H67:H71" si="32">(C67+E67)*G67</f>
        <v>482400</v>
      </c>
      <c r="I67" s="1"/>
      <c r="J67" s="142">
        <v>10000143</v>
      </c>
      <c r="K67" s="143" t="s">
        <v>122</v>
      </c>
      <c r="L67" s="141">
        <v>1</v>
      </c>
      <c r="M67" s="141">
        <v>1</v>
      </c>
      <c r="N67" s="141">
        <v>1</v>
      </c>
      <c r="O67" s="1"/>
      <c r="P67" s="1"/>
      <c r="Q67" s="1"/>
      <c r="T67" s="70">
        <v>10022008</v>
      </c>
      <c r="U67" s="71" t="s">
        <v>274</v>
      </c>
      <c r="Z67" s="74">
        <v>10020052</v>
      </c>
      <c r="AA67" s="72" t="s">
        <v>252</v>
      </c>
      <c r="AC67" s="138" t="s">
        <v>230</v>
      </c>
      <c r="AF67" s="74">
        <v>10020052</v>
      </c>
      <c r="AG67" s="72" t="s">
        <v>252</v>
      </c>
      <c r="AI67" s="138" t="s">
        <v>230</v>
      </c>
      <c r="AL67" s="71">
        <v>14070001</v>
      </c>
      <c r="AM67" s="73" t="s">
        <v>275</v>
      </c>
      <c r="AN67" s="73">
        <v>3</v>
      </c>
      <c r="AO67" s="73">
        <v>2</v>
      </c>
      <c r="AP67" s="73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7">
        <v>67</v>
      </c>
      <c r="B68" s="128">
        <f t="shared" ref="B68:B71" si="36">B67+5</f>
        <v>340</v>
      </c>
      <c r="C68" s="128">
        <f t="shared" si="29"/>
        <v>408000</v>
      </c>
      <c r="D68" s="128">
        <v>0.2</v>
      </c>
      <c r="E68" s="128">
        <f t="shared" si="30"/>
        <v>81600</v>
      </c>
      <c r="F68" s="128">
        <f t="shared" si="31"/>
        <v>612000</v>
      </c>
      <c r="G68" s="128">
        <v>1</v>
      </c>
      <c r="H68" s="128">
        <f t="shared" si="32"/>
        <v>489600</v>
      </c>
      <c r="I68" s="1"/>
      <c r="J68" s="142">
        <v>10010083</v>
      </c>
      <c r="K68" s="144" t="s">
        <v>257</v>
      </c>
      <c r="L68" s="141">
        <v>1</v>
      </c>
      <c r="M68" s="141">
        <v>1</v>
      </c>
      <c r="N68" s="141">
        <v>3</v>
      </c>
      <c r="O68" s="1"/>
      <c r="P68" s="1"/>
      <c r="Q68" s="1"/>
      <c r="T68" s="70">
        <v>10022009</v>
      </c>
      <c r="U68" s="71" t="s">
        <v>276</v>
      </c>
      <c r="Z68" s="74">
        <v>10020053</v>
      </c>
      <c r="AA68" s="72" t="s">
        <v>255</v>
      </c>
      <c r="AC68" s="138" t="s">
        <v>230</v>
      </c>
      <c r="AF68" s="74">
        <v>10020053</v>
      </c>
      <c r="AG68" s="72" t="s">
        <v>255</v>
      </c>
      <c r="AI68" s="138" t="s">
        <v>230</v>
      </c>
      <c r="AL68" s="71">
        <v>14070002</v>
      </c>
      <c r="AM68" s="73" t="s">
        <v>277</v>
      </c>
      <c r="AN68" s="73">
        <v>7</v>
      </c>
      <c r="AO68" s="73">
        <v>2</v>
      </c>
      <c r="AP68" s="73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7">
        <v>68</v>
      </c>
      <c r="B69" s="128">
        <f t="shared" si="36"/>
        <v>345</v>
      </c>
      <c r="C69" s="128">
        <f t="shared" si="29"/>
        <v>414000</v>
      </c>
      <c r="D69" s="128">
        <v>0.2</v>
      </c>
      <c r="E69" s="128">
        <f t="shared" si="30"/>
        <v>82800</v>
      </c>
      <c r="F69" s="128">
        <f t="shared" si="31"/>
        <v>621000</v>
      </c>
      <c r="G69" s="128">
        <v>1</v>
      </c>
      <c r="H69" s="128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70">
        <v>10020101</v>
      </c>
      <c r="T69" s="70">
        <v>10023001</v>
      </c>
      <c r="U69" s="72" t="s">
        <v>278</v>
      </c>
      <c r="Z69" s="74">
        <v>10020054</v>
      </c>
      <c r="AA69" s="72" t="s">
        <v>258</v>
      </c>
      <c r="AC69" s="138" t="s">
        <v>230</v>
      </c>
      <c r="AF69" s="74">
        <v>10020054</v>
      </c>
      <c r="AG69" s="72" t="s">
        <v>258</v>
      </c>
      <c r="AI69" s="138" t="s">
        <v>230</v>
      </c>
      <c r="AL69" s="71">
        <v>14070003</v>
      </c>
      <c r="AM69" s="73" t="s">
        <v>279</v>
      </c>
      <c r="AN69" s="73">
        <v>10</v>
      </c>
      <c r="AO69" s="73">
        <v>3</v>
      </c>
      <c r="AP69" s="73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7">
        <v>69</v>
      </c>
      <c r="B70" s="128">
        <f t="shared" si="36"/>
        <v>350</v>
      </c>
      <c r="C70" s="128">
        <f t="shared" si="29"/>
        <v>420000</v>
      </c>
      <c r="D70" s="128">
        <v>0.2</v>
      </c>
      <c r="E70" s="128">
        <f t="shared" si="30"/>
        <v>84000</v>
      </c>
      <c r="F70" s="128">
        <f t="shared" si="31"/>
        <v>630000</v>
      </c>
      <c r="G70" s="128">
        <v>1</v>
      </c>
      <c r="H70" s="128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70">
        <v>10020102</v>
      </c>
      <c r="T70" s="70">
        <v>10023002</v>
      </c>
      <c r="U70" s="72" t="s">
        <v>280</v>
      </c>
      <c r="Z70" s="74">
        <v>10020055</v>
      </c>
      <c r="AA70" s="72" t="s">
        <v>260</v>
      </c>
      <c r="AC70" s="138" t="s">
        <v>230</v>
      </c>
      <c r="AF70" s="74">
        <v>10020055</v>
      </c>
      <c r="AG70" s="72" t="s">
        <v>260</v>
      </c>
      <c r="AI70" s="138" t="s">
        <v>230</v>
      </c>
      <c r="AL70" s="71">
        <v>14070004</v>
      </c>
      <c r="AM70" s="73" t="s">
        <v>281</v>
      </c>
      <c r="AN70" s="73">
        <v>13</v>
      </c>
      <c r="AO70" s="73">
        <v>4</v>
      </c>
      <c r="AP70" s="73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7">
        <v>70</v>
      </c>
      <c r="B71" s="128">
        <f t="shared" si="36"/>
        <v>355</v>
      </c>
      <c r="C71" s="128">
        <f t="shared" si="29"/>
        <v>426000</v>
      </c>
      <c r="D71" s="128">
        <v>0.2</v>
      </c>
      <c r="E71" s="128">
        <f t="shared" si="30"/>
        <v>85200</v>
      </c>
      <c r="F71" s="128">
        <f t="shared" si="31"/>
        <v>639000</v>
      </c>
      <c r="G71" s="128">
        <v>1</v>
      </c>
      <c r="H71" s="128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70">
        <v>10020103</v>
      </c>
      <c r="T71" s="70">
        <v>10023003</v>
      </c>
      <c r="U71" s="72" t="s">
        <v>282</v>
      </c>
      <c r="Z71" s="74">
        <v>10020056</v>
      </c>
      <c r="AA71" s="72" t="s">
        <v>262</v>
      </c>
      <c r="AC71" s="138">
        <v>3</v>
      </c>
      <c r="AF71" s="74">
        <v>10020057</v>
      </c>
      <c r="AG71" s="72" t="s">
        <v>262</v>
      </c>
      <c r="AI71" s="138" t="s">
        <v>230</v>
      </c>
      <c r="AL71" s="71">
        <v>14080001</v>
      </c>
      <c r="AM71" s="73" t="s">
        <v>283</v>
      </c>
      <c r="AN71" s="73">
        <v>3</v>
      </c>
      <c r="AO71" s="73">
        <v>3</v>
      </c>
      <c r="AP71" s="73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5"/>
      <c r="B72" s="135"/>
      <c r="C72" s="135"/>
      <c r="D72" s="135"/>
      <c r="E72" s="135"/>
      <c r="F72" s="135"/>
      <c r="G72" s="135"/>
      <c r="H72" s="135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70">
        <v>10020104</v>
      </c>
      <c r="T72" s="70">
        <v>10023004</v>
      </c>
      <c r="U72" s="72" t="s">
        <v>285</v>
      </c>
      <c r="Z72" s="74">
        <v>10020057</v>
      </c>
      <c r="AA72" s="72" t="s">
        <v>286</v>
      </c>
      <c r="AC72" s="138" t="s">
        <v>230</v>
      </c>
      <c r="AF72" s="74">
        <v>10020060</v>
      </c>
      <c r="AG72" s="72" t="s">
        <v>287</v>
      </c>
      <c r="AI72" s="138" t="s">
        <v>230</v>
      </c>
      <c r="AL72" s="71">
        <v>14080002</v>
      </c>
      <c r="AM72" s="73" t="s">
        <v>288</v>
      </c>
      <c r="AN72" s="73">
        <v>7</v>
      </c>
      <c r="AO72" s="73">
        <v>3</v>
      </c>
      <c r="AP72" s="73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5"/>
      <c r="B73" s="135"/>
      <c r="C73" s="135"/>
      <c r="D73" s="135"/>
      <c r="E73" s="135"/>
      <c r="F73" s="135"/>
      <c r="G73" s="135"/>
      <c r="H73" s="135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70">
        <v>10020105</v>
      </c>
      <c r="T73" s="70">
        <v>10023005</v>
      </c>
      <c r="U73" s="72" t="s">
        <v>289</v>
      </c>
      <c r="Z73" s="74">
        <v>10020058</v>
      </c>
      <c r="AA73" s="72" t="s">
        <v>290</v>
      </c>
      <c r="AC73" s="138" t="s">
        <v>230</v>
      </c>
      <c r="AF73" s="74">
        <v>10020061</v>
      </c>
      <c r="AG73" s="72" t="s">
        <v>272</v>
      </c>
      <c r="AI73" s="138" t="s">
        <v>230</v>
      </c>
      <c r="AL73" s="71">
        <v>14080003</v>
      </c>
      <c r="AM73" s="73" t="s">
        <v>291</v>
      </c>
      <c r="AN73" s="73">
        <v>10</v>
      </c>
      <c r="AO73" s="73">
        <v>4</v>
      </c>
      <c r="AP73" s="73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5"/>
      <c r="B74" s="135"/>
      <c r="C74" s="135"/>
      <c r="D74" s="135"/>
      <c r="E74" s="135"/>
      <c r="F74" s="135"/>
      <c r="G74" s="135"/>
      <c r="H74" s="135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70">
        <v>10020106</v>
      </c>
      <c r="T74" s="70">
        <v>10023006</v>
      </c>
      <c r="U74" s="72" t="s">
        <v>292</v>
      </c>
      <c r="Z74" s="74">
        <v>10020059</v>
      </c>
      <c r="AA74" s="72" t="s">
        <v>293</v>
      </c>
      <c r="AC74" s="138" t="s">
        <v>230</v>
      </c>
      <c r="AE74" s="1" t="s">
        <v>162</v>
      </c>
      <c r="AG74" s="71" t="s">
        <v>274</v>
      </c>
      <c r="AH74" s="1">
        <v>20</v>
      </c>
      <c r="AI74" s="73">
        <v>4</v>
      </c>
      <c r="AJ74" s="1">
        <f>LOOKUP(AH74,B:B,C:C)*LOOKUP(AI74,$X$10:$X$14,$Z$10:$Z$14)</f>
        <v>240000</v>
      </c>
      <c r="AL74" s="71">
        <v>14090001</v>
      </c>
      <c r="AM74" s="73" t="s">
        <v>294</v>
      </c>
      <c r="AN74" s="73">
        <v>3</v>
      </c>
      <c r="AO74" s="73">
        <v>3</v>
      </c>
      <c r="AP74" s="73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5"/>
      <c r="B75" s="135"/>
      <c r="C75" s="135"/>
      <c r="D75" s="135"/>
      <c r="E75" s="135"/>
      <c r="F75" s="135"/>
      <c r="G75" s="135"/>
      <c r="H75" s="135"/>
      <c r="I75" s="1"/>
      <c r="O75" s="1"/>
      <c r="P75" s="1"/>
      <c r="Q75" s="1"/>
      <c r="S75" s="70">
        <v>10020107</v>
      </c>
      <c r="T75" s="70">
        <v>10023007</v>
      </c>
      <c r="U75" s="72" t="s">
        <v>295</v>
      </c>
      <c r="Z75" s="74">
        <v>10020060</v>
      </c>
      <c r="AA75" s="72" t="s">
        <v>287</v>
      </c>
      <c r="AC75" s="138" t="s">
        <v>230</v>
      </c>
      <c r="AE75" s="1" t="s">
        <v>165</v>
      </c>
      <c r="AG75" s="71" t="s">
        <v>276</v>
      </c>
      <c r="AH75" s="1">
        <v>20</v>
      </c>
      <c r="AI75" s="73">
        <v>4</v>
      </c>
      <c r="AJ75" s="1">
        <f>LOOKUP(AH75,B:B,C:C)*LOOKUP(AI75,$X$10:$X$14,$Z$10:$Z$14)</f>
        <v>240000</v>
      </c>
      <c r="AL75" s="71">
        <v>14090002</v>
      </c>
      <c r="AM75" s="73" t="s">
        <v>296</v>
      </c>
      <c r="AN75" s="73">
        <v>7</v>
      </c>
      <c r="AO75" s="73">
        <v>3</v>
      </c>
      <c r="AP75" s="73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5"/>
      <c r="B76" s="135"/>
      <c r="C76" s="135"/>
      <c r="D76" s="135"/>
      <c r="E76" s="135"/>
      <c r="F76" s="135"/>
      <c r="G76" s="135"/>
      <c r="H76" s="135"/>
      <c r="I76" s="1"/>
      <c r="O76" s="1"/>
      <c r="P76" s="1"/>
      <c r="Q76" s="1"/>
      <c r="T76" s="70">
        <v>10023008</v>
      </c>
      <c r="U76" s="71" t="s">
        <v>297</v>
      </c>
      <c r="Z76" s="74">
        <v>10020061</v>
      </c>
      <c r="AA76" s="72" t="s">
        <v>272</v>
      </c>
      <c r="AC76" s="138" t="s">
        <v>230</v>
      </c>
      <c r="AL76" s="71">
        <v>14090003</v>
      </c>
      <c r="AM76" s="73" t="s">
        <v>298</v>
      </c>
      <c r="AN76" s="73">
        <v>10</v>
      </c>
      <c r="AO76" s="73">
        <v>4</v>
      </c>
      <c r="AP76" s="73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5"/>
      <c r="B77" s="135"/>
      <c r="C77" s="135"/>
      <c r="D77" s="135"/>
      <c r="E77" s="135"/>
      <c r="F77" s="135"/>
      <c r="G77" s="135"/>
      <c r="H77" s="135"/>
      <c r="I77" s="1"/>
      <c r="O77" s="1"/>
      <c r="P77" s="1"/>
      <c r="Q77" s="1"/>
      <c r="T77" s="70">
        <v>10023009</v>
      </c>
      <c r="U77" s="71" t="s">
        <v>299</v>
      </c>
      <c r="Z77" s="74">
        <v>10020062</v>
      </c>
      <c r="AA77" s="72" t="s">
        <v>300</v>
      </c>
      <c r="AC77" s="138" t="s">
        <v>301</v>
      </c>
      <c r="AL77" s="71">
        <v>14100001</v>
      </c>
      <c r="AM77" s="73" t="s">
        <v>302</v>
      </c>
      <c r="AN77" s="73">
        <v>1</v>
      </c>
      <c r="AO77" s="73">
        <v>2</v>
      </c>
      <c r="AP77" s="73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5"/>
      <c r="B78" s="135"/>
      <c r="C78" s="135"/>
      <c r="D78" s="135"/>
      <c r="E78" s="135"/>
      <c r="F78" s="135"/>
      <c r="G78" s="135"/>
      <c r="H78" s="135"/>
      <c r="I78" s="1"/>
      <c r="O78" s="1"/>
      <c r="P78" s="1"/>
      <c r="Q78" s="1"/>
      <c r="S78" s="70">
        <v>10020151</v>
      </c>
      <c r="T78" s="70">
        <v>10024001</v>
      </c>
      <c r="U78" s="72" t="s">
        <v>303</v>
      </c>
      <c r="Z78" s="74">
        <v>10020063</v>
      </c>
      <c r="AA78" s="145" t="s">
        <v>304</v>
      </c>
      <c r="AC78" s="138" t="s">
        <v>264</v>
      </c>
      <c r="AL78" s="71">
        <v>14100002</v>
      </c>
      <c r="AM78" s="73" t="s">
        <v>305</v>
      </c>
      <c r="AN78" s="73">
        <v>5</v>
      </c>
      <c r="AO78" s="73">
        <v>2</v>
      </c>
      <c r="AP78" s="73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5"/>
      <c r="B79" s="135"/>
      <c r="C79" s="135"/>
      <c r="D79" s="135"/>
      <c r="E79" s="135"/>
      <c r="F79" s="135"/>
      <c r="G79" s="135"/>
      <c r="H79" s="135"/>
      <c r="I79" s="1"/>
      <c r="O79" s="1"/>
      <c r="P79" s="1"/>
      <c r="Q79" s="1"/>
      <c r="S79" s="70">
        <v>10020152</v>
      </c>
      <c r="T79" s="70">
        <v>10024002</v>
      </c>
      <c r="U79" s="72" t="s">
        <v>306</v>
      </c>
      <c r="AL79" s="71">
        <v>14100003</v>
      </c>
      <c r="AM79" s="73" t="s">
        <v>307</v>
      </c>
      <c r="AN79" s="73">
        <v>9</v>
      </c>
      <c r="AO79" s="73">
        <v>3</v>
      </c>
      <c r="AP79" s="73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5"/>
      <c r="B80" s="135"/>
      <c r="C80" s="135"/>
      <c r="D80" s="135"/>
      <c r="E80" s="135"/>
      <c r="F80" s="135"/>
      <c r="G80" s="135"/>
      <c r="H80" s="135"/>
      <c r="S80" s="70">
        <v>10020153</v>
      </c>
      <c r="T80" s="70">
        <v>10024003</v>
      </c>
      <c r="U80" s="72" t="s">
        <v>308</v>
      </c>
      <c r="AF80" s="146" t="s">
        <v>197</v>
      </c>
      <c r="AL80" s="71">
        <v>14100004</v>
      </c>
      <c r="AM80" s="73" t="s">
        <v>309</v>
      </c>
      <c r="AN80" s="73">
        <v>12</v>
      </c>
      <c r="AO80" s="73">
        <v>4</v>
      </c>
      <c r="AP80" s="73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5"/>
      <c r="B81" s="135"/>
      <c r="C81" s="135"/>
      <c r="D81" s="135"/>
      <c r="E81" s="135"/>
      <c r="F81" s="135"/>
      <c r="G81" s="135"/>
      <c r="H81" s="135"/>
      <c r="S81" s="70">
        <v>10020154</v>
      </c>
      <c r="T81" s="70">
        <v>10024004</v>
      </c>
      <c r="U81" s="72" t="s">
        <v>310</v>
      </c>
      <c r="Z81" s="70">
        <v>10020101</v>
      </c>
      <c r="AA81" s="72" t="s">
        <v>278</v>
      </c>
      <c r="AC81" s="138" t="s">
        <v>230</v>
      </c>
      <c r="AF81" s="70">
        <v>10020101</v>
      </c>
      <c r="AG81" s="72" t="s">
        <v>278</v>
      </c>
      <c r="AI81" s="138" t="s">
        <v>230</v>
      </c>
      <c r="AL81" s="71">
        <v>14100005</v>
      </c>
      <c r="AM81" s="73" t="s">
        <v>311</v>
      </c>
      <c r="AN81" s="73">
        <v>1</v>
      </c>
      <c r="AO81" s="73">
        <v>2</v>
      </c>
      <c r="AP81" s="73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5"/>
      <c r="B82" s="135"/>
      <c r="C82" s="135"/>
      <c r="D82" s="135"/>
      <c r="E82" s="135"/>
      <c r="F82" s="135"/>
      <c r="G82" s="135"/>
      <c r="H82" s="135"/>
      <c r="S82" s="70">
        <v>10020155</v>
      </c>
      <c r="T82" s="70">
        <v>10024005</v>
      </c>
      <c r="U82" s="72" t="s">
        <v>312</v>
      </c>
      <c r="Z82" s="70">
        <v>10020102</v>
      </c>
      <c r="AA82" s="72" t="s">
        <v>280</v>
      </c>
      <c r="AC82" s="138" t="s">
        <v>230</v>
      </c>
      <c r="AF82" s="70">
        <v>10020102</v>
      </c>
      <c r="AG82" s="72" t="s">
        <v>280</v>
      </c>
      <c r="AI82" s="138" t="s">
        <v>230</v>
      </c>
      <c r="AL82" s="71">
        <v>14100006</v>
      </c>
      <c r="AM82" s="73" t="s">
        <v>313</v>
      </c>
      <c r="AN82" s="73">
        <v>5</v>
      </c>
      <c r="AO82" s="73">
        <v>2</v>
      </c>
      <c r="AP82" s="73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5"/>
      <c r="B83" s="135"/>
      <c r="C83" s="135"/>
      <c r="D83" s="135"/>
      <c r="E83" s="135"/>
      <c r="F83" s="135"/>
      <c r="G83" s="135"/>
      <c r="H83" s="135"/>
      <c r="S83" s="70">
        <v>10020156</v>
      </c>
      <c r="T83" s="70">
        <v>10024006</v>
      </c>
      <c r="U83" s="72" t="s">
        <v>314</v>
      </c>
      <c r="Z83" s="70">
        <v>10020103</v>
      </c>
      <c r="AA83" s="72" t="s">
        <v>282</v>
      </c>
      <c r="AC83" s="138" t="s">
        <v>230</v>
      </c>
      <c r="AF83" s="70">
        <v>10020103</v>
      </c>
      <c r="AG83" s="72" t="s">
        <v>282</v>
      </c>
      <c r="AI83" s="138" t="s">
        <v>230</v>
      </c>
      <c r="AL83" s="71">
        <v>14100007</v>
      </c>
      <c r="AM83" s="73" t="s">
        <v>315</v>
      </c>
      <c r="AN83" s="73">
        <v>9</v>
      </c>
      <c r="AO83" s="73">
        <v>3</v>
      </c>
      <c r="AP83" s="73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5"/>
      <c r="B84" s="135"/>
      <c r="C84" s="135"/>
      <c r="D84" s="135"/>
      <c r="E84" s="135"/>
      <c r="F84" s="135"/>
      <c r="G84" s="135"/>
      <c r="H84" s="135"/>
      <c r="S84" s="70">
        <v>10020157</v>
      </c>
      <c r="T84" s="70">
        <v>10024007</v>
      </c>
      <c r="U84" s="72" t="s">
        <v>316</v>
      </c>
      <c r="Z84" s="70">
        <v>10020104</v>
      </c>
      <c r="AA84" s="72" t="s">
        <v>285</v>
      </c>
      <c r="AC84" s="138" t="s">
        <v>230</v>
      </c>
      <c r="AF84" s="70">
        <v>10020104</v>
      </c>
      <c r="AG84" s="72" t="s">
        <v>285</v>
      </c>
      <c r="AI84" s="138" t="s">
        <v>230</v>
      </c>
      <c r="AL84" s="71">
        <v>14100008</v>
      </c>
      <c r="AM84" s="73" t="s">
        <v>317</v>
      </c>
      <c r="AN84" s="73">
        <v>12</v>
      </c>
      <c r="AO84" s="73">
        <v>4</v>
      </c>
      <c r="AP84" s="73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5"/>
      <c r="B85" s="135"/>
      <c r="C85" s="135"/>
      <c r="D85" s="135"/>
      <c r="E85" s="135"/>
      <c r="F85" s="135"/>
      <c r="G85" s="135"/>
      <c r="H85" s="135"/>
      <c r="T85" s="70">
        <v>10024008</v>
      </c>
      <c r="U85" s="71" t="s">
        <v>318</v>
      </c>
      <c r="Z85" s="70">
        <v>10020105</v>
      </c>
      <c r="AA85" s="72" t="s">
        <v>289</v>
      </c>
      <c r="AC85" s="138" t="s">
        <v>230</v>
      </c>
      <c r="AF85" s="70">
        <v>10020105</v>
      </c>
      <c r="AG85" s="72" t="s">
        <v>289</v>
      </c>
      <c r="AI85" s="138" t="s">
        <v>230</v>
      </c>
      <c r="AL85" s="71">
        <v>14110001</v>
      </c>
      <c r="AM85" s="73" t="s">
        <v>319</v>
      </c>
      <c r="AN85" s="73">
        <v>1</v>
      </c>
      <c r="AO85" s="73">
        <v>2</v>
      </c>
      <c r="AP85" s="73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5"/>
      <c r="B86" s="135"/>
      <c r="C86" s="135"/>
      <c r="D86" s="135"/>
      <c r="E86" s="135"/>
      <c r="F86" s="135"/>
      <c r="G86" s="135"/>
      <c r="H86" s="135"/>
      <c r="T86" s="70">
        <v>10024009</v>
      </c>
      <c r="U86" s="71" t="s">
        <v>320</v>
      </c>
      <c r="Z86" s="70">
        <v>10020106</v>
      </c>
      <c r="AA86" s="72" t="s">
        <v>292</v>
      </c>
      <c r="AC86" s="138" t="s">
        <v>321</v>
      </c>
      <c r="AF86" s="70">
        <v>10020106</v>
      </c>
      <c r="AG86" s="72" t="s">
        <v>292</v>
      </c>
      <c r="AI86" s="138" t="s">
        <v>321</v>
      </c>
      <c r="AL86" s="71">
        <v>14110002</v>
      </c>
      <c r="AM86" s="73" t="s">
        <v>322</v>
      </c>
      <c r="AN86" s="73">
        <v>5</v>
      </c>
      <c r="AO86" s="73">
        <v>2</v>
      </c>
      <c r="AP86" s="73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5"/>
      <c r="B87" s="135"/>
      <c r="C87" s="135"/>
      <c r="D87" s="135"/>
      <c r="E87" s="135"/>
      <c r="F87" s="135"/>
      <c r="G87" s="135"/>
      <c r="H87" s="135"/>
      <c r="S87" s="70">
        <v>10020201</v>
      </c>
      <c r="T87" s="70">
        <v>10025001</v>
      </c>
      <c r="U87" s="72" t="s">
        <v>323</v>
      </c>
      <c r="Z87" s="70">
        <v>10020107</v>
      </c>
      <c r="AA87" s="72" t="s">
        <v>295</v>
      </c>
      <c r="AC87" s="138">
        <v>3</v>
      </c>
      <c r="AF87" s="70">
        <v>10020107</v>
      </c>
      <c r="AG87" s="72" t="s">
        <v>295</v>
      </c>
      <c r="AI87" s="138">
        <v>3</v>
      </c>
      <c r="AL87" s="71">
        <v>14110003</v>
      </c>
      <c r="AM87" s="73" t="s">
        <v>324</v>
      </c>
      <c r="AN87" s="73">
        <v>9</v>
      </c>
      <c r="AO87" s="73">
        <v>3</v>
      </c>
      <c r="AP87" s="73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5"/>
      <c r="B88" s="135"/>
      <c r="C88" s="135"/>
      <c r="D88" s="135"/>
      <c r="E88" s="135"/>
      <c r="F88" s="135"/>
      <c r="G88" s="135"/>
      <c r="H88" s="135"/>
      <c r="S88" s="70">
        <v>10020202</v>
      </c>
      <c r="T88" s="70">
        <v>10025002</v>
      </c>
      <c r="U88" s="72" t="s">
        <v>325</v>
      </c>
      <c r="Z88" s="70">
        <v>10020108</v>
      </c>
      <c r="AA88" s="72" t="s">
        <v>326</v>
      </c>
      <c r="AC88" s="138" t="s">
        <v>230</v>
      </c>
      <c r="AE88" s="1" t="s">
        <v>162</v>
      </c>
      <c r="AG88" s="71" t="s">
        <v>297</v>
      </c>
      <c r="AH88" s="1">
        <v>20</v>
      </c>
      <c r="AI88" s="73">
        <v>4</v>
      </c>
      <c r="AJ88" s="1">
        <f>LOOKUP(AH88,B:B,C:C)*LOOKUP(AI88,$X$10:$X$14,$Z$10:$Z$14)</f>
        <v>240000</v>
      </c>
      <c r="AL88" s="71">
        <v>14110004</v>
      </c>
      <c r="AM88" s="73" t="s">
        <v>327</v>
      </c>
      <c r="AN88" s="73">
        <v>12</v>
      </c>
      <c r="AO88" s="73">
        <v>4</v>
      </c>
      <c r="AP88" s="73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5"/>
      <c r="B89" s="135"/>
      <c r="C89" s="135"/>
      <c r="D89" s="135"/>
      <c r="E89" s="135"/>
      <c r="F89" s="135"/>
      <c r="G89" s="135"/>
      <c r="H89" s="135"/>
      <c r="S89" s="70">
        <v>10020203</v>
      </c>
      <c r="T89" s="70">
        <v>10025003</v>
      </c>
      <c r="U89" s="72" t="s">
        <v>328</v>
      </c>
      <c r="Z89" s="70">
        <v>10020109</v>
      </c>
      <c r="AA89" s="72" t="s">
        <v>329</v>
      </c>
      <c r="AC89" s="138" t="s">
        <v>230</v>
      </c>
      <c r="AE89" s="1" t="s">
        <v>165</v>
      </c>
      <c r="AG89" s="71" t="s">
        <v>299</v>
      </c>
      <c r="AH89" s="1">
        <v>20</v>
      </c>
      <c r="AI89" s="73">
        <v>4</v>
      </c>
      <c r="AJ89" s="1">
        <f>LOOKUP(AH89,B:B,C:C)*LOOKUP(AI89,$X$10:$X$14,$Z$10:$Z$14)</f>
        <v>240000</v>
      </c>
      <c r="AL89" s="71">
        <v>14110005</v>
      </c>
      <c r="AM89" s="73" t="s">
        <v>330</v>
      </c>
      <c r="AN89" s="73">
        <v>1</v>
      </c>
      <c r="AO89" s="73">
        <v>2</v>
      </c>
      <c r="AP89" s="73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5"/>
      <c r="B90" s="135"/>
      <c r="C90" s="135"/>
      <c r="D90" s="135"/>
      <c r="E90" s="135"/>
      <c r="F90" s="135"/>
      <c r="G90" s="135"/>
      <c r="H90" s="135"/>
      <c r="S90" s="70">
        <v>10020204</v>
      </c>
      <c r="T90" s="70">
        <v>10025004</v>
      </c>
      <c r="U90" s="72" t="s">
        <v>331</v>
      </c>
      <c r="Z90" s="70">
        <v>10020110</v>
      </c>
      <c r="AA90" s="145" t="s">
        <v>332</v>
      </c>
      <c r="AC90" s="138" t="s">
        <v>264</v>
      </c>
      <c r="AL90" s="71">
        <v>14110006</v>
      </c>
      <c r="AM90" s="73" t="s">
        <v>333</v>
      </c>
      <c r="AN90" s="73">
        <v>5</v>
      </c>
      <c r="AO90" s="73">
        <v>2</v>
      </c>
      <c r="AP90" s="73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5"/>
      <c r="B91" s="135"/>
      <c r="C91" s="135"/>
      <c r="D91" s="135"/>
      <c r="E91" s="135"/>
      <c r="F91" s="135"/>
      <c r="G91" s="135"/>
      <c r="H91" s="135"/>
      <c r="S91" s="70">
        <v>10020205</v>
      </c>
      <c r="T91" s="70">
        <v>10025005</v>
      </c>
      <c r="U91" s="72" t="s">
        <v>334</v>
      </c>
      <c r="AF91" s="146" t="s">
        <v>218</v>
      </c>
      <c r="AL91" s="71">
        <v>14110007</v>
      </c>
      <c r="AM91" s="73" t="s">
        <v>335</v>
      </c>
      <c r="AN91" s="73">
        <v>9</v>
      </c>
      <c r="AO91" s="73">
        <v>3</v>
      </c>
      <c r="AP91" s="73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5"/>
      <c r="B92" s="135"/>
      <c r="C92" s="135"/>
      <c r="D92" s="135"/>
      <c r="E92" s="135"/>
      <c r="F92" s="135"/>
      <c r="G92" s="135"/>
      <c r="H92" s="135"/>
      <c r="S92" s="70">
        <v>10020206</v>
      </c>
      <c r="T92" s="70">
        <v>10025006</v>
      </c>
      <c r="U92" s="72" t="s">
        <v>336</v>
      </c>
      <c r="Z92" s="70">
        <v>10020151</v>
      </c>
      <c r="AA92" s="72" t="s">
        <v>303</v>
      </c>
      <c r="AC92" s="138" t="s">
        <v>230</v>
      </c>
      <c r="AF92" s="70">
        <v>10020151</v>
      </c>
      <c r="AG92" s="72" t="s">
        <v>303</v>
      </c>
      <c r="AI92" s="138" t="s">
        <v>230</v>
      </c>
      <c r="AL92" s="71">
        <v>14110008</v>
      </c>
      <c r="AM92" s="73" t="s">
        <v>337</v>
      </c>
      <c r="AN92" s="73">
        <v>12</v>
      </c>
      <c r="AO92" s="73">
        <v>4</v>
      </c>
      <c r="AP92" s="73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5"/>
      <c r="B93" s="135"/>
      <c r="C93" s="135"/>
      <c r="D93" s="135"/>
      <c r="E93" s="135"/>
      <c r="F93" s="135"/>
      <c r="G93" s="135"/>
      <c r="H93" s="135"/>
      <c r="S93" s="70">
        <v>10020207</v>
      </c>
      <c r="T93" s="70">
        <v>10025007</v>
      </c>
      <c r="U93" s="72" t="s">
        <v>338</v>
      </c>
      <c r="Z93" s="70">
        <v>10020152</v>
      </c>
      <c r="AA93" s="72" t="s">
        <v>306</v>
      </c>
      <c r="AC93" s="138" t="s">
        <v>230</v>
      </c>
      <c r="AF93" s="70">
        <v>10020152</v>
      </c>
      <c r="AG93" s="72" t="s">
        <v>306</v>
      </c>
      <c r="AI93" s="138" t="s">
        <v>230</v>
      </c>
      <c r="AL93" s="71">
        <v>14110009</v>
      </c>
      <c r="AM93" s="73" t="s">
        <v>339</v>
      </c>
      <c r="AN93" s="73">
        <v>1</v>
      </c>
      <c r="AO93" s="73">
        <v>2</v>
      </c>
      <c r="AP93" s="73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5"/>
      <c r="B94" s="135"/>
      <c r="C94" s="135"/>
      <c r="D94" s="135"/>
      <c r="E94" s="135"/>
      <c r="F94" s="135"/>
      <c r="G94" s="135"/>
      <c r="H94" s="135"/>
      <c r="T94" s="70">
        <v>10025008</v>
      </c>
      <c r="U94" s="71" t="s">
        <v>340</v>
      </c>
      <c r="Z94" s="70">
        <v>10020153</v>
      </c>
      <c r="AA94" s="72" t="s">
        <v>308</v>
      </c>
      <c r="AC94" s="138" t="s">
        <v>230</v>
      </c>
      <c r="AF94" s="70">
        <v>10020153</v>
      </c>
      <c r="AG94" s="72" t="s">
        <v>308</v>
      </c>
      <c r="AI94" s="138" t="s">
        <v>230</v>
      </c>
      <c r="AL94" s="71">
        <v>14110010</v>
      </c>
      <c r="AM94" s="73" t="s">
        <v>341</v>
      </c>
      <c r="AN94" s="73">
        <v>5</v>
      </c>
      <c r="AO94" s="73">
        <v>2</v>
      </c>
      <c r="AP94" s="73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5"/>
      <c r="B95" s="135"/>
      <c r="C95" s="135"/>
      <c r="D95" s="135"/>
      <c r="E95" s="135"/>
      <c r="F95" s="135"/>
      <c r="G95" s="135"/>
      <c r="H95" s="135"/>
      <c r="T95" s="70">
        <v>10025009</v>
      </c>
      <c r="U95" s="71" t="s">
        <v>342</v>
      </c>
      <c r="Z95" s="70">
        <v>10020154</v>
      </c>
      <c r="AA95" s="72" t="s">
        <v>310</v>
      </c>
      <c r="AC95" s="138" t="s">
        <v>230</v>
      </c>
      <c r="AF95" s="70">
        <v>10020154</v>
      </c>
      <c r="AG95" s="72" t="s">
        <v>310</v>
      </c>
      <c r="AI95" s="138" t="s">
        <v>230</v>
      </c>
      <c r="AL95" s="71">
        <v>14110011</v>
      </c>
      <c r="AM95" s="73" t="s">
        <v>343</v>
      </c>
      <c r="AN95" s="73">
        <v>9</v>
      </c>
      <c r="AO95" s="73">
        <v>3</v>
      </c>
      <c r="AP95" s="73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5"/>
      <c r="B96" s="135"/>
      <c r="C96" s="135"/>
      <c r="D96" s="135"/>
      <c r="E96" s="135"/>
      <c r="F96" s="135"/>
      <c r="G96" s="135"/>
      <c r="H96" s="135"/>
      <c r="Z96" s="70">
        <v>10020155</v>
      </c>
      <c r="AA96" s="72" t="s">
        <v>312</v>
      </c>
      <c r="AC96" s="138" t="s">
        <v>230</v>
      </c>
      <c r="AF96" s="70">
        <v>10020155</v>
      </c>
      <c r="AG96" s="72" t="s">
        <v>312</v>
      </c>
      <c r="AI96" s="138" t="s">
        <v>230</v>
      </c>
      <c r="AL96" s="71">
        <v>14110012</v>
      </c>
      <c r="AM96" s="73" t="s">
        <v>344</v>
      </c>
      <c r="AN96" s="73">
        <v>12</v>
      </c>
      <c r="AO96" s="73">
        <v>4</v>
      </c>
      <c r="AP96" s="73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5"/>
      <c r="B97" s="135"/>
      <c r="C97" s="135"/>
      <c r="D97" s="135"/>
      <c r="E97" s="135"/>
      <c r="F97" s="135"/>
      <c r="G97" s="135"/>
      <c r="H97" s="135"/>
      <c r="Z97" s="70">
        <v>10020156</v>
      </c>
      <c r="AA97" s="72" t="s">
        <v>314</v>
      </c>
      <c r="AC97" s="138" t="s">
        <v>230</v>
      </c>
      <c r="AF97" s="70">
        <v>10020156</v>
      </c>
      <c r="AG97" s="72" t="s">
        <v>314</v>
      </c>
      <c r="AI97" s="138" t="s">
        <v>230</v>
      </c>
      <c r="AL97" s="146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5"/>
      <c r="B98" s="135"/>
      <c r="C98" s="135"/>
      <c r="D98" s="135"/>
      <c r="E98" s="135"/>
      <c r="F98" s="135"/>
      <c r="G98" s="135"/>
      <c r="H98" s="135"/>
      <c r="Z98" s="70">
        <v>10020157</v>
      </c>
      <c r="AA98" s="72" t="s">
        <v>316</v>
      </c>
      <c r="AC98" s="138" t="s">
        <v>321</v>
      </c>
      <c r="AF98" s="70">
        <v>10020157</v>
      </c>
      <c r="AG98" s="72" t="s">
        <v>316</v>
      </c>
      <c r="AI98" s="138" t="s">
        <v>321</v>
      </c>
      <c r="AL98" s="73">
        <v>15201001</v>
      </c>
      <c r="AM98" s="73" t="s">
        <v>345</v>
      </c>
      <c r="AN98" s="73">
        <v>18</v>
      </c>
      <c r="AO98" s="73">
        <v>3</v>
      </c>
      <c r="AP98" s="73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5"/>
      <c r="B99" s="135"/>
      <c r="C99" s="135"/>
      <c r="D99" s="135"/>
      <c r="E99" s="135"/>
      <c r="F99" s="135"/>
      <c r="G99" s="135"/>
      <c r="H99" s="135"/>
      <c r="Z99" s="70">
        <v>10020158</v>
      </c>
      <c r="AA99" s="72" t="s">
        <v>346</v>
      </c>
      <c r="AC99" s="138" t="s">
        <v>230</v>
      </c>
      <c r="AE99" s="1" t="s">
        <v>162</v>
      </c>
      <c r="AG99" s="71" t="s">
        <v>318</v>
      </c>
      <c r="AH99" s="1">
        <v>20</v>
      </c>
      <c r="AI99" s="73">
        <v>4</v>
      </c>
      <c r="AJ99" s="1">
        <f>LOOKUP(AH99,B:B,C:C)*LOOKUP(AI99,$X$10:$X$14,$Z$10:$Z$14)</f>
        <v>240000</v>
      </c>
      <c r="AL99" s="73">
        <v>15201002</v>
      </c>
      <c r="AM99" s="73" t="s">
        <v>347</v>
      </c>
      <c r="AN99" s="73">
        <v>20</v>
      </c>
      <c r="AO99" s="73">
        <v>4</v>
      </c>
      <c r="AP99" s="73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5"/>
      <c r="B100" s="135"/>
      <c r="C100" s="135"/>
      <c r="D100" s="135"/>
      <c r="E100" s="135"/>
      <c r="F100" s="135"/>
      <c r="G100" s="135"/>
      <c r="H100" s="135"/>
      <c r="Z100" s="70">
        <v>10020159</v>
      </c>
      <c r="AA100" s="147" t="s">
        <v>348</v>
      </c>
      <c r="AC100" s="138" t="s">
        <v>230</v>
      </c>
      <c r="AE100" s="1" t="s">
        <v>165</v>
      </c>
      <c r="AG100" s="71" t="s">
        <v>320</v>
      </c>
      <c r="AH100" s="1">
        <v>20</v>
      </c>
      <c r="AI100" s="73">
        <v>4</v>
      </c>
      <c r="AJ100" s="1">
        <f>LOOKUP(AH100,B:B,C:C)*LOOKUP(AI100,$X$10:$X$14,$Z$10:$Z$14)</f>
        <v>240000</v>
      </c>
      <c r="AL100" s="73">
        <v>15201003</v>
      </c>
      <c r="AM100" s="73" t="s">
        <v>349</v>
      </c>
      <c r="AN100" s="73">
        <v>18</v>
      </c>
      <c r="AO100" s="73">
        <v>3</v>
      </c>
      <c r="AP100" s="73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5"/>
      <c r="B101" s="135"/>
      <c r="C101" s="135"/>
      <c r="D101" s="135"/>
      <c r="E101" s="135"/>
      <c r="F101" s="135"/>
      <c r="G101" s="135"/>
      <c r="H101" s="135"/>
      <c r="Z101" s="70">
        <v>10020160</v>
      </c>
      <c r="AA101" s="147" t="s">
        <v>350</v>
      </c>
      <c r="AC101" s="138" t="s">
        <v>230</v>
      </c>
      <c r="AL101" s="73">
        <v>15201004</v>
      </c>
      <c r="AM101" s="73" t="s">
        <v>351</v>
      </c>
      <c r="AN101" s="73">
        <v>20</v>
      </c>
      <c r="AO101" s="73">
        <v>4</v>
      </c>
      <c r="AP101" s="73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5"/>
      <c r="B102" s="135"/>
      <c r="C102" s="135"/>
      <c r="D102" s="135"/>
      <c r="E102" s="135"/>
      <c r="F102" s="135"/>
      <c r="G102" s="135"/>
      <c r="H102" s="135"/>
      <c r="Z102" s="70">
        <v>10020161</v>
      </c>
      <c r="AA102" s="148" t="s">
        <v>352</v>
      </c>
      <c r="AC102" s="138" t="s">
        <v>264</v>
      </c>
      <c r="AL102" s="73">
        <v>15201005</v>
      </c>
      <c r="AM102" s="73" t="s">
        <v>353</v>
      </c>
      <c r="AN102" s="73">
        <v>18</v>
      </c>
      <c r="AO102" s="73">
        <v>3</v>
      </c>
      <c r="AP102" s="73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5"/>
      <c r="B103" s="135"/>
      <c r="C103" s="135"/>
      <c r="D103" s="135"/>
      <c r="E103" s="135"/>
      <c r="F103" s="135"/>
      <c r="G103" s="135"/>
      <c r="H103" s="135"/>
      <c r="AL103" s="73">
        <v>15201006</v>
      </c>
      <c r="AM103" s="73" t="s">
        <v>354</v>
      </c>
      <c r="AN103" s="73">
        <v>20</v>
      </c>
      <c r="AO103" s="73">
        <v>4</v>
      </c>
      <c r="AP103" s="73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5"/>
      <c r="B104" s="135"/>
      <c r="C104" s="135"/>
      <c r="D104" s="135"/>
      <c r="E104" s="135"/>
      <c r="F104" s="135"/>
      <c r="G104" s="135"/>
      <c r="H104" s="135"/>
      <c r="AF104" s="146" t="s">
        <v>355</v>
      </c>
      <c r="AL104" s="73">
        <v>15202001</v>
      </c>
      <c r="AM104" s="73" t="s">
        <v>356</v>
      </c>
      <c r="AN104" s="73">
        <v>18</v>
      </c>
      <c r="AO104" s="73">
        <v>3</v>
      </c>
      <c r="AP104" s="73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5"/>
      <c r="B105" s="135"/>
      <c r="C105" s="135"/>
      <c r="D105" s="135"/>
      <c r="E105" s="135"/>
      <c r="F105" s="135"/>
      <c r="G105" s="135"/>
      <c r="H105" s="135"/>
      <c r="Z105" s="70">
        <v>10020201</v>
      </c>
      <c r="AA105" s="72" t="s">
        <v>323</v>
      </c>
      <c r="AC105" s="138" t="s">
        <v>230</v>
      </c>
      <c r="AF105" s="70">
        <v>10020201</v>
      </c>
      <c r="AG105" s="72" t="s">
        <v>323</v>
      </c>
      <c r="AI105" s="138" t="s">
        <v>230</v>
      </c>
      <c r="AL105" s="73">
        <v>15202002</v>
      </c>
      <c r="AM105" s="73" t="s">
        <v>357</v>
      </c>
      <c r="AN105" s="73">
        <v>20</v>
      </c>
      <c r="AO105" s="73">
        <v>4</v>
      </c>
      <c r="AP105" s="73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5"/>
      <c r="B106" s="135"/>
      <c r="C106" s="135"/>
      <c r="D106" s="135"/>
      <c r="E106" s="135"/>
      <c r="F106" s="135"/>
      <c r="G106" s="135"/>
      <c r="H106" s="135"/>
      <c r="Z106" s="70">
        <v>10020202</v>
      </c>
      <c r="AA106" s="72" t="s">
        <v>325</v>
      </c>
      <c r="AC106" s="138" t="s">
        <v>230</v>
      </c>
      <c r="AF106" s="70">
        <v>10020202</v>
      </c>
      <c r="AG106" s="72" t="s">
        <v>325</v>
      </c>
      <c r="AI106" s="138" t="s">
        <v>230</v>
      </c>
      <c r="AL106" s="73">
        <v>15202003</v>
      </c>
      <c r="AM106" s="73" t="s">
        <v>358</v>
      </c>
      <c r="AN106" s="73">
        <v>18</v>
      </c>
      <c r="AO106" s="73">
        <v>3</v>
      </c>
      <c r="AP106" s="73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5"/>
      <c r="B107" s="135"/>
      <c r="C107" s="135"/>
      <c r="D107" s="135"/>
      <c r="E107" s="135"/>
      <c r="F107" s="135"/>
      <c r="G107" s="135"/>
      <c r="H107" s="135"/>
      <c r="Z107" s="70">
        <v>10020203</v>
      </c>
      <c r="AA107" s="72" t="s">
        <v>328</v>
      </c>
      <c r="AC107" s="138" t="s">
        <v>230</v>
      </c>
      <c r="AF107" s="70">
        <v>10020203</v>
      </c>
      <c r="AG107" s="72" t="s">
        <v>328</v>
      </c>
      <c r="AI107" s="138" t="s">
        <v>230</v>
      </c>
      <c r="AL107" s="73">
        <v>15202004</v>
      </c>
      <c r="AM107" s="73" t="s">
        <v>359</v>
      </c>
      <c r="AN107" s="73">
        <v>20</v>
      </c>
      <c r="AO107" s="73">
        <v>4</v>
      </c>
      <c r="AP107" s="73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5"/>
      <c r="B108" s="135"/>
      <c r="C108" s="135"/>
      <c r="D108" s="135"/>
      <c r="E108" s="135"/>
      <c r="F108" s="135"/>
      <c r="G108" s="135"/>
      <c r="H108" s="135"/>
      <c r="Z108" s="70">
        <v>10020204</v>
      </c>
      <c r="AA108" s="72" t="s">
        <v>331</v>
      </c>
      <c r="AC108" s="138" t="s">
        <v>230</v>
      </c>
      <c r="AF108" s="70">
        <v>10020204</v>
      </c>
      <c r="AG108" s="72" t="s">
        <v>331</v>
      </c>
      <c r="AI108" s="138" t="s">
        <v>230</v>
      </c>
      <c r="AL108" s="73">
        <v>15202005</v>
      </c>
      <c r="AM108" s="73" t="s">
        <v>360</v>
      </c>
      <c r="AN108" s="73">
        <v>18</v>
      </c>
      <c r="AO108" s="73">
        <v>3</v>
      </c>
      <c r="AP108" s="73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5"/>
      <c r="B109" s="135"/>
      <c r="C109" s="135"/>
      <c r="D109" s="135"/>
      <c r="E109" s="135"/>
      <c r="F109" s="135"/>
      <c r="G109" s="135"/>
      <c r="H109" s="135"/>
      <c r="Z109" s="70">
        <v>10020205</v>
      </c>
      <c r="AA109" s="72" t="s">
        <v>334</v>
      </c>
      <c r="AC109" s="138" t="s">
        <v>230</v>
      </c>
      <c r="AF109" s="70">
        <v>10020205</v>
      </c>
      <c r="AG109" s="72" t="s">
        <v>334</v>
      </c>
      <c r="AI109" s="138" t="s">
        <v>230</v>
      </c>
      <c r="AL109" s="73">
        <v>15202006</v>
      </c>
      <c r="AM109" s="73" t="s">
        <v>361</v>
      </c>
      <c r="AN109" s="73">
        <v>20</v>
      </c>
      <c r="AO109" s="73">
        <v>4</v>
      </c>
      <c r="AP109" s="73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5"/>
      <c r="B110" s="135"/>
      <c r="C110" s="135"/>
      <c r="D110" s="135"/>
      <c r="E110" s="135"/>
      <c r="F110" s="135"/>
      <c r="G110" s="135"/>
      <c r="H110" s="135"/>
      <c r="Z110" s="70">
        <v>10020206</v>
      </c>
      <c r="AA110" s="72" t="s">
        <v>336</v>
      </c>
      <c r="AC110" s="138" t="s">
        <v>230</v>
      </c>
      <c r="AF110" s="70">
        <v>10020206</v>
      </c>
      <c r="AG110" s="72" t="s">
        <v>336</v>
      </c>
      <c r="AI110" s="138" t="s">
        <v>230</v>
      </c>
      <c r="AL110" s="73">
        <v>15203001</v>
      </c>
      <c r="AM110" s="73" t="s">
        <v>362</v>
      </c>
      <c r="AN110" s="73">
        <v>18</v>
      </c>
      <c r="AO110" s="73">
        <v>3</v>
      </c>
      <c r="AP110" s="73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5"/>
      <c r="B111" s="135"/>
      <c r="C111" s="135"/>
      <c r="D111" s="135"/>
      <c r="E111" s="135"/>
      <c r="F111" s="135"/>
      <c r="G111" s="135"/>
      <c r="H111" s="135"/>
      <c r="Z111" s="70">
        <v>10020207</v>
      </c>
      <c r="AA111" s="72" t="s">
        <v>363</v>
      </c>
      <c r="AC111" s="138">
        <v>3</v>
      </c>
      <c r="AF111" s="70">
        <v>10020207</v>
      </c>
      <c r="AG111" s="72" t="s">
        <v>363</v>
      </c>
      <c r="AI111" s="138">
        <v>3</v>
      </c>
      <c r="AL111" s="73">
        <v>15203002</v>
      </c>
      <c r="AM111" s="73" t="s">
        <v>364</v>
      </c>
      <c r="AN111" s="73">
        <v>20</v>
      </c>
      <c r="AO111" s="73">
        <v>4</v>
      </c>
      <c r="AP111" s="73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5"/>
      <c r="B112" s="135"/>
      <c r="C112" s="135"/>
      <c r="D112" s="135"/>
      <c r="E112" s="135"/>
      <c r="F112" s="135"/>
      <c r="G112" s="135"/>
      <c r="H112" s="135"/>
      <c r="Z112" s="70">
        <v>10020208</v>
      </c>
      <c r="AA112" s="72" t="s">
        <v>338</v>
      </c>
      <c r="AC112" s="138">
        <v>3</v>
      </c>
      <c r="AE112" s="1" t="s">
        <v>162</v>
      </c>
      <c r="AG112" s="71" t="s">
        <v>340</v>
      </c>
      <c r="AH112" s="1">
        <v>20</v>
      </c>
      <c r="AI112" s="73">
        <v>4</v>
      </c>
      <c r="AJ112" s="1">
        <f>LOOKUP(AH112,B:B,C:C)*LOOKUP(AI112,$X$10:$X$14,$Z$10:$Z$14)</f>
        <v>240000</v>
      </c>
      <c r="AL112" s="73">
        <v>15203003</v>
      </c>
      <c r="AM112" s="73" t="s">
        <v>365</v>
      </c>
      <c r="AN112" s="73">
        <v>18</v>
      </c>
      <c r="AO112" s="73">
        <v>3</v>
      </c>
      <c r="AP112" s="73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5"/>
      <c r="B113" s="135"/>
      <c r="C113" s="135"/>
      <c r="D113" s="135"/>
      <c r="E113" s="135"/>
      <c r="F113" s="135"/>
      <c r="G113" s="135"/>
      <c r="H113" s="135"/>
      <c r="Z113" s="70">
        <v>10020209</v>
      </c>
      <c r="AA113" s="145" t="s">
        <v>366</v>
      </c>
      <c r="AC113" s="74">
        <v>4</v>
      </c>
      <c r="AE113" s="1" t="s">
        <v>165</v>
      </c>
      <c r="AG113" s="71" t="s">
        <v>342</v>
      </c>
      <c r="AH113" s="1">
        <v>20</v>
      </c>
      <c r="AI113" s="73">
        <v>4</v>
      </c>
      <c r="AJ113" s="1">
        <f>LOOKUP(AH113,B:B,C:C)*LOOKUP(AI113,$X$10:$X$14,$Z$10:$Z$14)</f>
        <v>240000</v>
      </c>
      <c r="AL113" s="73">
        <v>15203004</v>
      </c>
      <c r="AM113" s="73" t="s">
        <v>367</v>
      </c>
      <c r="AN113" s="73">
        <v>20</v>
      </c>
      <c r="AO113" s="73">
        <v>4</v>
      </c>
      <c r="AP113" s="73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5"/>
      <c r="B114" s="135"/>
      <c r="C114" s="135"/>
      <c r="D114" s="135"/>
      <c r="E114" s="135"/>
      <c r="F114" s="135"/>
      <c r="G114" s="135"/>
      <c r="H114" s="135"/>
      <c r="Z114" s="70">
        <v>10020210</v>
      </c>
      <c r="AA114" s="145" t="s">
        <v>368</v>
      </c>
      <c r="AC114" s="74">
        <v>4</v>
      </c>
      <c r="AL114" s="73">
        <v>15203005</v>
      </c>
      <c r="AM114" s="73" t="s">
        <v>369</v>
      </c>
      <c r="AN114" s="73">
        <v>18</v>
      </c>
      <c r="AO114" s="73">
        <v>3</v>
      </c>
      <c r="AP114" s="73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5"/>
      <c r="B115" s="135"/>
      <c r="C115" s="135"/>
      <c r="D115" s="135"/>
      <c r="E115" s="135"/>
      <c r="F115" s="135"/>
      <c r="G115" s="135"/>
      <c r="H115" s="135"/>
      <c r="Z115" s="70">
        <v>10020211</v>
      </c>
      <c r="AA115" s="145" t="s">
        <v>370</v>
      </c>
      <c r="AC115" s="74">
        <v>4</v>
      </c>
      <c r="AL115" s="73">
        <v>15203006</v>
      </c>
      <c r="AM115" s="73" t="s">
        <v>371</v>
      </c>
      <c r="AN115" s="73">
        <v>20</v>
      </c>
      <c r="AO115" s="73">
        <v>4</v>
      </c>
      <c r="AP115" s="73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5"/>
      <c r="B116" s="135"/>
      <c r="C116" s="135"/>
      <c r="D116" s="135"/>
      <c r="E116" s="135"/>
      <c r="F116" s="135"/>
      <c r="G116" s="135"/>
      <c r="H116" s="135"/>
      <c r="Z116" s="70">
        <v>10020212</v>
      </c>
      <c r="AA116" s="145" t="s">
        <v>372</v>
      </c>
      <c r="AC116" s="74">
        <v>5</v>
      </c>
      <c r="AL116" s="73">
        <v>15204001</v>
      </c>
      <c r="AM116" s="73" t="s">
        <v>373</v>
      </c>
      <c r="AN116" s="73">
        <v>18</v>
      </c>
      <c r="AO116" s="73">
        <v>3</v>
      </c>
      <c r="AP116" s="73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5"/>
      <c r="B117" s="135"/>
      <c r="C117" s="135"/>
      <c r="D117" s="135"/>
      <c r="E117" s="135"/>
      <c r="F117" s="135"/>
      <c r="G117" s="135"/>
      <c r="H117" s="135"/>
      <c r="Z117" s="70">
        <v>10020213</v>
      </c>
      <c r="AA117" s="149" t="s">
        <v>374</v>
      </c>
      <c r="AC117" s="74">
        <v>2</v>
      </c>
      <c r="AL117" s="73">
        <v>15204002</v>
      </c>
      <c r="AM117" s="73" t="s">
        <v>375</v>
      </c>
      <c r="AN117" s="73">
        <v>20</v>
      </c>
      <c r="AO117" s="73">
        <v>4</v>
      </c>
      <c r="AP117" s="73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5"/>
      <c r="B118" s="135"/>
      <c r="C118" s="135"/>
      <c r="D118" s="135"/>
      <c r="E118" s="135"/>
      <c r="F118" s="135"/>
      <c r="G118" s="135"/>
      <c r="H118" s="135"/>
      <c r="Z118" s="70">
        <v>10020214</v>
      </c>
      <c r="AA118" s="149" t="s">
        <v>376</v>
      </c>
      <c r="AC118" s="74">
        <v>2</v>
      </c>
      <c r="AL118" s="73">
        <v>15204003</v>
      </c>
      <c r="AM118" s="73" t="s">
        <v>377</v>
      </c>
      <c r="AN118" s="73">
        <v>18</v>
      </c>
      <c r="AO118" s="73">
        <v>3</v>
      </c>
      <c r="AP118" s="73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5"/>
      <c r="B119" s="135"/>
      <c r="C119" s="135"/>
      <c r="D119" s="135"/>
      <c r="E119" s="135"/>
      <c r="F119" s="135"/>
      <c r="G119" s="135"/>
      <c r="H119" s="135"/>
      <c r="Z119" s="70">
        <v>10020215</v>
      </c>
      <c r="AA119" s="145" t="s">
        <v>378</v>
      </c>
      <c r="AC119" s="74">
        <v>4</v>
      </c>
      <c r="AL119" s="73">
        <v>15204004</v>
      </c>
      <c r="AM119" s="73" t="s">
        <v>379</v>
      </c>
      <c r="AN119" s="73">
        <v>20</v>
      </c>
      <c r="AO119" s="73">
        <v>4</v>
      </c>
      <c r="AP119" s="73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5"/>
      <c r="B120" s="135"/>
      <c r="C120" s="135"/>
      <c r="D120" s="135"/>
      <c r="E120" s="135"/>
      <c r="F120" s="135"/>
      <c r="G120" s="135"/>
      <c r="H120" s="135"/>
      <c r="Z120" s="70">
        <v>10020216</v>
      </c>
      <c r="AA120" s="145" t="s">
        <v>380</v>
      </c>
      <c r="AC120" s="74">
        <v>4</v>
      </c>
      <c r="AL120" s="73">
        <v>15204005</v>
      </c>
      <c r="AM120" s="73" t="s">
        <v>381</v>
      </c>
      <c r="AN120" s="73">
        <v>18</v>
      </c>
      <c r="AO120" s="73">
        <v>3</v>
      </c>
      <c r="AP120" s="73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5"/>
      <c r="B121" s="135"/>
      <c r="C121" s="135"/>
      <c r="D121" s="135"/>
      <c r="E121" s="135"/>
      <c r="F121" s="135"/>
      <c r="G121" s="135"/>
      <c r="H121" s="135"/>
      <c r="AL121" s="73">
        <v>15204006</v>
      </c>
      <c r="AM121" s="73" t="s">
        <v>382</v>
      </c>
      <c r="AN121" s="73">
        <v>20</v>
      </c>
      <c r="AO121" s="73">
        <v>4</v>
      </c>
      <c r="AP121" s="73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5"/>
      <c r="B122" s="135"/>
      <c r="C122" s="135"/>
      <c r="D122" s="135"/>
      <c r="E122" s="135"/>
      <c r="F122" s="135"/>
      <c r="G122" s="135"/>
      <c r="H122" s="135"/>
      <c r="AL122" s="73">
        <v>15205001</v>
      </c>
      <c r="AM122" s="73" t="s">
        <v>383</v>
      </c>
      <c r="AN122" s="73">
        <v>18</v>
      </c>
      <c r="AO122" s="73">
        <v>3</v>
      </c>
      <c r="AP122" s="73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5"/>
      <c r="B123" s="135"/>
      <c r="C123" s="135"/>
      <c r="D123" s="135"/>
      <c r="E123" s="135"/>
      <c r="F123" s="135"/>
      <c r="G123" s="135"/>
      <c r="H123" s="135"/>
      <c r="AL123" s="73">
        <v>15205002</v>
      </c>
      <c r="AM123" s="73" t="s">
        <v>384</v>
      </c>
      <c r="AN123" s="73">
        <v>20</v>
      </c>
      <c r="AO123" s="73">
        <v>4</v>
      </c>
      <c r="AP123" s="73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5"/>
      <c r="B124" s="135"/>
      <c r="C124" s="135"/>
      <c r="D124" s="135"/>
      <c r="E124" s="135"/>
      <c r="F124" s="135"/>
      <c r="G124" s="135"/>
      <c r="H124" s="135"/>
      <c r="AL124" s="73">
        <v>15205003</v>
      </c>
      <c r="AM124" s="73" t="s">
        <v>385</v>
      </c>
      <c r="AN124" s="73">
        <v>18</v>
      </c>
      <c r="AO124" s="73">
        <v>3</v>
      </c>
      <c r="AP124" s="73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5"/>
      <c r="B125" s="135"/>
      <c r="C125" s="135"/>
      <c r="D125" s="135"/>
      <c r="E125" s="135"/>
      <c r="F125" s="135"/>
      <c r="G125" s="135"/>
      <c r="H125" s="135"/>
      <c r="AL125" s="73">
        <v>15205004</v>
      </c>
      <c r="AM125" s="73" t="s">
        <v>386</v>
      </c>
      <c r="AN125" s="73">
        <v>20</v>
      </c>
      <c r="AO125" s="73">
        <v>4</v>
      </c>
      <c r="AP125" s="73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5"/>
      <c r="B126" s="135"/>
      <c r="C126" s="135"/>
      <c r="D126" s="135"/>
      <c r="E126" s="135"/>
      <c r="F126" s="135"/>
      <c r="G126" s="135"/>
      <c r="H126" s="135"/>
      <c r="AL126" s="73">
        <v>15205005</v>
      </c>
      <c r="AM126" s="73" t="s">
        <v>387</v>
      </c>
      <c r="AN126" s="73">
        <v>18</v>
      </c>
      <c r="AO126" s="73">
        <v>3</v>
      </c>
      <c r="AP126" s="73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5"/>
      <c r="B127" s="135"/>
      <c r="C127" s="135"/>
      <c r="D127" s="135"/>
      <c r="E127" s="135"/>
      <c r="F127" s="135"/>
      <c r="G127" s="135"/>
      <c r="H127" s="135"/>
      <c r="AL127" s="73">
        <v>15205006</v>
      </c>
      <c r="AM127" s="73" t="s">
        <v>388</v>
      </c>
      <c r="AN127" s="73">
        <v>20</v>
      </c>
      <c r="AO127" s="73">
        <v>4</v>
      </c>
      <c r="AP127" s="73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5"/>
      <c r="B128" s="135"/>
      <c r="C128" s="135"/>
      <c r="D128" s="135"/>
      <c r="E128" s="135"/>
      <c r="F128" s="135"/>
      <c r="G128" s="135"/>
      <c r="H128" s="135"/>
      <c r="AL128" s="73">
        <v>15206001</v>
      </c>
      <c r="AM128" s="73" t="s">
        <v>389</v>
      </c>
      <c r="AN128" s="73">
        <v>18</v>
      </c>
      <c r="AO128" s="73">
        <v>3</v>
      </c>
      <c r="AP128" s="73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5"/>
      <c r="B129" s="135"/>
      <c r="C129" s="135"/>
      <c r="D129" s="135"/>
      <c r="E129" s="135"/>
      <c r="F129" s="135"/>
      <c r="G129" s="135"/>
      <c r="H129" s="135"/>
      <c r="AL129" s="73">
        <v>15206002</v>
      </c>
      <c r="AM129" s="73" t="s">
        <v>390</v>
      </c>
      <c r="AN129" s="73">
        <v>20</v>
      </c>
      <c r="AO129" s="73">
        <v>4</v>
      </c>
      <c r="AP129" s="73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5"/>
      <c r="B130" s="135"/>
      <c r="C130" s="135"/>
      <c r="D130" s="135"/>
      <c r="E130" s="135"/>
      <c r="F130" s="135"/>
      <c r="G130" s="135"/>
      <c r="H130" s="135"/>
      <c r="AL130" s="73">
        <v>15207001</v>
      </c>
      <c r="AM130" s="73" t="s">
        <v>391</v>
      </c>
      <c r="AN130" s="73">
        <v>18</v>
      </c>
      <c r="AO130" s="73">
        <v>3</v>
      </c>
      <c r="AP130" s="73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5"/>
      <c r="B131" s="135"/>
      <c r="C131" s="135"/>
      <c r="D131" s="135"/>
      <c r="E131" s="135"/>
      <c r="F131" s="135"/>
      <c r="G131" s="135"/>
      <c r="H131" s="135"/>
      <c r="AL131" s="73">
        <v>15207002</v>
      </c>
      <c r="AM131" s="73" t="s">
        <v>392</v>
      </c>
      <c r="AN131" s="73">
        <v>20</v>
      </c>
      <c r="AO131" s="73">
        <v>4</v>
      </c>
      <c r="AP131" s="73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5"/>
      <c r="B132" s="135"/>
      <c r="C132" s="135"/>
      <c r="D132" s="135"/>
      <c r="E132" s="135"/>
      <c r="F132" s="135"/>
      <c r="G132" s="135"/>
      <c r="H132" s="135"/>
      <c r="AL132" s="73">
        <v>15208001</v>
      </c>
      <c r="AM132" s="73" t="s">
        <v>288</v>
      </c>
      <c r="AN132" s="73">
        <v>18</v>
      </c>
      <c r="AO132" s="73">
        <v>3</v>
      </c>
      <c r="AP132" s="73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5"/>
      <c r="B133" s="135"/>
      <c r="C133" s="135"/>
      <c r="D133" s="135"/>
      <c r="E133" s="135"/>
      <c r="F133" s="135"/>
      <c r="G133" s="135"/>
      <c r="H133" s="135"/>
      <c r="AL133" s="73">
        <v>15208002</v>
      </c>
      <c r="AM133" s="73" t="s">
        <v>393</v>
      </c>
      <c r="AN133" s="73">
        <v>20</v>
      </c>
      <c r="AO133" s="73">
        <v>4</v>
      </c>
      <c r="AP133" s="73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5"/>
      <c r="B134" s="135"/>
      <c r="C134" s="135"/>
      <c r="D134" s="135"/>
      <c r="E134" s="135"/>
      <c r="F134" s="135"/>
      <c r="G134" s="135"/>
      <c r="H134" s="135"/>
      <c r="AL134" s="73">
        <v>15209001</v>
      </c>
      <c r="AM134" s="73" t="s">
        <v>394</v>
      </c>
      <c r="AN134" s="73">
        <v>1</v>
      </c>
      <c r="AO134" s="73">
        <v>2</v>
      </c>
      <c r="AP134" s="73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5"/>
      <c r="B135" s="135"/>
      <c r="C135" s="135"/>
      <c r="D135" s="135"/>
      <c r="E135" s="135"/>
      <c r="F135" s="135"/>
      <c r="G135" s="135"/>
      <c r="H135" s="135"/>
      <c r="AL135" s="73">
        <v>15209002</v>
      </c>
      <c r="AM135" s="73" t="s">
        <v>395</v>
      </c>
      <c r="AN135" s="73">
        <v>20</v>
      </c>
      <c r="AO135" s="73">
        <v>4</v>
      </c>
      <c r="AP135" s="73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5"/>
      <c r="B136" s="135"/>
      <c r="C136" s="135"/>
      <c r="D136" s="135"/>
      <c r="E136" s="135"/>
      <c r="F136" s="135"/>
      <c r="G136" s="135"/>
      <c r="H136" s="135"/>
      <c r="AL136" s="73">
        <v>15210001</v>
      </c>
      <c r="AM136" s="73" t="s">
        <v>396</v>
      </c>
      <c r="AN136" s="73">
        <v>18</v>
      </c>
      <c r="AO136" s="73">
        <v>3</v>
      </c>
      <c r="AP136" s="73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5"/>
      <c r="B137" s="135"/>
      <c r="C137" s="135"/>
      <c r="D137" s="135"/>
      <c r="E137" s="135"/>
      <c r="F137" s="135"/>
      <c r="G137" s="135"/>
      <c r="H137" s="135"/>
      <c r="AL137" s="73">
        <v>15210002</v>
      </c>
      <c r="AM137" s="73" t="s">
        <v>397</v>
      </c>
      <c r="AN137" s="73">
        <v>20</v>
      </c>
      <c r="AO137" s="73">
        <v>4</v>
      </c>
      <c r="AP137" s="73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5"/>
      <c r="B138" s="135"/>
      <c r="C138" s="135"/>
      <c r="D138" s="135"/>
      <c r="E138" s="135"/>
      <c r="F138" s="135"/>
      <c r="G138" s="135"/>
      <c r="H138" s="135"/>
      <c r="AL138" s="73">
        <v>15210003</v>
      </c>
      <c r="AM138" s="73" t="s">
        <v>398</v>
      </c>
      <c r="AN138" s="73">
        <v>18</v>
      </c>
      <c r="AO138" s="73">
        <v>3</v>
      </c>
      <c r="AP138" s="73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5"/>
      <c r="B139" s="135"/>
      <c r="C139" s="135"/>
      <c r="D139" s="135"/>
      <c r="E139" s="135"/>
      <c r="F139" s="135"/>
      <c r="G139" s="135"/>
      <c r="H139" s="135"/>
      <c r="AL139" s="73">
        <v>15210004</v>
      </c>
      <c r="AM139" s="73" t="s">
        <v>399</v>
      </c>
      <c r="AN139" s="73">
        <v>20</v>
      </c>
      <c r="AO139" s="73">
        <v>4</v>
      </c>
      <c r="AP139" s="73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5"/>
      <c r="B140" s="135"/>
      <c r="C140" s="135"/>
      <c r="D140" s="135"/>
      <c r="E140" s="135"/>
      <c r="F140" s="135"/>
      <c r="G140" s="135"/>
      <c r="H140" s="135"/>
      <c r="AL140" s="73">
        <v>15211001</v>
      </c>
      <c r="AM140" s="73" t="s">
        <v>400</v>
      </c>
      <c r="AN140" s="73">
        <v>18</v>
      </c>
      <c r="AO140" s="73">
        <v>3</v>
      </c>
      <c r="AP140" s="73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5"/>
      <c r="B141" s="135"/>
      <c r="C141" s="135"/>
      <c r="D141" s="135"/>
      <c r="E141" s="135"/>
      <c r="F141" s="135"/>
      <c r="G141" s="135"/>
      <c r="H141" s="135"/>
      <c r="AL141" s="73">
        <v>15211002</v>
      </c>
      <c r="AM141" s="73" t="s">
        <v>401</v>
      </c>
      <c r="AN141" s="73">
        <v>20</v>
      </c>
      <c r="AO141" s="73">
        <v>4</v>
      </c>
      <c r="AP141" s="73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5"/>
      <c r="B142" s="135"/>
      <c r="C142" s="135"/>
      <c r="D142" s="135"/>
      <c r="E142" s="135"/>
      <c r="F142" s="135"/>
      <c r="G142" s="135"/>
      <c r="H142" s="135"/>
      <c r="AL142" s="73">
        <v>15211003</v>
      </c>
      <c r="AM142" s="73" t="s">
        <v>402</v>
      </c>
      <c r="AN142" s="73">
        <v>18</v>
      </c>
      <c r="AO142" s="73">
        <v>3</v>
      </c>
      <c r="AP142" s="73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5"/>
      <c r="B143" s="135"/>
      <c r="C143" s="135"/>
      <c r="D143" s="135"/>
      <c r="E143" s="135"/>
      <c r="F143" s="135"/>
      <c r="G143" s="135"/>
      <c r="H143" s="135"/>
      <c r="AL143" s="73">
        <v>15211004</v>
      </c>
      <c r="AM143" s="73" t="s">
        <v>403</v>
      </c>
      <c r="AN143" s="73">
        <v>20</v>
      </c>
      <c r="AO143" s="73">
        <v>4</v>
      </c>
      <c r="AP143" s="73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5"/>
      <c r="B144" s="135"/>
      <c r="C144" s="135"/>
      <c r="D144" s="135"/>
      <c r="E144" s="135"/>
      <c r="F144" s="135"/>
      <c r="G144" s="135"/>
      <c r="H144" s="135"/>
      <c r="AL144" s="73">
        <v>15211005</v>
      </c>
      <c r="AM144" s="73" t="s">
        <v>404</v>
      </c>
      <c r="AN144" s="73">
        <v>18</v>
      </c>
      <c r="AO144" s="73">
        <v>3</v>
      </c>
      <c r="AP144" s="73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5"/>
      <c r="B145" s="135"/>
      <c r="C145" s="135"/>
      <c r="D145" s="135"/>
      <c r="E145" s="135"/>
      <c r="F145" s="135"/>
      <c r="G145" s="135"/>
      <c r="H145" s="135"/>
      <c r="AL145" s="73">
        <v>15211006</v>
      </c>
      <c r="AM145" s="73" t="s">
        <v>405</v>
      </c>
      <c r="AN145" s="73">
        <v>20</v>
      </c>
      <c r="AO145" s="73">
        <v>4</v>
      </c>
      <c r="AP145" s="73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5"/>
      <c r="B146" s="135"/>
      <c r="C146" s="135"/>
      <c r="D146" s="135"/>
      <c r="E146" s="135"/>
      <c r="F146" s="135"/>
      <c r="G146" s="135"/>
      <c r="H146" s="135"/>
      <c r="AL146" s="146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5"/>
      <c r="B147" s="135"/>
      <c r="C147" s="135"/>
      <c r="D147" s="135"/>
      <c r="E147" s="135"/>
      <c r="F147" s="135"/>
      <c r="G147" s="135"/>
      <c r="H147" s="135"/>
      <c r="AL147" s="73">
        <v>15301001</v>
      </c>
      <c r="AM147" s="73" t="s">
        <v>406</v>
      </c>
      <c r="AN147" s="73">
        <v>30</v>
      </c>
      <c r="AO147" s="73">
        <v>3</v>
      </c>
      <c r="AP147" s="73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5"/>
      <c r="B148" s="135"/>
      <c r="C148" s="135"/>
      <c r="D148" s="135"/>
      <c r="E148" s="135"/>
      <c r="F148" s="135"/>
      <c r="G148" s="135"/>
      <c r="H148" s="135"/>
      <c r="AL148" s="73">
        <v>15301002</v>
      </c>
      <c r="AM148" s="73" t="s">
        <v>407</v>
      </c>
      <c r="AN148" s="73">
        <v>30</v>
      </c>
      <c r="AO148" s="73">
        <v>4</v>
      </c>
      <c r="AP148" s="73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5"/>
      <c r="B149" s="135"/>
      <c r="C149" s="135"/>
      <c r="D149" s="135"/>
      <c r="E149" s="135"/>
      <c r="F149" s="135"/>
      <c r="G149" s="135"/>
      <c r="H149" s="135"/>
      <c r="AL149" s="73">
        <v>15301003</v>
      </c>
      <c r="AM149" s="73" t="s">
        <v>408</v>
      </c>
      <c r="AN149" s="73">
        <v>30</v>
      </c>
      <c r="AO149" s="73">
        <v>3</v>
      </c>
      <c r="AP149" s="73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5"/>
      <c r="B150" s="135"/>
      <c r="C150" s="135"/>
      <c r="D150" s="135"/>
      <c r="E150" s="135"/>
      <c r="F150" s="135"/>
      <c r="G150" s="135"/>
      <c r="H150" s="135"/>
      <c r="AL150" s="73">
        <v>15301004</v>
      </c>
      <c r="AM150" s="73" t="s">
        <v>409</v>
      </c>
      <c r="AN150" s="73">
        <v>30</v>
      </c>
      <c r="AO150" s="73">
        <v>4</v>
      </c>
      <c r="AP150" s="73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5"/>
      <c r="B151" s="135"/>
      <c r="C151" s="135"/>
      <c r="D151" s="135"/>
      <c r="E151" s="135"/>
      <c r="F151" s="135"/>
      <c r="G151" s="135"/>
      <c r="H151" s="135"/>
      <c r="AL151" s="73">
        <v>15301005</v>
      </c>
      <c r="AM151" s="73" t="s">
        <v>410</v>
      </c>
      <c r="AN151" s="73">
        <v>30</v>
      </c>
      <c r="AO151" s="73">
        <v>3</v>
      </c>
      <c r="AP151" s="73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5"/>
      <c r="B152" s="135"/>
      <c r="C152" s="135"/>
      <c r="D152" s="135"/>
      <c r="E152" s="135"/>
      <c r="F152" s="135"/>
      <c r="G152" s="135"/>
      <c r="H152" s="135"/>
      <c r="AL152" s="73">
        <v>15301006</v>
      </c>
      <c r="AM152" s="73" t="s">
        <v>411</v>
      </c>
      <c r="AN152" s="73">
        <v>30</v>
      </c>
      <c r="AO152" s="73">
        <v>4</v>
      </c>
      <c r="AP152" s="73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5"/>
      <c r="B153" s="135"/>
      <c r="C153" s="135"/>
      <c r="D153" s="135"/>
      <c r="E153" s="135"/>
      <c r="F153" s="135"/>
      <c r="G153" s="135"/>
      <c r="H153" s="135"/>
      <c r="AL153" s="73">
        <v>15302001</v>
      </c>
      <c r="AM153" s="73" t="s">
        <v>412</v>
      </c>
      <c r="AN153" s="73">
        <v>30</v>
      </c>
      <c r="AO153" s="73">
        <v>3</v>
      </c>
      <c r="AP153" s="73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5"/>
      <c r="B154" s="135"/>
      <c r="C154" s="135"/>
      <c r="D154" s="135"/>
      <c r="E154" s="135"/>
      <c r="F154" s="135"/>
      <c r="G154" s="135"/>
      <c r="H154" s="135"/>
      <c r="AL154" s="73">
        <v>15302002</v>
      </c>
      <c r="AM154" s="73" t="s">
        <v>413</v>
      </c>
      <c r="AN154" s="73">
        <v>30</v>
      </c>
      <c r="AO154" s="73">
        <v>4</v>
      </c>
      <c r="AP154" s="73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5"/>
      <c r="B155" s="135"/>
      <c r="C155" s="135"/>
      <c r="D155" s="135"/>
      <c r="E155" s="135"/>
      <c r="F155" s="135"/>
      <c r="G155" s="135"/>
      <c r="H155" s="135"/>
      <c r="AL155" s="73">
        <v>15302003</v>
      </c>
      <c r="AM155" s="73" t="s">
        <v>414</v>
      </c>
      <c r="AN155" s="73">
        <v>30</v>
      </c>
      <c r="AO155" s="73">
        <v>3</v>
      </c>
      <c r="AP155" s="73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5"/>
      <c r="B156" s="135"/>
      <c r="C156" s="135"/>
      <c r="D156" s="135"/>
      <c r="E156" s="135"/>
      <c r="F156" s="135"/>
      <c r="G156" s="135"/>
      <c r="H156" s="135"/>
      <c r="AL156" s="73">
        <v>15302004</v>
      </c>
      <c r="AM156" s="73" t="s">
        <v>415</v>
      </c>
      <c r="AN156" s="73">
        <v>30</v>
      </c>
      <c r="AO156" s="73">
        <v>4</v>
      </c>
      <c r="AP156" s="73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5"/>
      <c r="B157" s="135"/>
      <c r="C157" s="135"/>
      <c r="D157" s="135"/>
      <c r="E157" s="135"/>
      <c r="F157" s="135"/>
      <c r="G157" s="135"/>
      <c r="H157" s="135"/>
      <c r="AL157" s="73">
        <v>15302005</v>
      </c>
      <c r="AM157" s="73" t="s">
        <v>416</v>
      </c>
      <c r="AN157" s="73">
        <v>30</v>
      </c>
      <c r="AO157" s="73">
        <v>3</v>
      </c>
      <c r="AP157" s="73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5"/>
      <c r="B158" s="135"/>
      <c r="C158" s="135"/>
      <c r="D158" s="135"/>
      <c r="E158" s="135"/>
      <c r="F158" s="135"/>
      <c r="G158" s="135"/>
      <c r="H158" s="135"/>
      <c r="AL158" s="73">
        <v>15302006</v>
      </c>
      <c r="AM158" s="73" t="s">
        <v>417</v>
      </c>
      <c r="AN158" s="73">
        <v>30</v>
      </c>
      <c r="AO158" s="73">
        <v>4</v>
      </c>
      <c r="AP158" s="73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5"/>
      <c r="B159" s="135"/>
      <c r="C159" s="135"/>
      <c r="D159" s="135"/>
      <c r="E159" s="135"/>
      <c r="F159" s="135"/>
      <c r="G159" s="135"/>
      <c r="H159" s="135"/>
      <c r="AL159" s="73">
        <v>15303001</v>
      </c>
      <c r="AM159" s="73" t="s">
        <v>418</v>
      </c>
      <c r="AN159" s="73">
        <v>30</v>
      </c>
      <c r="AO159" s="73">
        <v>3</v>
      </c>
      <c r="AP159" s="73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5"/>
      <c r="B160" s="135"/>
      <c r="C160" s="135"/>
      <c r="D160" s="135"/>
      <c r="E160" s="135"/>
      <c r="F160" s="135"/>
      <c r="G160" s="135"/>
      <c r="H160" s="135"/>
      <c r="AL160" s="73">
        <v>15303002</v>
      </c>
      <c r="AM160" s="73" t="s">
        <v>419</v>
      </c>
      <c r="AN160" s="73">
        <v>30</v>
      </c>
      <c r="AO160" s="73">
        <v>4</v>
      </c>
      <c r="AP160" s="73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5"/>
      <c r="B161" s="135"/>
      <c r="C161" s="135"/>
      <c r="D161" s="135"/>
      <c r="E161" s="135"/>
      <c r="F161" s="135"/>
      <c r="G161" s="135"/>
      <c r="H161" s="135"/>
      <c r="AL161" s="73">
        <v>15303003</v>
      </c>
      <c r="AM161" s="73" t="s">
        <v>420</v>
      </c>
      <c r="AN161" s="73">
        <v>30</v>
      </c>
      <c r="AO161" s="73">
        <v>3</v>
      </c>
      <c r="AP161" s="73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5"/>
      <c r="B162" s="135"/>
      <c r="C162" s="135"/>
      <c r="D162" s="135"/>
      <c r="E162" s="135"/>
      <c r="F162" s="135"/>
      <c r="G162" s="135"/>
      <c r="H162" s="135"/>
      <c r="AL162" s="73">
        <v>15303004</v>
      </c>
      <c r="AM162" s="73" t="s">
        <v>421</v>
      </c>
      <c r="AN162" s="73">
        <v>30</v>
      </c>
      <c r="AO162" s="73">
        <v>4</v>
      </c>
      <c r="AP162" s="73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5"/>
      <c r="B163" s="135"/>
      <c r="C163" s="135"/>
      <c r="D163" s="135"/>
      <c r="E163" s="135"/>
      <c r="F163" s="135"/>
      <c r="G163" s="135"/>
      <c r="H163" s="135"/>
      <c r="AL163" s="73">
        <v>15303005</v>
      </c>
      <c r="AM163" s="73" t="s">
        <v>422</v>
      </c>
      <c r="AN163" s="73">
        <v>30</v>
      </c>
      <c r="AO163" s="73">
        <v>3</v>
      </c>
      <c r="AP163" s="73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5"/>
      <c r="B164" s="135"/>
      <c r="C164" s="135"/>
      <c r="D164" s="135"/>
      <c r="E164" s="135"/>
      <c r="F164" s="135"/>
      <c r="G164" s="135"/>
      <c r="H164" s="135"/>
      <c r="AL164" s="73">
        <v>15303006</v>
      </c>
      <c r="AM164" s="73" t="s">
        <v>423</v>
      </c>
      <c r="AN164" s="73">
        <v>30</v>
      </c>
      <c r="AO164" s="73">
        <v>4</v>
      </c>
      <c r="AP164" s="73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5"/>
      <c r="B165" s="135"/>
      <c r="C165" s="135"/>
      <c r="D165" s="135"/>
      <c r="E165" s="135"/>
      <c r="F165" s="135"/>
      <c r="G165" s="135"/>
      <c r="H165" s="135"/>
      <c r="AL165" s="73">
        <v>15304001</v>
      </c>
      <c r="AM165" s="73" t="s">
        <v>424</v>
      </c>
      <c r="AN165" s="73">
        <v>30</v>
      </c>
      <c r="AO165" s="73">
        <v>3</v>
      </c>
      <c r="AP165" s="73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5"/>
      <c r="B166" s="135"/>
      <c r="C166" s="135"/>
      <c r="D166" s="135"/>
      <c r="E166" s="135"/>
      <c r="F166" s="135"/>
      <c r="G166" s="135"/>
      <c r="H166" s="135"/>
      <c r="AL166" s="73">
        <v>15304002</v>
      </c>
      <c r="AM166" s="73" t="s">
        <v>425</v>
      </c>
      <c r="AN166" s="73">
        <v>30</v>
      </c>
      <c r="AO166" s="73">
        <v>4</v>
      </c>
      <c r="AP166" s="73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5"/>
      <c r="B167" s="135"/>
      <c r="C167" s="135"/>
      <c r="D167" s="135"/>
      <c r="E167" s="135"/>
      <c r="F167" s="135"/>
      <c r="G167" s="135"/>
      <c r="H167" s="135"/>
      <c r="AL167" s="73">
        <v>15304003</v>
      </c>
      <c r="AM167" s="73" t="s">
        <v>426</v>
      </c>
      <c r="AN167" s="73">
        <v>30</v>
      </c>
      <c r="AO167" s="73">
        <v>3</v>
      </c>
      <c r="AP167" s="73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5"/>
      <c r="B168" s="135"/>
      <c r="C168" s="135"/>
      <c r="D168" s="135"/>
      <c r="E168" s="135"/>
      <c r="F168" s="135"/>
      <c r="G168" s="135"/>
      <c r="H168" s="135"/>
      <c r="AL168" s="73">
        <v>15304004</v>
      </c>
      <c r="AM168" s="73" t="s">
        <v>427</v>
      </c>
      <c r="AN168" s="73">
        <v>30</v>
      </c>
      <c r="AO168" s="73">
        <v>4</v>
      </c>
      <c r="AP168" s="73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5"/>
      <c r="B169" s="135"/>
      <c r="C169" s="135"/>
      <c r="D169" s="135"/>
      <c r="E169" s="135"/>
      <c r="F169" s="135"/>
      <c r="G169" s="135"/>
      <c r="H169" s="135"/>
      <c r="AL169" s="73">
        <v>15304005</v>
      </c>
      <c r="AM169" s="73" t="s">
        <v>428</v>
      </c>
      <c r="AN169" s="73">
        <v>30</v>
      </c>
      <c r="AO169" s="73">
        <v>3</v>
      </c>
      <c r="AP169" s="73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5"/>
      <c r="B170" s="135"/>
      <c r="C170" s="135"/>
      <c r="D170" s="135"/>
      <c r="E170" s="135"/>
      <c r="F170" s="135"/>
      <c r="G170" s="135"/>
      <c r="H170" s="135"/>
      <c r="AL170" s="73">
        <v>15304006</v>
      </c>
      <c r="AM170" s="73" t="s">
        <v>429</v>
      </c>
      <c r="AN170" s="73">
        <v>30</v>
      </c>
      <c r="AO170" s="73">
        <v>4</v>
      </c>
      <c r="AP170" s="73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5"/>
      <c r="B171" s="135"/>
      <c r="C171" s="135"/>
      <c r="D171" s="135"/>
      <c r="E171" s="135"/>
      <c r="F171" s="135"/>
      <c r="G171" s="135"/>
      <c r="H171" s="135"/>
      <c r="AL171" s="73">
        <v>15305001</v>
      </c>
      <c r="AM171" s="73" t="s">
        <v>430</v>
      </c>
      <c r="AN171" s="73">
        <v>30</v>
      </c>
      <c r="AO171" s="73">
        <v>3</v>
      </c>
      <c r="AP171" s="73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5"/>
      <c r="B172" s="135"/>
      <c r="C172" s="135"/>
      <c r="D172" s="135"/>
      <c r="E172" s="135"/>
      <c r="F172" s="135"/>
      <c r="G172" s="135"/>
      <c r="H172" s="135"/>
      <c r="AL172" s="73">
        <v>15305002</v>
      </c>
      <c r="AM172" s="73" t="s">
        <v>431</v>
      </c>
      <c r="AN172" s="73">
        <v>30</v>
      </c>
      <c r="AO172" s="73">
        <v>4</v>
      </c>
      <c r="AP172" s="73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5"/>
      <c r="B173" s="135"/>
      <c r="C173" s="135"/>
      <c r="D173" s="135"/>
      <c r="E173" s="135"/>
      <c r="F173" s="135"/>
      <c r="G173" s="135"/>
      <c r="H173" s="135"/>
      <c r="AL173" s="73">
        <v>15305003</v>
      </c>
      <c r="AM173" s="73" t="s">
        <v>432</v>
      </c>
      <c r="AN173" s="73">
        <v>30</v>
      </c>
      <c r="AO173" s="73">
        <v>3</v>
      </c>
      <c r="AP173" s="73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5"/>
      <c r="B174" s="135"/>
      <c r="C174" s="135"/>
      <c r="D174" s="135"/>
      <c r="E174" s="135"/>
      <c r="F174" s="135"/>
      <c r="G174" s="135"/>
      <c r="H174" s="135"/>
      <c r="AL174" s="73">
        <v>15305004</v>
      </c>
      <c r="AM174" s="73" t="s">
        <v>433</v>
      </c>
      <c r="AN174" s="73">
        <v>30</v>
      </c>
      <c r="AO174" s="73">
        <v>4</v>
      </c>
      <c r="AP174" s="73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5"/>
      <c r="B175" s="135"/>
      <c r="C175" s="135"/>
      <c r="D175" s="135"/>
      <c r="E175" s="135"/>
      <c r="F175" s="135"/>
      <c r="G175" s="135"/>
      <c r="H175" s="135"/>
      <c r="AL175" s="73">
        <v>15305005</v>
      </c>
      <c r="AM175" s="73" t="s">
        <v>434</v>
      </c>
      <c r="AN175" s="73">
        <v>30</v>
      </c>
      <c r="AO175" s="73">
        <v>3</v>
      </c>
      <c r="AP175" s="73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5"/>
      <c r="B176" s="135"/>
      <c r="C176" s="135"/>
      <c r="D176" s="135"/>
      <c r="E176" s="135"/>
      <c r="F176" s="135"/>
      <c r="G176" s="135"/>
      <c r="H176" s="135"/>
      <c r="AL176" s="73">
        <v>15305006</v>
      </c>
      <c r="AM176" s="73" t="s">
        <v>435</v>
      </c>
      <c r="AN176" s="73">
        <v>30</v>
      </c>
      <c r="AO176" s="73">
        <v>4</v>
      </c>
      <c r="AP176" s="73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5"/>
      <c r="B177" s="135"/>
      <c r="C177" s="135"/>
      <c r="D177" s="135"/>
      <c r="E177" s="135"/>
      <c r="F177" s="135"/>
      <c r="G177" s="135"/>
      <c r="H177" s="135"/>
      <c r="AL177" s="73">
        <v>15306001</v>
      </c>
      <c r="AM177" s="73" t="s">
        <v>267</v>
      </c>
      <c r="AN177" s="73">
        <v>30</v>
      </c>
      <c r="AO177" s="73">
        <v>3</v>
      </c>
      <c r="AP177" s="73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5"/>
      <c r="B178" s="135"/>
      <c r="C178" s="135"/>
      <c r="D178" s="135"/>
      <c r="E178" s="135"/>
      <c r="F178" s="135"/>
      <c r="G178" s="135"/>
      <c r="H178" s="135"/>
      <c r="AL178" s="73">
        <v>15306002</v>
      </c>
      <c r="AM178" s="73" t="s">
        <v>436</v>
      </c>
      <c r="AN178" s="73">
        <v>30</v>
      </c>
      <c r="AO178" s="73">
        <v>4</v>
      </c>
      <c r="AP178" s="73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5"/>
      <c r="B179" s="135"/>
      <c r="C179" s="135"/>
      <c r="D179" s="135"/>
      <c r="E179" s="135"/>
      <c r="F179" s="135"/>
      <c r="G179" s="135"/>
      <c r="H179" s="135"/>
      <c r="AL179" s="73">
        <v>15307001</v>
      </c>
      <c r="AM179" s="73" t="s">
        <v>437</v>
      </c>
      <c r="AN179" s="73">
        <v>30</v>
      </c>
      <c r="AO179" s="73">
        <v>3</v>
      </c>
      <c r="AP179" s="73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5"/>
      <c r="B180" s="135"/>
      <c r="C180" s="135"/>
      <c r="D180" s="135"/>
      <c r="E180" s="135"/>
      <c r="F180" s="135"/>
      <c r="G180" s="135"/>
      <c r="H180" s="135"/>
      <c r="AL180" s="73">
        <v>15307002</v>
      </c>
      <c r="AM180" s="73" t="s">
        <v>438</v>
      </c>
      <c r="AN180" s="73">
        <v>30</v>
      </c>
      <c r="AO180" s="73">
        <v>4</v>
      </c>
      <c r="AP180" s="73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9"/>
      <c r="B181" s="129"/>
      <c r="C181" s="129"/>
      <c r="D181" s="129"/>
      <c r="E181" s="129"/>
      <c r="F181" s="129"/>
      <c r="G181" s="129"/>
      <c r="H181" s="129"/>
      <c r="AL181" s="73">
        <v>15308001</v>
      </c>
      <c r="AM181" s="73" t="s">
        <v>288</v>
      </c>
      <c r="AN181" s="73">
        <v>30</v>
      </c>
      <c r="AO181" s="73">
        <v>3</v>
      </c>
      <c r="AP181" s="73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9"/>
      <c r="B182" s="129"/>
      <c r="C182" s="129"/>
      <c r="D182" s="129"/>
      <c r="E182" s="129"/>
      <c r="F182" s="129"/>
      <c r="G182" s="129"/>
      <c r="H182" s="129"/>
      <c r="AL182" s="73">
        <v>15308002</v>
      </c>
      <c r="AM182" s="73" t="s">
        <v>439</v>
      </c>
      <c r="AN182" s="73">
        <v>30</v>
      </c>
      <c r="AO182" s="73">
        <v>4</v>
      </c>
      <c r="AP182" s="73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9"/>
      <c r="B183" s="129"/>
      <c r="C183" s="129"/>
      <c r="D183" s="129"/>
      <c r="E183" s="129"/>
      <c r="F183" s="129"/>
      <c r="G183" s="129"/>
      <c r="H183" s="129"/>
      <c r="AL183" s="73">
        <v>15309001</v>
      </c>
      <c r="AM183" s="73" t="s">
        <v>296</v>
      </c>
      <c r="AN183" s="73">
        <v>30</v>
      </c>
      <c r="AO183" s="73">
        <v>3</v>
      </c>
      <c r="AP183" s="73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9"/>
      <c r="B184" s="129"/>
      <c r="C184" s="129"/>
      <c r="D184" s="129"/>
      <c r="E184" s="129"/>
      <c r="F184" s="129"/>
      <c r="G184" s="129"/>
      <c r="H184" s="129"/>
      <c r="AL184" s="73">
        <v>15309002</v>
      </c>
      <c r="AM184" s="73" t="s">
        <v>440</v>
      </c>
      <c r="AN184" s="73">
        <v>30</v>
      </c>
      <c r="AO184" s="73">
        <v>4</v>
      </c>
      <c r="AP184" s="73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9"/>
      <c r="B185" s="129"/>
      <c r="C185" s="129"/>
      <c r="D185" s="129"/>
      <c r="E185" s="129"/>
      <c r="F185" s="129"/>
      <c r="G185" s="129"/>
      <c r="H185" s="129"/>
      <c r="AL185" s="73">
        <v>15310001</v>
      </c>
      <c r="AM185" s="73" t="s">
        <v>441</v>
      </c>
      <c r="AN185" s="73">
        <v>30</v>
      </c>
      <c r="AO185" s="73">
        <v>3</v>
      </c>
      <c r="AP185" s="73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9"/>
      <c r="B186" s="129"/>
      <c r="C186" s="129"/>
      <c r="D186" s="129"/>
      <c r="E186" s="129"/>
      <c r="F186" s="129"/>
      <c r="G186" s="129"/>
      <c r="H186" s="129"/>
      <c r="AL186" s="73">
        <v>15310002</v>
      </c>
      <c r="AM186" s="73" t="s">
        <v>442</v>
      </c>
      <c r="AN186" s="73">
        <v>30</v>
      </c>
      <c r="AO186" s="73">
        <v>4</v>
      </c>
      <c r="AP186" s="73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9"/>
      <c r="B187" s="129"/>
      <c r="C187" s="129"/>
      <c r="D187" s="129"/>
      <c r="E187" s="129"/>
      <c r="F187" s="129"/>
      <c r="G187" s="129"/>
      <c r="H187" s="129"/>
      <c r="AL187" s="73">
        <v>15310003</v>
      </c>
      <c r="AM187" s="73" t="s">
        <v>443</v>
      </c>
      <c r="AN187" s="73">
        <v>30</v>
      </c>
      <c r="AO187" s="73">
        <v>3</v>
      </c>
      <c r="AP187" s="73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9"/>
      <c r="B188" s="129"/>
      <c r="C188" s="129"/>
      <c r="D188" s="129"/>
      <c r="E188" s="129"/>
      <c r="F188" s="129"/>
      <c r="G188" s="129"/>
      <c r="H188" s="129"/>
      <c r="AL188" s="73">
        <v>15310004</v>
      </c>
      <c r="AM188" s="73" t="s">
        <v>444</v>
      </c>
      <c r="AN188" s="73">
        <v>30</v>
      </c>
      <c r="AO188" s="73">
        <v>4</v>
      </c>
      <c r="AP188" s="73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9"/>
      <c r="B189" s="129"/>
      <c r="C189" s="129"/>
      <c r="D189" s="129"/>
      <c r="E189" s="129"/>
      <c r="F189" s="129"/>
      <c r="G189" s="129"/>
      <c r="H189" s="129"/>
      <c r="AL189" s="73">
        <v>15311001</v>
      </c>
      <c r="AM189" s="73" t="s">
        <v>445</v>
      </c>
      <c r="AN189" s="73">
        <v>30</v>
      </c>
      <c r="AO189" s="73">
        <v>3</v>
      </c>
      <c r="AP189" s="73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9"/>
      <c r="B190" s="129"/>
      <c r="C190" s="129"/>
      <c r="D190" s="129"/>
      <c r="E190" s="129"/>
      <c r="F190" s="129"/>
      <c r="G190" s="129"/>
      <c r="H190" s="129"/>
      <c r="AL190" s="73">
        <v>15311002</v>
      </c>
      <c r="AM190" s="73" t="s">
        <v>446</v>
      </c>
      <c r="AN190" s="73">
        <v>30</v>
      </c>
      <c r="AO190" s="73">
        <v>4</v>
      </c>
      <c r="AP190" s="73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9"/>
      <c r="B191" s="129"/>
      <c r="C191" s="129"/>
      <c r="D191" s="129"/>
      <c r="E191" s="129"/>
      <c r="F191" s="129"/>
      <c r="G191" s="129"/>
      <c r="H191" s="129"/>
      <c r="AL191" s="73">
        <v>15311003</v>
      </c>
      <c r="AM191" s="73" t="s">
        <v>447</v>
      </c>
      <c r="AN191" s="73">
        <v>30</v>
      </c>
      <c r="AO191" s="73">
        <v>3</v>
      </c>
      <c r="AP191" s="73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9"/>
      <c r="B192" s="129"/>
      <c r="C192" s="129"/>
      <c r="D192" s="129"/>
      <c r="E192" s="129"/>
      <c r="F192" s="129"/>
      <c r="G192" s="129"/>
      <c r="H192" s="129"/>
      <c r="AL192" s="73">
        <v>15311004</v>
      </c>
      <c r="AM192" s="73" t="s">
        <v>448</v>
      </c>
      <c r="AN192" s="73">
        <v>30</v>
      </c>
      <c r="AO192" s="73">
        <v>4</v>
      </c>
      <c r="AP192" s="73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9"/>
      <c r="B193" s="129"/>
      <c r="C193" s="129"/>
      <c r="D193" s="129"/>
      <c r="E193" s="129"/>
      <c r="F193" s="129"/>
      <c r="G193" s="129"/>
      <c r="H193" s="129"/>
      <c r="AL193" s="73">
        <v>15311005</v>
      </c>
      <c r="AM193" s="73" t="s">
        <v>449</v>
      </c>
      <c r="AN193" s="73">
        <v>30</v>
      </c>
      <c r="AO193" s="73">
        <v>3</v>
      </c>
      <c r="AP193" s="73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9"/>
      <c r="B194" s="129"/>
      <c r="C194" s="129"/>
      <c r="D194" s="129"/>
      <c r="E194" s="129"/>
      <c r="F194" s="129"/>
      <c r="G194" s="129"/>
      <c r="H194" s="129"/>
      <c r="AL194" s="73">
        <v>15311006</v>
      </c>
      <c r="AM194" s="73" t="s">
        <v>450</v>
      </c>
      <c r="AN194" s="73">
        <v>30</v>
      </c>
      <c r="AO194" s="73">
        <v>4</v>
      </c>
      <c r="AP194" s="73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9"/>
      <c r="B195" s="129"/>
      <c r="C195" s="129"/>
      <c r="D195" s="129"/>
      <c r="E195" s="129"/>
      <c r="F195" s="129"/>
      <c r="G195" s="129"/>
      <c r="H195" s="129"/>
      <c r="AL195" s="146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9"/>
      <c r="B196" s="129"/>
      <c r="C196" s="129"/>
      <c r="D196" s="129"/>
      <c r="E196" s="129"/>
      <c r="F196" s="129"/>
      <c r="G196" s="129"/>
      <c r="H196" s="129"/>
      <c r="AL196" s="73">
        <v>15401001</v>
      </c>
      <c r="AM196" s="73" t="s">
        <v>451</v>
      </c>
      <c r="AN196" s="73">
        <v>40</v>
      </c>
      <c r="AO196" s="73">
        <v>3</v>
      </c>
      <c r="AP196" s="73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9"/>
      <c r="B197" s="129"/>
      <c r="C197" s="129"/>
      <c r="D197" s="129"/>
      <c r="E197" s="129"/>
      <c r="F197" s="129"/>
      <c r="G197" s="129"/>
      <c r="H197" s="129"/>
      <c r="AL197" s="73">
        <v>15401002</v>
      </c>
      <c r="AM197" s="73" t="s">
        <v>452</v>
      </c>
      <c r="AN197" s="73">
        <v>40</v>
      </c>
      <c r="AO197" s="73">
        <v>4</v>
      </c>
      <c r="AP197" s="73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9"/>
      <c r="B198" s="129"/>
      <c r="C198" s="129"/>
      <c r="D198" s="129"/>
      <c r="E198" s="129"/>
      <c r="F198" s="129"/>
      <c r="G198" s="129"/>
      <c r="H198" s="129"/>
      <c r="AL198" s="73">
        <v>15401003</v>
      </c>
      <c r="AM198" s="73" t="s">
        <v>453</v>
      </c>
      <c r="AN198" s="73">
        <v>40</v>
      </c>
      <c r="AO198" s="73">
        <v>3</v>
      </c>
      <c r="AP198" s="73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9"/>
      <c r="B199" s="129"/>
      <c r="C199" s="129"/>
      <c r="D199" s="129"/>
      <c r="E199" s="129"/>
      <c r="F199" s="129"/>
      <c r="G199" s="129"/>
      <c r="H199" s="129"/>
      <c r="AL199" s="73">
        <v>15401004</v>
      </c>
      <c r="AM199" s="73" t="s">
        <v>454</v>
      </c>
      <c r="AN199" s="73">
        <v>40</v>
      </c>
      <c r="AO199" s="73">
        <v>4</v>
      </c>
      <c r="AP199" s="73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9"/>
      <c r="B200" s="129"/>
      <c r="C200" s="129"/>
      <c r="D200" s="129"/>
      <c r="E200" s="129"/>
      <c r="F200" s="129"/>
      <c r="G200" s="129"/>
      <c r="H200" s="129"/>
      <c r="AL200" s="73">
        <v>15401005</v>
      </c>
      <c r="AM200" s="73" t="s">
        <v>455</v>
      </c>
      <c r="AN200" s="73">
        <v>40</v>
      </c>
      <c r="AO200" s="73">
        <v>3</v>
      </c>
      <c r="AP200" s="73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9"/>
      <c r="B201" s="129"/>
      <c r="C201" s="129"/>
      <c r="D201" s="129"/>
      <c r="E201" s="129"/>
      <c r="F201" s="129"/>
      <c r="G201" s="129"/>
      <c r="H201" s="129"/>
      <c r="AL201" s="73">
        <v>15401006</v>
      </c>
      <c r="AM201" s="73" t="s">
        <v>456</v>
      </c>
      <c r="AN201" s="73">
        <v>40</v>
      </c>
      <c r="AO201" s="73">
        <v>4</v>
      </c>
      <c r="AP201" s="73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9"/>
      <c r="B202" s="129"/>
      <c r="C202" s="129"/>
      <c r="D202" s="129"/>
      <c r="E202" s="129"/>
      <c r="F202" s="129"/>
      <c r="G202" s="129"/>
      <c r="H202" s="129"/>
      <c r="AL202" s="73">
        <v>15402001</v>
      </c>
      <c r="AM202" s="73" t="s">
        <v>457</v>
      </c>
      <c r="AN202" s="73">
        <v>40</v>
      </c>
      <c r="AO202" s="73">
        <v>3</v>
      </c>
      <c r="AP202" s="73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9"/>
      <c r="B203" s="129"/>
      <c r="C203" s="129"/>
      <c r="D203" s="129"/>
      <c r="E203" s="129"/>
      <c r="F203" s="129"/>
      <c r="G203" s="129"/>
      <c r="H203" s="129"/>
      <c r="AL203" s="73">
        <v>15402002</v>
      </c>
      <c r="AM203" s="73" t="s">
        <v>458</v>
      </c>
      <c r="AN203" s="73">
        <v>40</v>
      </c>
      <c r="AO203" s="73">
        <v>4</v>
      </c>
      <c r="AP203" s="73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9"/>
      <c r="B204" s="129"/>
      <c r="C204" s="129"/>
      <c r="D204" s="129"/>
      <c r="E204" s="129"/>
      <c r="F204" s="129"/>
      <c r="G204" s="129"/>
      <c r="H204" s="129"/>
      <c r="AL204" s="73">
        <v>15402003</v>
      </c>
      <c r="AM204" s="73" t="s">
        <v>459</v>
      </c>
      <c r="AN204" s="73">
        <v>40</v>
      </c>
      <c r="AO204" s="73">
        <v>3</v>
      </c>
      <c r="AP204" s="73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9"/>
      <c r="B205" s="129"/>
      <c r="C205" s="129"/>
      <c r="D205" s="129"/>
      <c r="E205" s="129"/>
      <c r="F205" s="129"/>
      <c r="G205" s="129"/>
      <c r="H205" s="129"/>
      <c r="AL205" s="73">
        <v>15402004</v>
      </c>
      <c r="AM205" s="73" t="s">
        <v>460</v>
      </c>
      <c r="AN205" s="73">
        <v>40</v>
      </c>
      <c r="AO205" s="73">
        <v>4</v>
      </c>
      <c r="AP205" s="73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9"/>
      <c r="B206" s="129"/>
      <c r="C206" s="129"/>
      <c r="D206" s="129"/>
      <c r="E206" s="129"/>
      <c r="F206" s="129"/>
      <c r="G206" s="129"/>
      <c r="H206" s="129"/>
      <c r="AL206" s="73">
        <v>15402005</v>
      </c>
      <c r="AM206" s="73" t="s">
        <v>461</v>
      </c>
      <c r="AN206" s="73">
        <v>40</v>
      </c>
      <c r="AO206" s="73">
        <v>3</v>
      </c>
      <c r="AP206" s="73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9"/>
      <c r="B207" s="129"/>
      <c r="C207" s="129"/>
      <c r="D207" s="129"/>
      <c r="E207" s="129"/>
      <c r="F207" s="129"/>
      <c r="G207" s="129"/>
      <c r="H207" s="129"/>
      <c r="AL207" s="73">
        <v>15402006</v>
      </c>
      <c r="AM207" s="73" t="s">
        <v>462</v>
      </c>
      <c r="AN207" s="73">
        <v>40</v>
      </c>
      <c r="AO207" s="73">
        <v>4</v>
      </c>
      <c r="AP207" s="73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9"/>
      <c r="B208" s="129"/>
      <c r="C208" s="129"/>
      <c r="D208" s="129"/>
      <c r="E208" s="129"/>
      <c r="F208" s="129"/>
      <c r="G208" s="129"/>
      <c r="H208" s="129"/>
      <c r="AL208" s="73">
        <v>15403001</v>
      </c>
      <c r="AM208" s="73" t="s">
        <v>463</v>
      </c>
      <c r="AN208" s="73">
        <v>40</v>
      </c>
      <c r="AO208" s="73">
        <v>3</v>
      </c>
      <c r="AP208" s="73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9"/>
      <c r="B209" s="129"/>
      <c r="C209" s="129"/>
      <c r="D209" s="129"/>
      <c r="E209" s="129"/>
      <c r="F209" s="129"/>
      <c r="G209" s="129"/>
      <c r="H209" s="129"/>
      <c r="AL209" s="73">
        <v>15403002</v>
      </c>
      <c r="AM209" s="73" t="s">
        <v>464</v>
      </c>
      <c r="AN209" s="73">
        <v>40</v>
      </c>
      <c r="AO209" s="73">
        <v>4</v>
      </c>
      <c r="AP209" s="73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9"/>
      <c r="B210" s="129"/>
      <c r="C210" s="129"/>
      <c r="D210" s="129"/>
      <c r="E210" s="129"/>
      <c r="F210" s="129"/>
      <c r="G210" s="129"/>
      <c r="H210" s="129"/>
      <c r="AL210" s="73">
        <v>15403003</v>
      </c>
      <c r="AM210" s="73" t="s">
        <v>465</v>
      </c>
      <c r="AN210" s="73">
        <v>40</v>
      </c>
      <c r="AO210" s="73">
        <v>3</v>
      </c>
      <c r="AP210" s="73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9"/>
      <c r="B211" s="129"/>
      <c r="C211" s="129"/>
      <c r="D211" s="129"/>
      <c r="E211" s="129"/>
      <c r="F211" s="129"/>
      <c r="G211" s="129"/>
      <c r="H211" s="129"/>
      <c r="AL211" s="73">
        <v>15403004</v>
      </c>
      <c r="AM211" s="73" t="s">
        <v>466</v>
      </c>
      <c r="AN211" s="73">
        <v>40</v>
      </c>
      <c r="AO211" s="73">
        <v>4</v>
      </c>
      <c r="AP211" s="73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9"/>
      <c r="B212" s="129"/>
      <c r="C212" s="129"/>
      <c r="D212" s="129"/>
      <c r="E212" s="129"/>
      <c r="F212" s="129"/>
      <c r="G212" s="129"/>
      <c r="H212" s="129"/>
      <c r="AL212" s="73">
        <v>15403005</v>
      </c>
      <c r="AM212" s="73" t="s">
        <v>467</v>
      </c>
      <c r="AN212" s="73">
        <v>40</v>
      </c>
      <c r="AO212" s="73">
        <v>3</v>
      </c>
      <c r="AP212" s="73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9"/>
      <c r="B213" s="129"/>
      <c r="C213" s="129"/>
      <c r="D213" s="129"/>
      <c r="E213" s="129"/>
      <c r="F213" s="129"/>
      <c r="G213" s="129"/>
      <c r="H213" s="129"/>
      <c r="AL213" s="73">
        <v>15403006</v>
      </c>
      <c r="AM213" s="73" t="s">
        <v>468</v>
      </c>
      <c r="AN213" s="73">
        <v>40</v>
      </c>
      <c r="AO213" s="73">
        <v>4</v>
      </c>
      <c r="AP213" s="73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9"/>
      <c r="B214" s="129"/>
      <c r="C214" s="129"/>
      <c r="D214" s="129"/>
      <c r="E214" s="129"/>
      <c r="F214" s="129"/>
      <c r="G214" s="129"/>
      <c r="H214" s="129"/>
      <c r="AL214" s="73">
        <v>15404001</v>
      </c>
      <c r="AM214" s="73" t="s">
        <v>469</v>
      </c>
      <c r="AN214" s="73">
        <v>40</v>
      </c>
      <c r="AO214" s="73">
        <v>3</v>
      </c>
      <c r="AP214" s="73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9"/>
      <c r="B215" s="129"/>
      <c r="C215" s="129"/>
      <c r="D215" s="129"/>
      <c r="E215" s="129"/>
      <c r="F215" s="129"/>
      <c r="G215" s="129"/>
      <c r="H215" s="129"/>
      <c r="AL215" s="73">
        <v>15404002</v>
      </c>
      <c r="AM215" s="73" t="s">
        <v>470</v>
      </c>
      <c r="AN215" s="73">
        <v>40</v>
      </c>
      <c r="AO215" s="73">
        <v>4</v>
      </c>
      <c r="AP215" s="73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9"/>
      <c r="B216" s="129"/>
      <c r="C216" s="129"/>
      <c r="D216" s="129"/>
      <c r="E216" s="129"/>
      <c r="F216" s="129"/>
      <c r="G216" s="129"/>
      <c r="H216" s="129"/>
      <c r="AL216" s="73">
        <v>15404003</v>
      </c>
      <c r="AM216" s="73" t="s">
        <v>471</v>
      </c>
      <c r="AN216" s="73">
        <v>40</v>
      </c>
      <c r="AO216" s="73">
        <v>3</v>
      </c>
      <c r="AP216" s="73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73">
        <v>15404004</v>
      </c>
      <c r="AM217" s="73" t="s">
        <v>472</v>
      </c>
      <c r="AN217" s="73">
        <v>40</v>
      </c>
      <c r="AO217" s="73">
        <v>4</v>
      </c>
      <c r="AP217" s="73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73">
        <v>15404005</v>
      </c>
      <c r="AM218" s="73" t="s">
        <v>473</v>
      </c>
      <c r="AN218" s="73">
        <v>40</v>
      </c>
      <c r="AO218" s="73">
        <v>3</v>
      </c>
      <c r="AP218" s="73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73">
        <v>15404006</v>
      </c>
      <c r="AM219" s="73" t="s">
        <v>474</v>
      </c>
      <c r="AN219" s="73">
        <v>40</v>
      </c>
      <c r="AO219" s="73">
        <v>4</v>
      </c>
      <c r="AP219" s="73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73">
        <v>15405001</v>
      </c>
      <c r="AM220" s="73" t="s">
        <v>475</v>
      </c>
      <c r="AN220" s="73">
        <v>40</v>
      </c>
      <c r="AO220" s="73">
        <v>3</v>
      </c>
      <c r="AP220" s="73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73">
        <v>15405002</v>
      </c>
      <c r="AM221" s="73" t="s">
        <v>476</v>
      </c>
      <c r="AN221" s="73">
        <v>40</v>
      </c>
      <c r="AO221" s="73">
        <v>4</v>
      </c>
      <c r="AP221" s="73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73">
        <v>15405003</v>
      </c>
      <c r="AM222" s="73" t="s">
        <v>477</v>
      </c>
      <c r="AN222" s="73">
        <v>40</v>
      </c>
      <c r="AO222" s="73">
        <v>3</v>
      </c>
      <c r="AP222" s="73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73">
        <v>15405004</v>
      </c>
      <c r="AM223" s="73" t="s">
        <v>478</v>
      </c>
      <c r="AN223" s="73">
        <v>40</v>
      </c>
      <c r="AO223" s="73">
        <v>4</v>
      </c>
      <c r="AP223" s="73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73">
        <v>15405005</v>
      </c>
      <c r="AM224" s="73" t="s">
        <v>479</v>
      </c>
      <c r="AN224" s="73">
        <v>40</v>
      </c>
      <c r="AO224" s="73">
        <v>3</v>
      </c>
      <c r="AP224" s="73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73">
        <v>15405006</v>
      </c>
      <c r="AM225" s="73" t="s">
        <v>480</v>
      </c>
      <c r="AN225" s="73">
        <v>40</v>
      </c>
      <c r="AO225" s="73">
        <v>4</v>
      </c>
      <c r="AP225" s="73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73">
        <v>15406001</v>
      </c>
      <c r="AM226" s="73" t="s">
        <v>481</v>
      </c>
      <c r="AN226" s="73">
        <v>40</v>
      </c>
      <c r="AO226" s="73">
        <v>3</v>
      </c>
      <c r="AP226" s="73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73">
        <v>15406002</v>
      </c>
      <c r="AM227" s="73" t="s">
        <v>482</v>
      </c>
      <c r="AN227" s="73">
        <v>40</v>
      </c>
      <c r="AO227" s="73">
        <v>4</v>
      </c>
      <c r="AP227" s="73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73">
        <v>15407001</v>
      </c>
      <c r="AM228" s="73" t="s">
        <v>483</v>
      </c>
      <c r="AN228" s="73">
        <v>40</v>
      </c>
      <c r="AO228" s="73">
        <v>3</v>
      </c>
      <c r="AP228" s="73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73">
        <v>15407002</v>
      </c>
      <c r="AM229" s="73" t="s">
        <v>484</v>
      </c>
      <c r="AN229" s="73">
        <v>40</v>
      </c>
      <c r="AO229" s="73">
        <v>4</v>
      </c>
      <c r="AP229" s="73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73">
        <v>15408001</v>
      </c>
      <c r="AM230" s="73" t="s">
        <v>288</v>
      </c>
      <c r="AN230" s="73">
        <v>40</v>
      </c>
      <c r="AO230" s="73">
        <v>3</v>
      </c>
      <c r="AP230" s="73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73">
        <v>15408002</v>
      </c>
      <c r="AM231" s="73" t="s">
        <v>485</v>
      </c>
      <c r="AN231" s="73">
        <v>40</v>
      </c>
      <c r="AO231" s="73">
        <v>4</v>
      </c>
      <c r="AP231" s="73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73">
        <v>15409001</v>
      </c>
      <c r="AM232" s="73" t="s">
        <v>486</v>
      </c>
      <c r="AN232" s="73">
        <v>40</v>
      </c>
      <c r="AO232" s="73">
        <v>3</v>
      </c>
      <c r="AP232" s="73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73">
        <v>15409002</v>
      </c>
      <c r="AM233" s="73" t="s">
        <v>487</v>
      </c>
      <c r="AN233" s="73">
        <v>40</v>
      </c>
      <c r="AO233" s="73">
        <v>4</v>
      </c>
      <c r="AP233" s="73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73">
        <v>15410001</v>
      </c>
      <c r="AM234" s="73" t="s">
        <v>488</v>
      </c>
      <c r="AN234" s="73">
        <v>40</v>
      </c>
      <c r="AO234" s="73">
        <v>3</v>
      </c>
      <c r="AP234" s="73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73">
        <v>15410002</v>
      </c>
      <c r="AM235" s="73" t="s">
        <v>489</v>
      </c>
      <c r="AN235" s="73">
        <v>40</v>
      </c>
      <c r="AO235" s="73">
        <v>4</v>
      </c>
      <c r="AP235" s="73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73">
        <v>15410003</v>
      </c>
      <c r="AM236" s="73" t="s">
        <v>490</v>
      </c>
      <c r="AN236" s="73">
        <v>40</v>
      </c>
      <c r="AO236" s="73">
        <v>3</v>
      </c>
      <c r="AP236" s="73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73">
        <v>15410004</v>
      </c>
      <c r="AM237" s="73" t="s">
        <v>489</v>
      </c>
      <c r="AN237" s="73">
        <v>40</v>
      </c>
      <c r="AO237" s="73">
        <v>4</v>
      </c>
      <c r="AP237" s="73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73">
        <v>15411001</v>
      </c>
      <c r="AM238" s="73" t="s">
        <v>491</v>
      </c>
      <c r="AN238" s="73">
        <v>40</v>
      </c>
      <c r="AO238" s="73">
        <v>3</v>
      </c>
      <c r="AP238" s="73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73">
        <v>15411002</v>
      </c>
      <c r="AM239" s="73" t="s">
        <v>492</v>
      </c>
      <c r="AN239" s="73">
        <v>40</v>
      </c>
      <c r="AO239" s="73">
        <v>4</v>
      </c>
      <c r="AP239" s="73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73">
        <v>15411003</v>
      </c>
      <c r="AM240" s="73" t="s">
        <v>493</v>
      </c>
      <c r="AN240" s="73">
        <v>40</v>
      </c>
      <c r="AO240" s="73">
        <v>3</v>
      </c>
      <c r="AP240" s="73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73">
        <v>15411004</v>
      </c>
      <c r="AM241" s="73" t="s">
        <v>494</v>
      </c>
      <c r="AN241" s="73">
        <v>40</v>
      </c>
      <c r="AO241" s="73">
        <v>4</v>
      </c>
      <c r="AP241" s="73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73">
        <v>15411005</v>
      </c>
      <c r="AM242" s="73" t="s">
        <v>495</v>
      </c>
      <c r="AN242" s="73">
        <v>40</v>
      </c>
      <c r="AO242" s="73">
        <v>3</v>
      </c>
      <c r="AP242" s="73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73">
        <v>15411006</v>
      </c>
      <c r="AM243" s="73" t="s">
        <v>496</v>
      </c>
      <c r="AN243" s="73">
        <v>40</v>
      </c>
      <c r="AO243" s="73">
        <v>4</v>
      </c>
      <c r="AP243" s="73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6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73">
        <v>15501001</v>
      </c>
      <c r="AM245" s="73" t="s">
        <v>497</v>
      </c>
      <c r="AN245" s="73">
        <v>50</v>
      </c>
      <c r="AO245" s="73">
        <v>3</v>
      </c>
      <c r="AP245" s="73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73">
        <v>15501002</v>
      </c>
      <c r="AM246" s="73" t="s">
        <v>498</v>
      </c>
      <c r="AN246" s="73">
        <v>50</v>
      </c>
      <c r="AO246" s="73">
        <v>4</v>
      </c>
      <c r="AP246" s="73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73">
        <v>15501003</v>
      </c>
      <c r="AM247" s="73" t="s">
        <v>499</v>
      </c>
      <c r="AN247" s="73">
        <v>50</v>
      </c>
      <c r="AO247" s="73">
        <v>3</v>
      </c>
      <c r="AP247" s="73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73">
        <v>15501004</v>
      </c>
      <c r="AM248" s="73" t="s">
        <v>500</v>
      </c>
      <c r="AN248" s="73">
        <v>50</v>
      </c>
      <c r="AO248" s="73">
        <v>4</v>
      </c>
      <c r="AP248" s="73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73">
        <v>15501005</v>
      </c>
      <c r="AM249" s="73" t="s">
        <v>501</v>
      </c>
      <c r="AN249" s="73">
        <v>50</v>
      </c>
      <c r="AO249" s="73">
        <v>3</v>
      </c>
      <c r="AP249" s="73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73">
        <v>15501006</v>
      </c>
      <c r="AM250" s="73" t="s">
        <v>502</v>
      </c>
      <c r="AN250" s="73">
        <v>50</v>
      </c>
      <c r="AO250" s="73">
        <v>4</v>
      </c>
      <c r="AP250" s="73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73">
        <v>15502001</v>
      </c>
      <c r="AM251" s="73" t="s">
        <v>503</v>
      </c>
      <c r="AN251" s="73">
        <v>50</v>
      </c>
      <c r="AO251" s="73">
        <v>3</v>
      </c>
      <c r="AP251" s="73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73">
        <v>15502002</v>
      </c>
      <c r="AM252" s="73" t="s">
        <v>504</v>
      </c>
      <c r="AN252" s="73">
        <v>50</v>
      </c>
      <c r="AO252" s="73">
        <v>4</v>
      </c>
      <c r="AP252" s="73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73">
        <v>15502003</v>
      </c>
      <c r="AM253" s="73" t="s">
        <v>505</v>
      </c>
      <c r="AN253" s="73">
        <v>50</v>
      </c>
      <c r="AO253" s="73">
        <v>3</v>
      </c>
      <c r="AP253" s="73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73">
        <v>15502004</v>
      </c>
      <c r="AM254" s="73" t="s">
        <v>506</v>
      </c>
      <c r="AN254" s="73">
        <v>50</v>
      </c>
      <c r="AO254" s="73">
        <v>4</v>
      </c>
      <c r="AP254" s="73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73">
        <v>15502005</v>
      </c>
      <c r="AM255" s="73" t="s">
        <v>507</v>
      </c>
      <c r="AN255" s="73">
        <v>50</v>
      </c>
      <c r="AO255" s="73">
        <v>3</v>
      </c>
      <c r="AP255" s="73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73">
        <v>15502006</v>
      </c>
      <c r="AM256" s="73" t="s">
        <v>508</v>
      </c>
      <c r="AN256" s="73">
        <v>50</v>
      </c>
      <c r="AO256" s="73">
        <v>4</v>
      </c>
      <c r="AP256" s="73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73">
        <v>15503001</v>
      </c>
      <c r="AM257" s="73" t="s">
        <v>509</v>
      </c>
      <c r="AN257" s="73">
        <v>50</v>
      </c>
      <c r="AO257" s="73">
        <v>3</v>
      </c>
      <c r="AP257" s="73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73">
        <v>15503002</v>
      </c>
      <c r="AM258" s="73" t="s">
        <v>510</v>
      </c>
      <c r="AN258" s="73">
        <v>50</v>
      </c>
      <c r="AO258" s="73">
        <v>4</v>
      </c>
      <c r="AP258" s="73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73">
        <v>15503003</v>
      </c>
      <c r="AM259" s="73" t="s">
        <v>511</v>
      </c>
      <c r="AN259" s="73">
        <v>50</v>
      </c>
      <c r="AO259" s="73">
        <v>3</v>
      </c>
      <c r="AP259" s="73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73">
        <v>15503004</v>
      </c>
      <c r="AM260" s="73" t="s">
        <v>512</v>
      </c>
      <c r="AN260" s="73">
        <v>50</v>
      </c>
      <c r="AO260" s="73">
        <v>4</v>
      </c>
      <c r="AP260" s="73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73">
        <v>15503005</v>
      </c>
      <c r="AM261" s="73" t="s">
        <v>513</v>
      </c>
      <c r="AN261" s="73">
        <v>50</v>
      </c>
      <c r="AO261" s="73">
        <v>3</v>
      </c>
      <c r="AP261" s="73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73">
        <v>15503006</v>
      </c>
      <c r="AM262" s="73" t="s">
        <v>514</v>
      </c>
      <c r="AN262" s="73">
        <v>50</v>
      </c>
      <c r="AO262" s="73">
        <v>4</v>
      </c>
      <c r="AP262" s="73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73">
        <v>15504001</v>
      </c>
      <c r="AM263" s="73" t="s">
        <v>515</v>
      </c>
      <c r="AN263" s="73">
        <v>50</v>
      </c>
      <c r="AO263" s="73">
        <v>3</v>
      </c>
      <c r="AP263" s="73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73">
        <v>15504002</v>
      </c>
      <c r="AM264" s="73" t="s">
        <v>516</v>
      </c>
      <c r="AN264" s="73">
        <v>50</v>
      </c>
      <c r="AO264" s="73">
        <v>4</v>
      </c>
      <c r="AP264" s="73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73">
        <v>15504003</v>
      </c>
      <c r="AM265" s="73" t="s">
        <v>517</v>
      </c>
      <c r="AN265" s="73">
        <v>50</v>
      </c>
      <c r="AO265" s="73">
        <v>3</v>
      </c>
      <c r="AP265" s="73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73">
        <v>15504004</v>
      </c>
      <c r="AM266" s="73" t="s">
        <v>518</v>
      </c>
      <c r="AN266" s="73">
        <v>50</v>
      </c>
      <c r="AO266" s="73">
        <v>4</v>
      </c>
      <c r="AP266" s="73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73">
        <v>15504005</v>
      </c>
      <c r="AM267" s="73" t="s">
        <v>519</v>
      </c>
      <c r="AN267" s="73">
        <v>50</v>
      </c>
      <c r="AO267" s="73">
        <v>3</v>
      </c>
      <c r="AP267" s="73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73">
        <v>15504006</v>
      </c>
      <c r="AM268" s="73" t="s">
        <v>520</v>
      </c>
      <c r="AN268" s="73">
        <v>50</v>
      </c>
      <c r="AO268" s="73">
        <v>4</v>
      </c>
      <c r="AP268" s="73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73">
        <v>15505001</v>
      </c>
      <c r="AM269" s="73" t="s">
        <v>521</v>
      </c>
      <c r="AN269" s="73">
        <v>50</v>
      </c>
      <c r="AO269" s="73">
        <v>3</v>
      </c>
      <c r="AP269" s="73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73">
        <v>15505002</v>
      </c>
      <c r="AM270" s="73" t="s">
        <v>522</v>
      </c>
      <c r="AN270" s="73">
        <v>50</v>
      </c>
      <c r="AO270" s="73">
        <v>4</v>
      </c>
      <c r="AP270" s="73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73">
        <v>15505003</v>
      </c>
      <c r="AM271" s="73" t="s">
        <v>523</v>
      </c>
      <c r="AN271" s="73">
        <v>50</v>
      </c>
      <c r="AO271" s="73">
        <v>3</v>
      </c>
      <c r="AP271" s="73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73">
        <v>15505004</v>
      </c>
      <c r="AM272" s="73" t="s">
        <v>524</v>
      </c>
      <c r="AN272" s="73">
        <v>50</v>
      </c>
      <c r="AO272" s="73">
        <v>4</v>
      </c>
      <c r="AP272" s="73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73">
        <v>15505005</v>
      </c>
      <c r="AM273" s="73" t="s">
        <v>525</v>
      </c>
      <c r="AN273" s="73">
        <v>50</v>
      </c>
      <c r="AO273" s="73">
        <v>3</v>
      </c>
      <c r="AP273" s="73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73">
        <v>15505006</v>
      </c>
      <c r="AM274" s="73" t="s">
        <v>526</v>
      </c>
      <c r="AN274" s="73">
        <v>50</v>
      </c>
      <c r="AO274" s="73">
        <v>4</v>
      </c>
      <c r="AP274" s="73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73">
        <v>15506001</v>
      </c>
      <c r="AM275" s="73" t="s">
        <v>527</v>
      </c>
      <c r="AN275" s="73">
        <v>50</v>
      </c>
      <c r="AO275" s="73">
        <v>3</v>
      </c>
      <c r="AP275" s="73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73">
        <v>15506002</v>
      </c>
      <c r="AM276" s="73" t="s">
        <v>528</v>
      </c>
      <c r="AN276" s="73">
        <v>50</v>
      </c>
      <c r="AO276" s="73">
        <v>4</v>
      </c>
      <c r="AP276" s="73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73">
        <v>15507001</v>
      </c>
      <c r="AM277" s="73" t="s">
        <v>529</v>
      </c>
      <c r="AN277" s="73">
        <v>50</v>
      </c>
      <c r="AO277" s="73">
        <v>3</v>
      </c>
      <c r="AP277" s="73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73">
        <v>15507002</v>
      </c>
      <c r="AM278" s="73" t="s">
        <v>530</v>
      </c>
      <c r="AN278" s="73">
        <v>50</v>
      </c>
      <c r="AO278" s="73">
        <v>4</v>
      </c>
      <c r="AP278" s="73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73">
        <v>15508001</v>
      </c>
      <c r="AM279" s="73" t="s">
        <v>288</v>
      </c>
      <c r="AN279" s="73">
        <v>50</v>
      </c>
      <c r="AO279" s="73">
        <v>3</v>
      </c>
      <c r="AP279" s="73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73">
        <v>15508002</v>
      </c>
      <c r="AM280" s="73" t="s">
        <v>531</v>
      </c>
      <c r="AN280" s="73">
        <v>50</v>
      </c>
      <c r="AO280" s="73">
        <v>4</v>
      </c>
      <c r="AP280" s="73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73">
        <v>15509001</v>
      </c>
      <c r="AM281" s="73" t="s">
        <v>532</v>
      </c>
      <c r="AN281" s="73">
        <v>50</v>
      </c>
      <c r="AO281" s="73">
        <v>3</v>
      </c>
      <c r="AP281" s="73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73">
        <v>15509002</v>
      </c>
      <c r="AM282" s="73" t="s">
        <v>533</v>
      </c>
      <c r="AN282" s="73">
        <v>50</v>
      </c>
      <c r="AO282" s="73">
        <v>4</v>
      </c>
      <c r="AP282" s="73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73">
        <v>15510001</v>
      </c>
      <c r="AM283" s="73" t="s">
        <v>534</v>
      </c>
      <c r="AN283" s="73">
        <v>50</v>
      </c>
      <c r="AO283" s="73">
        <v>3</v>
      </c>
      <c r="AP283" s="73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73">
        <v>15510002</v>
      </c>
      <c r="AM284" s="73" t="s">
        <v>535</v>
      </c>
      <c r="AN284" s="73">
        <v>50</v>
      </c>
      <c r="AO284" s="73">
        <v>4</v>
      </c>
      <c r="AP284" s="73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73">
        <v>15510003</v>
      </c>
      <c r="AM285" s="73" t="s">
        <v>536</v>
      </c>
      <c r="AN285" s="73">
        <v>50</v>
      </c>
      <c r="AO285" s="73">
        <v>3</v>
      </c>
      <c r="AP285" s="73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73">
        <v>15510004</v>
      </c>
      <c r="AM286" s="73" t="s">
        <v>537</v>
      </c>
      <c r="AN286" s="73">
        <v>50</v>
      </c>
      <c r="AO286" s="73">
        <v>4</v>
      </c>
      <c r="AP286" s="73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73">
        <v>15511001</v>
      </c>
      <c r="AM287" s="73" t="s">
        <v>538</v>
      </c>
      <c r="AN287" s="73">
        <v>50</v>
      </c>
      <c r="AO287" s="73">
        <v>3</v>
      </c>
      <c r="AP287" s="73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73">
        <v>15511002</v>
      </c>
      <c r="AM288" s="73" t="s">
        <v>539</v>
      </c>
      <c r="AN288" s="73">
        <v>50</v>
      </c>
      <c r="AO288" s="73">
        <v>4</v>
      </c>
      <c r="AP288" s="73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73">
        <v>15511003</v>
      </c>
      <c r="AM289" s="73" t="s">
        <v>540</v>
      </c>
      <c r="AN289" s="73">
        <v>50</v>
      </c>
      <c r="AO289" s="73">
        <v>3</v>
      </c>
      <c r="AP289" s="73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73">
        <v>15511004</v>
      </c>
      <c r="AM290" s="73" t="s">
        <v>541</v>
      </c>
      <c r="AN290" s="73">
        <v>50</v>
      </c>
      <c r="AO290" s="73">
        <v>4</v>
      </c>
      <c r="AP290" s="73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73">
        <v>15511005</v>
      </c>
      <c r="AM291" s="73" t="s">
        <v>542</v>
      </c>
      <c r="AN291" s="73">
        <v>50</v>
      </c>
      <c r="AO291" s="73">
        <v>3</v>
      </c>
      <c r="AP291" s="73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73">
        <v>15511006</v>
      </c>
      <c r="AM292" s="73" t="s">
        <v>543</v>
      </c>
      <c r="AN292" s="73">
        <v>50</v>
      </c>
      <c r="AO292" s="73">
        <v>4</v>
      </c>
      <c r="AP292" s="73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85" t="s">
        <v>544</v>
      </c>
      <c r="C1" s="85" t="s">
        <v>545</v>
      </c>
      <c r="D1" s="85" t="s">
        <v>546</v>
      </c>
      <c r="E1" s="85" t="s">
        <v>547</v>
      </c>
      <c r="F1" s="85" t="s">
        <v>548</v>
      </c>
      <c r="G1" s="85" t="s">
        <v>549</v>
      </c>
      <c r="H1" s="85" t="s">
        <v>550</v>
      </c>
      <c r="I1" s="85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6">
        <v>601000101</v>
      </c>
      <c r="F2" s="76">
        <v>600010101</v>
      </c>
      <c r="G2" s="76">
        <v>601100101</v>
      </c>
      <c r="H2" s="125">
        <v>601300101</v>
      </c>
      <c r="I2" s="158" t="s">
        <v>553</v>
      </c>
      <c r="J2" s="72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6">
        <v>601000101</v>
      </c>
      <c r="F3" s="76">
        <v>600010101</v>
      </c>
      <c r="G3" s="76">
        <v>601100101</v>
      </c>
      <c r="H3" s="125">
        <v>601300101</v>
      </c>
      <c r="I3" s="158" t="s">
        <v>553</v>
      </c>
      <c r="J3" s="72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6">
        <v>601000101</v>
      </c>
      <c r="F4" s="76">
        <v>600010101</v>
      </c>
      <c r="G4" s="76">
        <v>601100101</v>
      </c>
      <c r="H4" s="125">
        <v>601300101</v>
      </c>
      <c r="I4" s="158" t="s">
        <v>553</v>
      </c>
      <c r="J4" s="72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6">
        <v>601000111</v>
      </c>
      <c r="F5" s="76">
        <v>600010251</v>
      </c>
      <c r="G5" s="76">
        <v>601100101</v>
      </c>
      <c r="H5" s="125">
        <v>601300101</v>
      </c>
      <c r="I5" s="158" t="s">
        <v>553</v>
      </c>
      <c r="J5" s="72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6">
        <v>601000111</v>
      </c>
      <c r="F6" s="76">
        <v>600010101</v>
      </c>
      <c r="G6" s="76">
        <v>601100103</v>
      </c>
      <c r="H6" s="125">
        <v>601300101</v>
      </c>
      <c r="I6" s="158" t="s">
        <v>553</v>
      </c>
      <c r="J6" s="72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6">
        <v>601000101</v>
      </c>
      <c r="F7" s="76">
        <v>600010101</v>
      </c>
      <c r="G7" s="76">
        <v>601100103</v>
      </c>
      <c r="H7" s="125">
        <v>601300101</v>
      </c>
      <c r="I7" s="158" t="s">
        <v>553</v>
      </c>
      <c r="J7" s="72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6">
        <v>601000101</v>
      </c>
      <c r="F8" s="76">
        <v>600010101</v>
      </c>
      <c r="G8" s="76">
        <v>601100103</v>
      </c>
      <c r="H8" s="125">
        <v>601300101</v>
      </c>
      <c r="I8" s="158" t="s">
        <v>553</v>
      </c>
      <c r="J8" s="72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6">
        <v>601000101</v>
      </c>
      <c r="F9" s="76">
        <v>600010101</v>
      </c>
      <c r="G9" s="76">
        <v>601100102</v>
      </c>
      <c r="H9" s="125">
        <v>601300101</v>
      </c>
      <c r="I9" s="158" t="s">
        <v>553</v>
      </c>
      <c r="J9" s="72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6">
        <v>601000111</v>
      </c>
      <c r="F10" s="76">
        <v>600010251</v>
      </c>
      <c r="G10" s="76">
        <v>601100103</v>
      </c>
      <c r="H10" s="125">
        <v>601300101</v>
      </c>
      <c r="I10" s="158" t="s">
        <v>553</v>
      </c>
      <c r="J10" s="72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6">
        <v>601000101</v>
      </c>
      <c r="F11" s="76">
        <v>600010101</v>
      </c>
      <c r="G11" s="76">
        <v>601100104</v>
      </c>
      <c r="H11" s="125">
        <v>601300101</v>
      </c>
      <c r="I11" s="158" t="s">
        <v>553</v>
      </c>
      <c r="J11" s="72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6">
        <v>601000101</v>
      </c>
      <c r="F12" s="76">
        <v>600010101</v>
      </c>
      <c r="G12" s="76">
        <v>601100101</v>
      </c>
      <c r="H12" s="125">
        <v>601300101</v>
      </c>
      <c r="I12" s="158" t="s">
        <v>553</v>
      </c>
      <c r="J12" s="72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6">
        <v>601000101</v>
      </c>
      <c r="F13" s="76">
        <v>600010101</v>
      </c>
      <c r="G13" s="76">
        <v>601100105</v>
      </c>
      <c r="H13" s="125">
        <v>601300101</v>
      </c>
      <c r="I13" s="158" t="s">
        <v>553</v>
      </c>
      <c r="J13" s="72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6">
        <v>601000111</v>
      </c>
      <c r="F14" s="76">
        <v>600010201</v>
      </c>
      <c r="G14" s="76">
        <v>601100105</v>
      </c>
      <c r="H14" s="125">
        <v>601400101</v>
      </c>
      <c r="I14" s="158" t="s">
        <v>553</v>
      </c>
      <c r="J14" s="72" t="s">
        <v>237</v>
      </c>
      <c r="K14" s="76">
        <v>601100108</v>
      </c>
      <c r="L14" s="71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6">
        <v>601000101</v>
      </c>
      <c r="F15" s="76">
        <v>600010101</v>
      </c>
      <c r="G15" s="76">
        <v>601100107</v>
      </c>
      <c r="H15" s="125">
        <v>601300101</v>
      </c>
      <c r="I15" s="158" t="s">
        <v>553</v>
      </c>
      <c r="J15" s="72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6">
        <v>601000101</v>
      </c>
      <c r="F16" s="76">
        <v>600010101</v>
      </c>
      <c r="G16" s="76">
        <v>601100107</v>
      </c>
      <c r="H16" s="125">
        <v>601300101</v>
      </c>
      <c r="I16" s="158" t="s">
        <v>553</v>
      </c>
      <c r="J16" s="72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6">
        <v>601000101</v>
      </c>
      <c r="F17" s="76">
        <v>600010101</v>
      </c>
      <c r="G17" s="76">
        <v>601100107</v>
      </c>
      <c r="H17" s="125">
        <v>601300101</v>
      </c>
      <c r="I17" s="158" t="s">
        <v>553</v>
      </c>
      <c r="J17" s="72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6">
        <v>601000101</v>
      </c>
      <c r="F18" s="76">
        <v>600010101</v>
      </c>
      <c r="G18" s="76">
        <v>601100107</v>
      </c>
      <c r="H18" s="125">
        <v>601300101</v>
      </c>
      <c r="I18" s="158" t="s">
        <v>553</v>
      </c>
      <c r="J18" s="72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6">
        <v>601000101</v>
      </c>
      <c r="F19" s="76">
        <v>600010101</v>
      </c>
      <c r="G19" s="76">
        <v>601100107</v>
      </c>
      <c r="H19" s="125">
        <v>601300101</v>
      </c>
      <c r="I19" s="158" t="s">
        <v>553</v>
      </c>
      <c r="J19" s="72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6">
        <v>601000111</v>
      </c>
      <c r="F20" s="76">
        <v>600010201</v>
      </c>
      <c r="G20" s="76">
        <v>601100107</v>
      </c>
      <c r="H20" s="125">
        <v>601400101</v>
      </c>
      <c r="I20" s="158" t="s">
        <v>553</v>
      </c>
      <c r="J20" s="72" t="s">
        <v>243</v>
      </c>
      <c r="K20" s="76">
        <v>601100108</v>
      </c>
      <c r="L20" s="71" t="s">
        <v>246</v>
      </c>
      <c r="M20" s="76">
        <v>601100109</v>
      </c>
      <c r="N20" s="71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6">
        <v>601000101</v>
      </c>
      <c r="F21" s="76">
        <v>600010101</v>
      </c>
      <c r="G21" s="76">
        <v>601100106</v>
      </c>
      <c r="H21" s="125">
        <v>601300101</v>
      </c>
      <c r="I21" s="158" t="s">
        <v>553</v>
      </c>
      <c r="J21" s="72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6">
        <v>601000101</v>
      </c>
      <c r="F22" s="76">
        <v>600010101</v>
      </c>
      <c r="G22" s="76">
        <v>601100106</v>
      </c>
      <c r="H22" s="125">
        <v>601300101</v>
      </c>
      <c r="I22" s="158" t="s">
        <v>553</v>
      </c>
      <c r="J22" s="72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6">
        <v>601000111</v>
      </c>
      <c r="F23" s="76">
        <v>600010201</v>
      </c>
      <c r="G23" s="76">
        <v>601100106</v>
      </c>
      <c r="H23" s="125">
        <v>601400101</v>
      </c>
      <c r="I23" s="158" t="s">
        <v>553</v>
      </c>
      <c r="J23" s="72" t="s">
        <v>240</v>
      </c>
      <c r="K23" s="76">
        <v>601100108</v>
      </c>
      <c r="L23" s="71" t="s">
        <v>246</v>
      </c>
      <c r="M23" s="76">
        <v>601100109</v>
      </c>
      <c r="N23" s="71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6">
        <v>601000201</v>
      </c>
      <c r="F24" s="76">
        <v>600020101</v>
      </c>
      <c r="G24" s="76">
        <v>601100202</v>
      </c>
      <c r="H24" s="125">
        <v>601300101</v>
      </c>
      <c r="I24" s="159" t="s">
        <v>576</v>
      </c>
      <c r="J24" s="72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6">
        <v>601000201</v>
      </c>
      <c r="F25" s="76">
        <v>600020101</v>
      </c>
      <c r="G25" s="76">
        <v>601100201</v>
      </c>
      <c r="H25" s="125">
        <v>601300101</v>
      </c>
      <c r="I25" s="159" t="s">
        <v>576</v>
      </c>
      <c r="J25" s="72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6">
        <v>601000211</v>
      </c>
      <c r="F26" s="76">
        <v>600020201</v>
      </c>
      <c r="G26" s="76">
        <v>601100202</v>
      </c>
      <c r="H26" s="125">
        <v>601400101</v>
      </c>
      <c r="I26" s="159" t="s">
        <v>576</v>
      </c>
      <c r="J26" s="72" t="s">
        <v>255</v>
      </c>
      <c r="K26" s="76">
        <v>601100208</v>
      </c>
      <c r="L26" s="71" t="s">
        <v>274</v>
      </c>
      <c r="M26" s="76"/>
      <c r="N26" s="71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6">
        <v>601000201</v>
      </c>
      <c r="F27" s="76">
        <v>600020101</v>
      </c>
      <c r="G27" s="76">
        <v>601100203</v>
      </c>
      <c r="H27" s="125">
        <v>601300101</v>
      </c>
      <c r="I27" s="159" t="s">
        <v>576</v>
      </c>
      <c r="J27" s="72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6">
        <v>601000201</v>
      </c>
      <c r="F28" s="76">
        <v>600020101</v>
      </c>
      <c r="G28" s="76">
        <v>601100207</v>
      </c>
      <c r="H28" s="125">
        <v>601300101</v>
      </c>
      <c r="I28" s="159" t="s">
        <v>576</v>
      </c>
      <c r="J28" s="72" t="s">
        <v>272</v>
      </c>
      <c r="L28" s="8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6">
        <v>0</v>
      </c>
      <c r="F29" s="76">
        <v>0</v>
      </c>
      <c r="G29" s="76">
        <v>0</v>
      </c>
      <c r="H29" s="125">
        <v>0</v>
      </c>
      <c r="I29" s="159" t="s">
        <v>576</v>
      </c>
      <c r="J29" s="72" t="s">
        <v>582</v>
      </c>
      <c r="L29" s="85"/>
      <c r="M29" s="85"/>
      <c r="N29" s="8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6">
        <v>601000211</v>
      </c>
      <c r="F30" s="76">
        <v>600020201</v>
      </c>
      <c r="G30" s="76">
        <v>601100203</v>
      </c>
      <c r="H30" s="125">
        <v>601400101</v>
      </c>
      <c r="I30" s="159" t="s">
        <v>576</v>
      </c>
      <c r="J30" s="72" t="s">
        <v>258</v>
      </c>
      <c r="K30" s="76">
        <v>601100208</v>
      </c>
      <c r="L30" s="71" t="s">
        <v>274</v>
      </c>
      <c r="M30" s="76">
        <v>601100209</v>
      </c>
      <c r="N30" s="71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6">
        <v>601000201</v>
      </c>
      <c r="F31" s="76">
        <v>600020101</v>
      </c>
      <c r="G31" s="76">
        <v>601100204</v>
      </c>
      <c r="H31" s="125">
        <v>601400101</v>
      </c>
      <c r="I31" s="159" t="s">
        <v>576</v>
      </c>
      <c r="J31" s="72" t="s">
        <v>260</v>
      </c>
      <c r="N31" s="8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6">
        <v>601000201</v>
      </c>
      <c r="F32" s="76">
        <v>600020101</v>
      </c>
      <c r="G32" s="76">
        <v>601100204</v>
      </c>
      <c r="H32" s="125">
        <v>601300101</v>
      </c>
      <c r="I32" s="159" t="s">
        <v>576</v>
      </c>
      <c r="J32" s="72" t="s">
        <v>260</v>
      </c>
      <c r="N32" s="8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6">
        <v>601000201</v>
      </c>
      <c r="F33" s="76">
        <v>600020101</v>
      </c>
      <c r="G33" s="76">
        <v>601100206</v>
      </c>
      <c r="H33" s="125">
        <v>601300101</v>
      </c>
      <c r="I33" s="159" t="s">
        <v>576</v>
      </c>
      <c r="J33" s="76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6">
        <v>601000201</v>
      </c>
      <c r="F34" s="76">
        <v>600020101</v>
      </c>
      <c r="G34" s="76">
        <v>601100205</v>
      </c>
      <c r="H34" s="125">
        <v>601300101</v>
      </c>
      <c r="I34" s="159" t="s">
        <v>576</v>
      </c>
      <c r="J34" s="72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6">
        <v>601000211</v>
      </c>
      <c r="F35" s="76">
        <v>600020201</v>
      </c>
      <c r="G35" s="76">
        <v>601100205</v>
      </c>
      <c r="H35" s="125">
        <v>601400101</v>
      </c>
      <c r="I35" s="159" t="s">
        <v>589</v>
      </c>
      <c r="J35" s="72" t="s">
        <v>262</v>
      </c>
      <c r="K35" s="76">
        <v>601100208</v>
      </c>
      <c r="L35" s="71" t="s">
        <v>274</v>
      </c>
      <c r="M35" s="76">
        <v>601100209</v>
      </c>
      <c r="N35" s="71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6">
        <v>601000301</v>
      </c>
      <c r="F36" s="76">
        <v>600030101</v>
      </c>
      <c r="G36" s="76">
        <v>601100301</v>
      </c>
      <c r="H36" s="125">
        <v>601300201</v>
      </c>
      <c r="I36" s="159" t="s">
        <v>589</v>
      </c>
      <c r="J36" s="72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6">
        <v>601000301</v>
      </c>
      <c r="F37" s="76">
        <v>600030101</v>
      </c>
      <c r="G37" s="76">
        <v>601100302</v>
      </c>
      <c r="H37" s="125">
        <v>601300201</v>
      </c>
      <c r="I37" s="159" t="s">
        <v>589</v>
      </c>
      <c r="J37" s="72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6">
        <v>601000311</v>
      </c>
      <c r="F38" s="76">
        <v>600030201</v>
      </c>
      <c r="G38" s="76">
        <v>601100301</v>
      </c>
      <c r="H38" s="125">
        <v>601400101</v>
      </c>
      <c r="I38" s="159" t="s">
        <v>589</v>
      </c>
      <c r="J38" s="72" t="s">
        <v>278</v>
      </c>
      <c r="K38" s="76">
        <v>601100308</v>
      </c>
      <c r="L38" s="71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6">
        <v>601000301</v>
      </c>
      <c r="F39" s="76">
        <v>600030101</v>
      </c>
      <c r="G39" s="76">
        <v>601100303</v>
      </c>
      <c r="H39" s="125">
        <v>601300201</v>
      </c>
      <c r="I39" s="159" t="s">
        <v>589</v>
      </c>
      <c r="J39" s="72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6">
        <v>601000301</v>
      </c>
      <c r="F40" s="76">
        <v>600030101</v>
      </c>
      <c r="G40" s="76">
        <v>601100303</v>
      </c>
      <c r="H40" s="125">
        <v>601300201</v>
      </c>
      <c r="I40" s="159" t="s">
        <v>589</v>
      </c>
      <c r="J40" s="72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6">
        <v>601000311</v>
      </c>
      <c r="F41" s="76">
        <v>600030201</v>
      </c>
      <c r="G41" s="76">
        <v>601100303</v>
      </c>
      <c r="H41" s="125">
        <v>601400201</v>
      </c>
      <c r="I41" s="159" t="s">
        <v>589</v>
      </c>
      <c r="J41" s="72" t="s">
        <v>282</v>
      </c>
      <c r="K41" s="76">
        <v>601100308</v>
      </c>
      <c r="L41" s="71" t="s">
        <v>297</v>
      </c>
      <c r="M41" s="76">
        <v>601100309</v>
      </c>
      <c r="N41" s="71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6">
        <v>601000301</v>
      </c>
      <c r="F42" s="76">
        <v>600030101</v>
      </c>
      <c r="G42" s="76">
        <v>601100301</v>
      </c>
      <c r="H42" s="125">
        <v>601300201</v>
      </c>
      <c r="I42" s="159" t="s">
        <v>589</v>
      </c>
      <c r="J42" s="72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6">
        <v>601000301</v>
      </c>
      <c r="F43" s="76">
        <v>600030101</v>
      </c>
      <c r="G43" s="76">
        <v>601100302</v>
      </c>
      <c r="H43" s="125">
        <v>601300201</v>
      </c>
      <c r="I43" s="159" t="s">
        <v>589</v>
      </c>
      <c r="J43" s="72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6">
        <v>601000301</v>
      </c>
      <c r="F44" s="76">
        <v>600030101</v>
      </c>
      <c r="G44" s="76">
        <v>601100301</v>
      </c>
      <c r="H44" s="125">
        <v>601300201</v>
      </c>
      <c r="I44" s="159" t="s">
        <v>589</v>
      </c>
      <c r="J44" s="72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6">
        <v>601000301</v>
      </c>
      <c r="F45" s="76">
        <v>600030101</v>
      </c>
      <c r="G45" s="76">
        <v>601100302</v>
      </c>
      <c r="H45" s="125">
        <v>601300201</v>
      </c>
      <c r="I45" s="159" t="s">
        <v>589</v>
      </c>
      <c r="J45" s="72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6">
        <v>601000301</v>
      </c>
      <c r="F46" s="76">
        <v>600030101</v>
      </c>
      <c r="G46" s="76">
        <v>601100305</v>
      </c>
      <c r="H46" s="125">
        <v>601300201</v>
      </c>
      <c r="I46" s="159" t="s">
        <v>589</v>
      </c>
      <c r="J46" s="72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6">
        <v>601000311</v>
      </c>
      <c r="F47" s="76">
        <v>600030201</v>
      </c>
      <c r="G47" s="76">
        <v>601100306</v>
      </c>
      <c r="H47" s="125">
        <v>601400201</v>
      </c>
      <c r="I47" s="159" t="s">
        <v>589</v>
      </c>
      <c r="J47" s="72" t="s">
        <v>292</v>
      </c>
      <c r="K47" s="76">
        <v>601100308</v>
      </c>
      <c r="L47" s="71" t="s">
        <v>297</v>
      </c>
      <c r="M47" s="76">
        <v>601100309</v>
      </c>
      <c r="N47" s="71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6">
        <v>601000301</v>
      </c>
      <c r="F48" s="76">
        <v>600030101</v>
      </c>
      <c r="G48" s="76">
        <v>601100305</v>
      </c>
      <c r="H48" s="125">
        <v>601300201</v>
      </c>
      <c r="I48" s="159" t="s">
        <v>589</v>
      </c>
      <c r="J48" s="72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6">
        <v>601000301</v>
      </c>
      <c r="F49" s="76">
        <v>600030101</v>
      </c>
      <c r="G49" s="76">
        <v>601100306</v>
      </c>
      <c r="H49" s="125">
        <v>601300201</v>
      </c>
      <c r="I49" s="159" t="s">
        <v>589</v>
      </c>
      <c r="J49" s="72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6">
        <v>601000301</v>
      </c>
      <c r="F50" s="76">
        <v>600030101</v>
      </c>
      <c r="G50" s="76">
        <v>601100307</v>
      </c>
      <c r="H50" s="125">
        <v>601300201</v>
      </c>
      <c r="I50" s="159" t="s">
        <v>589</v>
      </c>
      <c r="J50" s="72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6">
        <v>601000311</v>
      </c>
      <c r="F51" s="76">
        <v>600030201</v>
      </c>
      <c r="G51" s="76">
        <v>601100307</v>
      </c>
      <c r="H51" s="125">
        <v>601400201</v>
      </c>
      <c r="I51" s="159" t="s">
        <v>589</v>
      </c>
      <c r="J51" s="72" t="s">
        <v>295</v>
      </c>
      <c r="K51" s="76">
        <v>601100308</v>
      </c>
      <c r="L51" s="71" t="s">
        <v>297</v>
      </c>
      <c r="M51" s="76">
        <v>601100309</v>
      </c>
      <c r="N51" s="71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6">
        <v>601000401</v>
      </c>
      <c r="F52" s="76">
        <v>600040101</v>
      </c>
      <c r="G52" s="76">
        <v>601100401</v>
      </c>
      <c r="H52" s="76">
        <v>601300301</v>
      </c>
      <c r="I52" s="159" t="s">
        <v>607</v>
      </c>
      <c r="J52" s="72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6">
        <v>601000401</v>
      </c>
      <c r="F53" s="76">
        <v>600040101</v>
      </c>
      <c r="G53" s="76">
        <v>601100402</v>
      </c>
      <c r="H53" s="76">
        <v>601300301</v>
      </c>
      <c r="I53" s="159" t="s">
        <v>607</v>
      </c>
      <c r="J53" s="72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6">
        <v>601000411</v>
      </c>
      <c r="F54" s="76">
        <v>600040201</v>
      </c>
      <c r="G54" s="76">
        <v>601100403</v>
      </c>
      <c r="H54" s="76">
        <v>601400301</v>
      </c>
      <c r="I54" s="159" t="s">
        <v>607</v>
      </c>
      <c r="J54" s="72" t="s">
        <v>308</v>
      </c>
      <c r="K54" s="76">
        <v>601100408</v>
      </c>
      <c r="L54" s="71" t="s">
        <v>318</v>
      </c>
      <c r="M54" s="76"/>
      <c r="N54" s="71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6">
        <v>601000401</v>
      </c>
      <c r="F55" s="76">
        <v>600040101</v>
      </c>
      <c r="G55" s="76">
        <v>601100401</v>
      </c>
      <c r="H55" s="76">
        <v>601300301</v>
      </c>
      <c r="I55" s="159" t="s">
        <v>607</v>
      </c>
      <c r="J55" s="72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6">
        <v>601000401</v>
      </c>
      <c r="F56" s="76">
        <v>600040101</v>
      </c>
      <c r="G56" s="76">
        <v>601100402</v>
      </c>
      <c r="H56" s="76">
        <v>601300301</v>
      </c>
      <c r="I56" s="159" t="s">
        <v>607</v>
      </c>
      <c r="J56" s="72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6">
        <v>601000411</v>
      </c>
      <c r="F57" s="76">
        <v>600040201</v>
      </c>
      <c r="G57" s="76">
        <v>601100403</v>
      </c>
      <c r="H57" s="76">
        <v>601400301</v>
      </c>
      <c r="I57" s="159" t="s">
        <v>607</v>
      </c>
      <c r="J57" s="72" t="s">
        <v>308</v>
      </c>
      <c r="K57" s="76">
        <v>601100408</v>
      </c>
      <c r="L57" s="71" t="s">
        <v>318</v>
      </c>
      <c r="M57" s="76">
        <v>601100409</v>
      </c>
      <c r="N57" s="71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6">
        <v>601000501</v>
      </c>
      <c r="F58" s="76">
        <v>600040101</v>
      </c>
      <c r="G58" s="76">
        <v>601100403</v>
      </c>
      <c r="H58" s="76">
        <v>601300301</v>
      </c>
      <c r="I58" s="159" t="s">
        <v>607</v>
      </c>
      <c r="J58" s="72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6">
        <v>601000501</v>
      </c>
      <c r="F59" s="76">
        <v>600040101</v>
      </c>
      <c r="G59" s="76">
        <v>601100405</v>
      </c>
      <c r="H59" s="76">
        <v>601300301</v>
      </c>
      <c r="I59" s="159" t="s">
        <v>607</v>
      </c>
      <c r="J59" s="72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6">
        <v>601000501</v>
      </c>
      <c r="F60" s="76">
        <v>600040101</v>
      </c>
      <c r="G60" s="76">
        <v>601100406</v>
      </c>
      <c r="H60" s="76">
        <v>601300301</v>
      </c>
      <c r="I60" s="159" t="s">
        <v>607</v>
      </c>
      <c r="J60" s="72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6">
        <v>601000411</v>
      </c>
      <c r="F61" s="76">
        <v>600040201</v>
      </c>
      <c r="G61" s="76">
        <v>601100405</v>
      </c>
      <c r="H61" s="76">
        <v>601400301</v>
      </c>
      <c r="I61" s="159" t="s">
        <v>607</v>
      </c>
      <c r="J61" s="72" t="s">
        <v>312</v>
      </c>
      <c r="K61" s="76">
        <v>601100408</v>
      </c>
      <c r="L61" s="71" t="s">
        <v>318</v>
      </c>
      <c r="M61" s="76">
        <v>601100409</v>
      </c>
      <c r="N61" s="71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6">
        <v>601000401</v>
      </c>
      <c r="F62" s="76">
        <v>600040101</v>
      </c>
      <c r="G62" s="76">
        <v>601100404</v>
      </c>
      <c r="H62" s="76">
        <v>601300301</v>
      </c>
      <c r="I62" s="159" t="s">
        <v>607</v>
      </c>
      <c r="J62" s="72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6">
        <v>601000401</v>
      </c>
      <c r="F63" s="76">
        <v>600040101</v>
      </c>
      <c r="G63" s="76">
        <v>601100404</v>
      </c>
      <c r="H63" s="76">
        <v>601300301</v>
      </c>
      <c r="I63" s="159" t="s">
        <v>607</v>
      </c>
      <c r="J63" s="72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6">
        <v>601000411</v>
      </c>
      <c r="F64" s="76">
        <v>600040201</v>
      </c>
      <c r="G64" s="76">
        <v>601100404</v>
      </c>
      <c r="H64" s="76">
        <v>601400301</v>
      </c>
      <c r="I64" s="159" t="s">
        <v>607</v>
      </c>
      <c r="J64" s="72" t="s">
        <v>310</v>
      </c>
      <c r="K64" s="76">
        <v>601100408</v>
      </c>
      <c r="L64" s="71" t="s">
        <v>318</v>
      </c>
      <c r="M64" s="76">
        <v>601100409</v>
      </c>
      <c r="N64" s="71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6">
        <v>601000501</v>
      </c>
      <c r="F65" s="76">
        <v>600050101</v>
      </c>
      <c r="G65" s="76">
        <v>601100501</v>
      </c>
      <c r="H65" s="76">
        <v>601300401</v>
      </c>
      <c r="I65" s="159" t="s">
        <v>620</v>
      </c>
      <c r="J65" s="72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6">
        <v>601000501</v>
      </c>
      <c r="F66" s="76">
        <v>600050101</v>
      </c>
      <c r="G66" s="76">
        <v>601100502</v>
      </c>
      <c r="H66" s="76">
        <v>601300401</v>
      </c>
      <c r="I66" s="159" t="s">
        <v>620</v>
      </c>
      <c r="J66" s="72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6">
        <v>601000511</v>
      </c>
      <c r="F67" s="76">
        <v>600050201</v>
      </c>
      <c r="G67" s="76">
        <v>601100503</v>
      </c>
      <c r="H67" s="76">
        <v>601400401</v>
      </c>
      <c r="I67" s="159" t="s">
        <v>620</v>
      </c>
      <c r="J67" s="72" t="s">
        <v>328</v>
      </c>
      <c r="K67" s="76">
        <v>601100508</v>
      </c>
      <c r="L67" s="71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6">
        <v>601000511</v>
      </c>
      <c r="F68" s="76">
        <v>600050201</v>
      </c>
      <c r="G68" s="76">
        <v>601100504</v>
      </c>
      <c r="H68" s="76">
        <v>601400401</v>
      </c>
      <c r="I68" s="159" t="s">
        <v>620</v>
      </c>
      <c r="J68" s="72" t="s">
        <v>331</v>
      </c>
      <c r="K68" s="76">
        <v>601100508</v>
      </c>
      <c r="L68" s="71" t="s">
        <v>340</v>
      </c>
      <c r="M68" s="76">
        <v>601100509</v>
      </c>
      <c r="N68" s="71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6">
        <v>601000501</v>
      </c>
      <c r="F69" s="76">
        <v>600050101</v>
      </c>
      <c r="G69" s="76">
        <v>601100503</v>
      </c>
      <c r="H69" s="76">
        <v>601300401</v>
      </c>
      <c r="I69" s="159" t="s">
        <v>620</v>
      </c>
      <c r="J69" s="72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6">
        <v>601000501</v>
      </c>
      <c r="F70" s="76">
        <v>600050101</v>
      </c>
      <c r="G70" s="76">
        <v>601100505</v>
      </c>
      <c r="H70" s="76">
        <v>601300401</v>
      </c>
      <c r="I70" s="159" t="s">
        <v>620</v>
      </c>
      <c r="J70" s="72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6">
        <v>601000501</v>
      </c>
      <c r="F71" s="76">
        <v>600050101</v>
      </c>
      <c r="G71" s="76">
        <v>601100506</v>
      </c>
      <c r="H71" s="76">
        <v>601300401</v>
      </c>
      <c r="I71" s="159" t="s">
        <v>620</v>
      </c>
      <c r="J71" s="72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6">
        <v>601000501</v>
      </c>
      <c r="F72" s="76">
        <v>600050101</v>
      </c>
      <c r="G72" s="76">
        <v>601100507</v>
      </c>
      <c r="H72" s="76">
        <v>601300401</v>
      </c>
      <c r="I72" s="159" t="s">
        <v>620</v>
      </c>
      <c r="J72" s="72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6">
        <v>601000501</v>
      </c>
      <c r="F73" s="76">
        <v>600050101</v>
      </c>
      <c r="G73" s="76">
        <v>601100504</v>
      </c>
      <c r="H73" s="76">
        <v>601300401</v>
      </c>
      <c r="I73" s="159" t="s">
        <v>620</v>
      </c>
      <c r="J73" s="72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6">
        <v>601000511</v>
      </c>
      <c r="F74" s="76">
        <v>600050201</v>
      </c>
      <c r="G74" s="76">
        <v>601100503</v>
      </c>
      <c r="H74" s="125">
        <v>601400401</v>
      </c>
      <c r="I74" s="159" t="s">
        <v>620</v>
      </c>
      <c r="J74" s="72" t="s">
        <v>328</v>
      </c>
      <c r="K74" s="76">
        <v>601100508</v>
      </c>
      <c r="L74" s="71" t="s">
        <v>340</v>
      </c>
      <c r="M74" s="76">
        <v>601100509</v>
      </c>
      <c r="N74" s="71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6">
        <v>601000511</v>
      </c>
      <c r="F75" s="76">
        <v>600050201</v>
      </c>
      <c r="G75" s="76">
        <v>601100504</v>
      </c>
      <c r="H75" s="125">
        <v>601400401</v>
      </c>
      <c r="I75" s="159" t="s">
        <v>620</v>
      </c>
      <c r="J75" s="72" t="s">
        <v>331</v>
      </c>
      <c r="K75" s="76">
        <v>601100508</v>
      </c>
      <c r="L75" s="71" t="s">
        <v>340</v>
      </c>
      <c r="M75" s="76">
        <v>601100509</v>
      </c>
      <c r="N75" s="71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6">
        <v>601000511</v>
      </c>
      <c r="F76" s="76">
        <v>600050201</v>
      </c>
      <c r="G76" s="76">
        <v>601100504</v>
      </c>
      <c r="H76" s="125">
        <v>601400401</v>
      </c>
      <c r="I76" s="159" t="s">
        <v>620</v>
      </c>
      <c r="J76" s="72" t="s">
        <v>331</v>
      </c>
      <c r="K76" s="76">
        <v>601100508</v>
      </c>
      <c r="L76" s="71" t="s">
        <v>340</v>
      </c>
      <c r="M76" s="76">
        <v>601100509</v>
      </c>
      <c r="N76" s="71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6">
        <v>601000201</v>
      </c>
      <c r="F82" s="76">
        <v>600020101</v>
      </c>
      <c r="G82" s="76"/>
      <c r="H82" s="125">
        <v>601300101</v>
      </c>
      <c r="I82" s="158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6">
        <v>601000201</v>
      </c>
      <c r="F83" s="76">
        <v>600020101</v>
      </c>
      <c r="H83" s="125">
        <v>601300101</v>
      </c>
      <c r="I83" s="158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6">
        <v>601000201</v>
      </c>
      <c r="F84" s="76">
        <v>600020101</v>
      </c>
      <c r="H84" s="125">
        <v>601300101</v>
      </c>
      <c r="I84" s="158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6">
        <v>601000201</v>
      </c>
      <c r="F85" s="76">
        <v>600020101</v>
      </c>
      <c r="H85" s="125">
        <v>601300101</v>
      </c>
      <c r="I85" s="158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6">
        <v>601000211</v>
      </c>
      <c r="F86" s="76">
        <v>600020201</v>
      </c>
      <c r="G86" s="76"/>
      <c r="H86" s="125">
        <v>601400101</v>
      </c>
      <c r="I86" s="158" t="s">
        <v>553</v>
      </c>
      <c r="J86" s="71"/>
      <c r="K86" s="76">
        <v>601100208</v>
      </c>
      <c r="L86" s="71" t="s">
        <v>274</v>
      </c>
      <c r="M86" s="76"/>
      <c r="N86" s="71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6">
        <v>601000211</v>
      </c>
      <c r="F87" s="76">
        <v>600020201</v>
      </c>
      <c r="G87" s="76"/>
      <c r="H87" s="125">
        <v>601400101</v>
      </c>
      <c r="I87" s="158" t="s">
        <v>553</v>
      </c>
      <c r="J87" s="71"/>
      <c r="K87" s="76">
        <v>601100208</v>
      </c>
      <c r="L87" s="71" t="s">
        <v>274</v>
      </c>
      <c r="M87" s="76">
        <v>601100209</v>
      </c>
      <c r="N87" s="71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6">
        <v>601000211</v>
      </c>
      <c r="F88" s="76">
        <v>600020201</v>
      </c>
      <c r="G88" s="76"/>
      <c r="H88" s="125">
        <v>601400101</v>
      </c>
      <c r="I88" s="158" t="s">
        <v>553</v>
      </c>
      <c r="J88" s="71"/>
      <c r="K88" s="76">
        <v>601100208</v>
      </c>
      <c r="L88" s="71" t="s">
        <v>274</v>
      </c>
      <c r="M88" s="76">
        <v>601100209</v>
      </c>
      <c r="N88" s="71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6">
        <v>601000301</v>
      </c>
      <c r="F89" s="76">
        <v>600030101</v>
      </c>
      <c r="H89" s="125">
        <v>601300201</v>
      </c>
      <c r="I89" s="158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6">
        <v>601000301</v>
      </c>
      <c r="F90" s="76">
        <v>600030101</v>
      </c>
      <c r="H90" s="125">
        <v>601300201</v>
      </c>
      <c r="I90" s="158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6">
        <v>601000301</v>
      </c>
      <c r="F91" s="76">
        <v>600030101</v>
      </c>
      <c r="H91" s="125">
        <v>601300201</v>
      </c>
      <c r="I91" s="158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6">
        <v>601000301</v>
      </c>
      <c r="F92" s="76">
        <v>600030101</v>
      </c>
      <c r="H92" s="125">
        <v>601300201</v>
      </c>
      <c r="I92" s="158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6">
        <v>601000301</v>
      </c>
      <c r="F93" s="76">
        <v>600030101</v>
      </c>
      <c r="H93" s="125">
        <v>601300201</v>
      </c>
      <c r="I93" s="158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6">
        <v>601000311</v>
      </c>
      <c r="F94" s="76">
        <v>600030201</v>
      </c>
      <c r="G94" s="76"/>
      <c r="H94" s="125">
        <v>601400201</v>
      </c>
      <c r="I94" s="158" t="s">
        <v>576</v>
      </c>
      <c r="J94" s="71"/>
      <c r="K94" s="76">
        <v>601100308</v>
      </c>
      <c r="L94" s="71" t="s">
        <v>297</v>
      </c>
      <c r="M94" s="76"/>
      <c r="N94" s="71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6">
        <v>601000311</v>
      </c>
      <c r="F95" s="76">
        <v>600030201</v>
      </c>
      <c r="G95" s="76"/>
      <c r="H95" s="125">
        <v>601400201</v>
      </c>
      <c r="I95" s="158" t="s">
        <v>576</v>
      </c>
      <c r="J95" s="71"/>
      <c r="K95" s="76">
        <v>601100308</v>
      </c>
      <c r="L95" s="71" t="s">
        <v>297</v>
      </c>
      <c r="M95" s="76">
        <v>601100309</v>
      </c>
      <c r="N95" s="71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6">
        <v>601000311</v>
      </c>
      <c r="F96" s="76">
        <v>600030201</v>
      </c>
      <c r="G96" s="76"/>
      <c r="H96" s="125">
        <v>601400201</v>
      </c>
      <c r="I96" s="158" t="s">
        <v>576</v>
      </c>
      <c r="J96" s="71"/>
      <c r="K96" s="76">
        <v>601100308</v>
      </c>
      <c r="L96" s="71" t="s">
        <v>297</v>
      </c>
      <c r="M96" s="76">
        <v>601100309</v>
      </c>
      <c r="N96" s="71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6">
        <v>601000401</v>
      </c>
      <c r="F97" s="76">
        <v>600040101</v>
      </c>
      <c r="H97" s="125">
        <v>601300301</v>
      </c>
      <c r="I97" s="158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6">
        <v>601000401</v>
      </c>
      <c r="F98" s="76">
        <v>600040101</v>
      </c>
      <c r="H98" s="125">
        <v>601300301</v>
      </c>
      <c r="I98" s="158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6">
        <v>601000401</v>
      </c>
      <c r="F99" s="76">
        <v>600040101</v>
      </c>
      <c r="H99" s="125">
        <v>601300301</v>
      </c>
      <c r="I99" s="158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6">
        <v>601000401</v>
      </c>
      <c r="F100" s="76">
        <v>600040101</v>
      </c>
      <c r="H100" s="125">
        <v>601300301</v>
      </c>
      <c r="I100" s="158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6">
        <v>601000401</v>
      </c>
      <c r="F101" s="76">
        <v>600040101</v>
      </c>
      <c r="H101" s="125">
        <v>601300301</v>
      </c>
      <c r="I101" s="158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6">
        <v>601000411</v>
      </c>
      <c r="F102" s="76">
        <v>600040201</v>
      </c>
      <c r="G102" s="76"/>
      <c r="H102" s="125">
        <v>601400301</v>
      </c>
      <c r="I102" s="158" t="s">
        <v>589</v>
      </c>
      <c r="J102" s="71"/>
      <c r="K102" s="76">
        <v>601100408</v>
      </c>
      <c r="L102" s="71" t="s">
        <v>318</v>
      </c>
      <c r="M102" s="76"/>
      <c r="N102" s="71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6">
        <v>601000411</v>
      </c>
      <c r="F103" s="76">
        <v>600040201</v>
      </c>
      <c r="G103" s="76"/>
      <c r="H103" s="125">
        <v>601400301</v>
      </c>
      <c r="I103" s="158" t="s">
        <v>589</v>
      </c>
      <c r="J103" s="71"/>
      <c r="K103" s="76">
        <v>601100408</v>
      </c>
      <c r="L103" s="71" t="s">
        <v>318</v>
      </c>
      <c r="M103" s="76">
        <v>601100409</v>
      </c>
      <c r="N103" s="71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6">
        <v>601000411</v>
      </c>
      <c r="F104" s="76">
        <v>600040201</v>
      </c>
      <c r="G104" s="76"/>
      <c r="H104" s="125">
        <v>601400301</v>
      </c>
      <c r="I104" s="158" t="s">
        <v>589</v>
      </c>
      <c r="J104" s="71"/>
      <c r="K104" s="76">
        <v>601100408</v>
      </c>
      <c r="L104" s="71" t="s">
        <v>318</v>
      </c>
      <c r="M104" s="76">
        <v>601100409</v>
      </c>
      <c r="N104" s="71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6">
        <v>601000501</v>
      </c>
      <c r="F105" s="76">
        <v>600050101</v>
      </c>
      <c r="H105" s="125">
        <v>601300401</v>
      </c>
      <c r="I105" s="158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6">
        <v>601000501</v>
      </c>
      <c r="F106" s="76">
        <v>600050101</v>
      </c>
      <c r="H106" s="125">
        <v>601300401</v>
      </c>
      <c r="I106" s="158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6">
        <v>601000501</v>
      </c>
      <c r="F107" s="76">
        <v>600050101</v>
      </c>
      <c r="H107" s="125">
        <v>601300401</v>
      </c>
      <c r="I107" s="158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6">
        <v>601000501</v>
      </c>
      <c r="F108" s="76">
        <v>600050101</v>
      </c>
      <c r="H108" s="125">
        <v>601300401</v>
      </c>
      <c r="I108" s="158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6">
        <v>601000501</v>
      </c>
      <c r="F109" s="76">
        <v>600050101</v>
      </c>
      <c r="G109" s="76"/>
      <c r="H109" s="125">
        <v>601400401</v>
      </c>
      <c r="I109" s="158" t="s">
        <v>607</v>
      </c>
      <c r="J109" s="71"/>
      <c r="K109" s="76">
        <v>601100508</v>
      </c>
      <c r="L109" s="71" t="s">
        <v>340</v>
      </c>
      <c r="M109" s="76"/>
      <c r="N109" s="71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6">
        <v>601000511</v>
      </c>
      <c r="F110" s="76">
        <v>600050201</v>
      </c>
      <c r="G110" s="76"/>
      <c r="H110" s="125">
        <v>601400401</v>
      </c>
      <c r="I110" s="158" t="s">
        <v>607</v>
      </c>
      <c r="J110" s="71"/>
      <c r="K110" s="76">
        <v>601100508</v>
      </c>
      <c r="L110" s="71" t="s">
        <v>340</v>
      </c>
      <c r="M110" s="76">
        <v>601100509</v>
      </c>
      <c r="N110" s="71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6">
        <v>601000511</v>
      </c>
      <c r="F111" s="76">
        <v>600050201</v>
      </c>
      <c r="G111" s="76"/>
      <c r="H111" s="125">
        <v>601400401</v>
      </c>
      <c r="I111" s="158" t="s">
        <v>607</v>
      </c>
      <c r="J111" s="71"/>
      <c r="K111" s="76">
        <v>601100508</v>
      </c>
      <c r="L111" s="71" t="s">
        <v>340</v>
      </c>
      <c r="M111" s="76">
        <v>601100509</v>
      </c>
      <c r="N111" s="71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43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06">
        <f>C2</f>
        <v>10041101</v>
      </c>
      <c r="I2" s="1">
        <f>E2</f>
        <v>1</v>
      </c>
      <c r="J2" s="1">
        <f>F2</f>
        <v>1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43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06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43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06">
        <f t="shared" si="1"/>
        <v>10041103</v>
      </c>
      <c r="I4" s="1">
        <f t="shared" si="2"/>
        <v>1</v>
      </c>
      <c r="J4" s="1">
        <f t="shared" si="3"/>
        <v>1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43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106">
        <f t="shared" si="1"/>
        <v>10041104</v>
      </c>
      <c r="I5" s="1">
        <f t="shared" si="2"/>
        <v>1</v>
      </c>
      <c r="J5" s="1">
        <f t="shared" si="3"/>
        <v>1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43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06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43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6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9" t="s">
        <v>468</v>
      </c>
      <c r="C8" s="43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6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9" t="s">
        <v>799</v>
      </c>
      <c r="C9" s="43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06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8" customFormat="1" ht="20.100000000000001" customHeight="1" x14ac:dyDescent="0.2">
      <c r="A10" s="9">
        <v>9</v>
      </c>
      <c r="B10" s="119"/>
      <c r="C10" s="43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06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8" customFormat="1" ht="20.100000000000001" customHeight="1" x14ac:dyDescent="0.2">
      <c r="A11" s="9">
        <v>10</v>
      </c>
      <c r="B11" s="119"/>
      <c r="C11" s="43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06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8" customFormat="1" ht="20.100000000000001" customHeight="1" x14ac:dyDescent="0.2">
      <c r="A12" s="9">
        <v>11</v>
      </c>
      <c r="B12" s="119"/>
      <c r="C12" s="43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106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8" customFormat="1" ht="20.100000000000001" customHeight="1" x14ac:dyDescent="0.2">
      <c r="A13" s="9">
        <v>12</v>
      </c>
      <c r="B13" s="119"/>
      <c r="C13" s="43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06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9"/>
      <c r="C14" s="43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06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9"/>
      <c r="C15" s="43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06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9"/>
      <c r="C16" s="43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6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9"/>
      <c r="C17" s="43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06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9"/>
      <c r="C18" s="43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06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43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106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43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06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43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06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43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106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43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06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43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06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43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106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43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06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43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06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43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106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82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106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82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106">
        <f t="shared" si="123"/>
        <v>10052002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82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106">
        <f t="shared" si="123"/>
        <v>10052003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82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106">
        <f t="shared" si="123"/>
        <v>10052004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82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106">
        <f t="shared" si="123"/>
        <v>10052005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82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106">
        <f t="shared" si="123"/>
        <v>10052006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82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106">
        <f t="shared" si="123"/>
        <v>10052007</v>
      </c>
      <c r="I35" s="1">
        <f t="shared" si="124"/>
        <v>1</v>
      </c>
      <c r="J35" s="1">
        <f t="shared" si="125"/>
        <v>1</v>
      </c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82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106">
        <f t="shared" si="123"/>
        <v>10052008</v>
      </c>
      <c r="I36" s="1">
        <f t="shared" si="124"/>
        <v>1</v>
      </c>
      <c r="J36" s="1">
        <f t="shared" si="125"/>
        <v>1</v>
      </c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82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106">
        <f t="shared" si="123"/>
        <v>10052009</v>
      </c>
      <c r="I37" s="1">
        <f t="shared" si="124"/>
        <v>1</v>
      </c>
      <c r="J37" s="1">
        <f t="shared" si="125"/>
        <v>1</v>
      </c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82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106">
        <f t="shared" si="123"/>
        <v>10052010</v>
      </c>
      <c r="I38" s="1">
        <f t="shared" si="124"/>
        <v>1</v>
      </c>
      <c r="J38" s="1">
        <f t="shared" si="125"/>
        <v>1</v>
      </c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82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106">
        <f t="shared" si="123"/>
        <v>10052011</v>
      </c>
      <c r="I39" s="1">
        <f t="shared" si="124"/>
        <v>1</v>
      </c>
      <c r="J39" s="1">
        <f t="shared" si="125"/>
        <v>1</v>
      </c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82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106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82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106">
        <f t="shared" si="123"/>
        <v>10052013</v>
      </c>
      <c r="I41" s="1">
        <f t="shared" si="124"/>
        <v>1</v>
      </c>
      <c r="J41" s="1">
        <f t="shared" si="125"/>
        <v>1</v>
      </c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82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106">
        <f t="shared" si="123"/>
        <v>10052014</v>
      </c>
      <c r="I42" s="1">
        <f t="shared" si="124"/>
        <v>1</v>
      </c>
      <c r="J42" s="1">
        <f t="shared" si="125"/>
        <v>1</v>
      </c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82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106">
        <f t="shared" si="123"/>
        <v>10052015</v>
      </c>
      <c r="I43" s="1">
        <f t="shared" si="124"/>
        <v>1</v>
      </c>
      <c r="J43" s="1">
        <f t="shared" si="125"/>
        <v>1</v>
      </c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82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106">
        <f t="shared" si="123"/>
        <v>10052016</v>
      </c>
      <c r="I44" s="1">
        <f t="shared" si="124"/>
        <v>1</v>
      </c>
      <c r="J44" s="1">
        <f t="shared" si="125"/>
        <v>1</v>
      </c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82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106">
        <f t="shared" si="123"/>
        <v>10052017</v>
      </c>
      <c r="I45" s="1">
        <f t="shared" si="124"/>
        <v>1</v>
      </c>
      <c r="J45" s="1">
        <f t="shared" si="125"/>
        <v>1</v>
      </c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82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106">
        <f t="shared" si="123"/>
        <v>10052018</v>
      </c>
      <c r="I46" s="1">
        <f t="shared" si="124"/>
        <v>1</v>
      </c>
      <c r="J46" s="1">
        <f t="shared" si="125"/>
        <v>1</v>
      </c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2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106">
        <f t="shared" si="123"/>
        <v>10052019</v>
      </c>
      <c r="I47" s="1">
        <f t="shared" si="124"/>
        <v>1</v>
      </c>
      <c r="J47" s="1">
        <f t="shared" si="125"/>
        <v>1</v>
      </c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82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106">
        <f t="shared" si="123"/>
        <v>10052020</v>
      </c>
      <c r="I48" s="1">
        <f t="shared" si="124"/>
        <v>1</v>
      </c>
      <c r="J48" s="1">
        <f t="shared" si="125"/>
        <v>1</v>
      </c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82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106">
        <f t="shared" si="123"/>
        <v>10052021</v>
      </c>
      <c r="I49" s="1">
        <f t="shared" si="124"/>
        <v>1</v>
      </c>
      <c r="J49" s="1">
        <f t="shared" si="125"/>
        <v>1</v>
      </c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82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106">
        <f t="shared" si="123"/>
        <v>10052022</v>
      </c>
      <c r="I50" s="1">
        <f t="shared" si="124"/>
        <v>1</v>
      </c>
      <c r="J50" s="1">
        <f t="shared" si="125"/>
        <v>1</v>
      </c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2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106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2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106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2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106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2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106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2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106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2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106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4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106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4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106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4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106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4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106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84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106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84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106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84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106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84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106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84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106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84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106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84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106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84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106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84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106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84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106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84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106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84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106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84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106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84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106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84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106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84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106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84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106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84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106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84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106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84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106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73"/>
      <c r="D81" s="1"/>
      <c r="E81" s="1"/>
      <c r="F81" s="1"/>
      <c r="G81" s="1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73"/>
      <c r="D82" s="1"/>
      <c r="E82" s="1"/>
      <c r="F82" s="1"/>
      <c r="G82" s="1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73"/>
      <c r="D83" s="1"/>
      <c r="E83" s="1"/>
      <c r="F83" s="1"/>
      <c r="G83" s="1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73"/>
      <c r="D84" s="1"/>
      <c r="E84" s="1"/>
      <c r="F84" s="1"/>
      <c r="G84" s="1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73"/>
      <c r="D85" s="1"/>
      <c r="E85" s="1"/>
      <c r="F85" s="1"/>
      <c r="G85" s="1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73"/>
      <c r="D86" s="1"/>
      <c r="E86" s="1"/>
      <c r="F86" s="1"/>
      <c r="G86" s="1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73"/>
      <c r="D87" s="1"/>
      <c r="E87" s="1"/>
      <c r="F87" s="1"/>
      <c r="G87" s="1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73"/>
      <c r="D88" s="1"/>
      <c r="E88" s="1"/>
      <c r="F88" s="1"/>
      <c r="G88" s="1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73"/>
      <c r="D89" s="1"/>
      <c r="E89" s="1"/>
      <c r="F89" s="1"/>
      <c r="G89" s="1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73"/>
      <c r="D90" s="1"/>
      <c r="E90" s="1"/>
      <c r="F90" s="1"/>
      <c r="G90" s="1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73"/>
      <c r="D91" s="1"/>
      <c r="E91" s="1"/>
      <c r="F91" s="1"/>
      <c r="G91" s="1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73"/>
      <c r="D92" s="1"/>
      <c r="E92" s="1"/>
      <c r="F92" s="1"/>
      <c r="G92" s="1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73"/>
      <c r="D93" s="1"/>
      <c r="E93" s="1"/>
      <c r="F93" s="1"/>
      <c r="G93" s="1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73"/>
      <c r="D94" s="1"/>
      <c r="E94" s="1"/>
      <c r="F94" s="1"/>
      <c r="G94" s="1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73"/>
      <c r="D99" s="1"/>
      <c r="E99" s="1"/>
      <c r="F99" s="1"/>
      <c r="G99" s="1"/>
      <c r="H99" s="106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73"/>
      <c r="D100" s="1"/>
      <c r="E100" s="1"/>
      <c r="F100" s="1"/>
      <c r="G100" s="1"/>
      <c r="H100" s="106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73"/>
      <c r="D101" s="1"/>
      <c r="E101" s="1"/>
      <c r="F101" s="1"/>
      <c r="G101" s="1"/>
      <c r="H101" s="106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73"/>
      <c r="D102" s="1"/>
      <c r="E102" s="1"/>
      <c r="F102" s="1"/>
      <c r="G102" s="1"/>
      <c r="H102" s="106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73"/>
      <c r="D103" s="1"/>
      <c r="E103" s="1"/>
      <c r="F103" s="1"/>
      <c r="G103" s="1"/>
      <c r="H103" s="106"/>
      <c r="I103" s="1"/>
      <c r="J103" s="1"/>
      <c r="M103" s="121">
        <v>10000010</v>
      </c>
      <c r="N103" s="122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73"/>
      <c r="D104" s="1"/>
      <c r="E104" s="1"/>
      <c r="F104" s="1"/>
      <c r="G104" s="1"/>
      <c r="H104" s="106"/>
      <c r="I104" s="1"/>
      <c r="J104" s="1"/>
      <c r="M104" s="123">
        <v>10000017</v>
      </c>
      <c r="N104" s="124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9"/>
      <c r="D105" s="1"/>
      <c r="E105" s="1"/>
      <c r="F105" s="1"/>
      <c r="G105" s="1"/>
      <c r="H105" s="106"/>
      <c r="I105" s="1"/>
      <c r="J105" s="1"/>
      <c r="M105" s="123">
        <v>10010033</v>
      </c>
      <c r="N105" s="124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9"/>
      <c r="D106" s="1"/>
      <c r="E106" s="1"/>
      <c r="F106" s="1"/>
      <c r="G106" s="1"/>
      <c r="H106" s="106"/>
      <c r="I106" s="1"/>
      <c r="J106" s="1"/>
      <c r="M106" s="123">
        <v>10010041</v>
      </c>
      <c r="N106" s="124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9"/>
      <c r="D107" s="1"/>
      <c r="E107" s="1"/>
      <c r="F107" s="1"/>
      <c r="G107" s="1"/>
      <c r="H107" s="106"/>
      <c r="I107" s="1"/>
      <c r="J107" s="1"/>
      <c r="M107" s="123">
        <v>10010042</v>
      </c>
      <c r="N107" s="124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9"/>
      <c r="D108" s="1"/>
      <c r="E108" s="1"/>
      <c r="F108" s="1"/>
      <c r="G108" s="1"/>
      <c r="H108" s="106"/>
      <c r="I108" s="1"/>
      <c r="J108" s="1"/>
      <c r="M108" s="123">
        <v>10010083</v>
      </c>
      <c r="N108" s="124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9"/>
      <c r="D109" s="1"/>
      <c r="E109" s="1"/>
      <c r="F109" s="1"/>
      <c r="G109" s="1"/>
      <c r="H109" s="106"/>
      <c r="I109" s="1"/>
      <c r="J109" s="1"/>
      <c r="M109" s="123">
        <v>10010084</v>
      </c>
      <c r="N109" s="124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9"/>
      <c r="D110" s="1"/>
      <c r="E110" s="1"/>
      <c r="F110" s="1"/>
      <c r="G110" s="1"/>
      <c r="H110" s="106"/>
      <c r="I110" s="1"/>
      <c r="J110" s="1"/>
      <c r="M110" s="123">
        <v>10010085</v>
      </c>
      <c r="N110" s="124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9"/>
      <c r="D111" s="1"/>
      <c r="E111" s="1"/>
      <c r="F111" s="1"/>
      <c r="G111" s="1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9"/>
      <c r="D112" s="1"/>
      <c r="E112" s="1"/>
      <c r="F112" s="1"/>
      <c r="G112" s="1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71"/>
      <c r="D113" s="1"/>
      <c r="E113" s="1"/>
      <c r="F113" s="1"/>
      <c r="G113" s="1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71"/>
      <c r="D114" s="1"/>
      <c r="E114" s="1"/>
      <c r="F114" s="1"/>
      <c r="G114" s="1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71"/>
      <c r="D115" s="1"/>
      <c r="E115" s="1"/>
      <c r="F115" s="1"/>
      <c r="G115" s="1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71"/>
      <c r="D116" s="1"/>
      <c r="E116" s="1"/>
      <c r="F116" s="1"/>
      <c r="G116" s="1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86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6">
        <f>C2</f>
        <v>16000401</v>
      </c>
      <c r="I2" s="1">
        <v>10000</v>
      </c>
      <c r="J2" s="1">
        <v>10000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86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6">
        <f t="shared" ref="H3:H13" si="1">C3</f>
        <v>16000402</v>
      </c>
      <c r="I3" s="1">
        <v>20000</v>
      </c>
      <c r="J3" s="1">
        <v>20000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86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6">
        <f t="shared" si="1"/>
        <v>16000403</v>
      </c>
      <c r="I4" s="1">
        <v>30000</v>
      </c>
      <c r="J4" s="1">
        <v>30000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86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6">
        <f t="shared" si="1"/>
        <v>16000404</v>
      </c>
      <c r="I5" s="1">
        <v>50000</v>
      </c>
      <c r="J5" s="1">
        <v>50000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86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6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86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6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9" t="s">
        <v>468</v>
      </c>
      <c r="C8" s="86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6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9" t="s">
        <v>799</v>
      </c>
      <c r="C9" s="86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6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9"/>
      <c r="C10" s="86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6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9"/>
      <c r="C11" s="86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6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9"/>
      <c r="C12" s="86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6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9"/>
      <c r="C13" s="86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6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9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6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9"/>
      <c r="C15" s="2"/>
      <c r="D15" s="1"/>
      <c r="E15" s="1"/>
      <c r="F15" s="1"/>
      <c r="G15" s="1"/>
      <c r="H15" s="106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9"/>
      <c r="C16" s="2"/>
      <c r="D16" s="1"/>
      <c r="E16" s="1"/>
      <c r="F16" s="1"/>
      <c r="G16" s="1"/>
      <c r="H16" s="106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9"/>
      <c r="C17" s="43"/>
      <c r="D17" s="1"/>
      <c r="E17" s="1"/>
      <c r="F17" s="1"/>
      <c r="G17" s="1"/>
      <c r="H17" s="106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9"/>
      <c r="C18" s="73"/>
      <c r="D18" s="1"/>
      <c r="E18" s="1"/>
      <c r="F18" s="1"/>
      <c r="G18" s="1"/>
      <c r="H18" s="106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73"/>
      <c r="D19" s="1"/>
      <c r="E19" s="1"/>
      <c r="F19" s="1"/>
      <c r="G19" s="1"/>
      <c r="H19" s="106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73"/>
      <c r="D20" s="1"/>
      <c r="E20" s="1"/>
      <c r="F20" s="1"/>
      <c r="G20" s="1"/>
      <c r="H20" s="106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73"/>
      <c r="D21" s="1"/>
      <c r="E21" s="1"/>
      <c r="F21" s="1"/>
      <c r="G21" s="1"/>
      <c r="H21" s="106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73"/>
      <c r="D22" s="1"/>
      <c r="E22" s="1"/>
      <c r="F22" s="1"/>
      <c r="G22" s="1"/>
      <c r="H22" s="106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73"/>
      <c r="D23" s="1"/>
      <c r="E23" s="1"/>
      <c r="F23" s="1"/>
      <c r="G23" s="1"/>
      <c r="H23" s="106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73"/>
      <c r="D24" s="1"/>
      <c r="E24" s="1"/>
      <c r="F24" s="1"/>
      <c r="G24" s="1"/>
      <c r="H24" s="106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73"/>
      <c r="D25" s="1"/>
      <c r="E25" s="1"/>
      <c r="F25" s="1"/>
      <c r="G25" s="1"/>
      <c r="H25" s="106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73"/>
      <c r="D26" s="1"/>
      <c r="E26" s="1"/>
      <c r="F26" s="1"/>
      <c r="G26" s="1"/>
      <c r="H26" s="106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73"/>
      <c r="D27" s="1"/>
      <c r="E27" s="1"/>
      <c r="F27" s="1"/>
      <c r="G27" s="1"/>
      <c r="H27" s="106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73"/>
      <c r="D28" s="1"/>
      <c r="E28" s="1"/>
      <c r="F28" s="1"/>
      <c r="G28" s="1"/>
      <c r="H28" s="106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73"/>
      <c r="D29" s="1"/>
      <c r="E29" s="1"/>
      <c r="F29" s="1"/>
      <c r="G29" s="1"/>
      <c r="H29" s="106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73"/>
      <c r="D30" s="1"/>
      <c r="E30" s="1"/>
      <c r="F30" s="1"/>
      <c r="G30" s="1"/>
      <c r="H30" s="106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73"/>
      <c r="D31" s="1"/>
      <c r="E31" s="1"/>
      <c r="F31" s="1"/>
      <c r="G31" s="1"/>
      <c r="H31" s="106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73"/>
      <c r="D32" s="1"/>
      <c r="E32" s="1"/>
      <c r="F32" s="1"/>
      <c r="G32" s="1"/>
      <c r="H32" s="106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73"/>
      <c r="D33" s="1"/>
      <c r="E33" s="1"/>
      <c r="F33" s="1"/>
      <c r="G33" s="1"/>
      <c r="H33" s="106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73"/>
      <c r="D34" s="1"/>
      <c r="E34" s="1"/>
      <c r="F34" s="1"/>
      <c r="G34" s="1"/>
      <c r="H34" s="106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3"/>
      <c r="D35" s="1"/>
      <c r="E35" s="1"/>
      <c r="F35" s="1"/>
      <c r="G35" s="1"/>
      <c r="H35" s="106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3"/>
      <c r="D36" s="1"/>
      <c r="E36" s="1"/>
      <c r="F36" s="1"/>
      <c r="G36" s="1"/>
      <c r="H36" s="106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3"/>
      <c r="D37" s="1"/>
      <c r="E37" s="1"/>
      <c r="F37" s="1"/>
      <c r="G37" s="1"/>
      <c r="H37" s="106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3"/>
      <c r="D38" s="1"/>
      <c r="E38" s="1"/>
      <c r="F38" s="1"/>
      <c r="G38" s="1"/>
      <c r="H38" s="106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6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6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3"/>
      <c r="D41" s="1"/>
      <c r="E41" s="1"/>
      <c r="F41" s="1"/>
      <c r="G41" s="1"/>
      <c r="H41" s="106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3"/>
      <c r="D42" s="1"/>
      <c r="E42" s="1"/>
      <c r="F42" s="1"/>
      <c r="G42" s="1"/>
      <c r="H42" s="106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3"/>
      <c r="D43" s="1"/>
      <c r="E43" s="1"/>
      <c r="F43" s="1"/>
      <c r="G43" s="1"/>
      <c r="H43" s="106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0"/>
      <c r="D44" s="1"/>
      <c r="E44" s="1"/>
      <c r="F44" s="1"/>
      <c r="G44" s="1"/>
      <c r="H44" s="106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0"/>
      <c r="D45" s="1"/>
      <c r="E45" s="1"/>
      <c r="F45" s="1"/>
      <c r="G45" s="1"/>
      <c r="H45" s="106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6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6"/>
      <c r="D47" s="1"/>
      <c r="E47" s="1"/>
      <c r="F47" s="1"/>
      <c r="G47" s="1"/>
      <c r="H47" s="106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6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6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6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6"/>
      <c r="D51" s="1"/>
      <c r="E51" s="1"/>
      <c r="F51" s="1"/>
      <c r="G51" s="1"/>
      <c r="H51" s="106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6"/>
      <c r="D52" s="1"/>
      <c r="E52" s="1"/>
      <c r="F52" s="1"/>
      <c r="G52" s="1"/>
      <c r="H52" s="106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6"/>
      <c r="D53" s="1"/>
      <c r="E53" s="1"/>
      <c r="F53" s="1"/>
      <c r="G53" s="1"/>
      <c r="H53" s="106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6"/>
      <c r="D54" s="1"/>
      <c r="E54" s="1"/>
      <c r="F54" s="1"/>
      <c r="G54" s="1"/>
      <c r="H54" s="106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6"/>
      <c r="D55" s="1"/>
      <c r="E55" s="1"/>
      <c r="F55" s="1"/>
      <c r="G55" s="1"/>
      <c r="H55" s="106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6"/>
      <c r="D56" s="1"/>
      <c r="E56" s="1"/>
      <c r="F56" s="1"/>
      <c r="G56" s="1"/>
      <c r="H56" s="106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6"/>
      <c r="D57" s="1"/>
      <c r="E57" s="1"/>
      <c r="F57" s="1"/>
      <c r="G57" s="1"/>
      <c r="H57" s="106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6"/>
      <c r="D58" s="1"/>
      <c r="E58" s="1"/>
      <c r="F58" s="1"/>
      <c r="G58" s="1"/>
      <c r="H58" s="106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6"/>
      <c r="D59" s="1"/>
      <c r="E59" s="1"/>
      <c r="F59" s="1"/>
      <c r="G59" s="1"/>
      <c r="H59" s="106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6"/>
      <c r="D60" s="1"/>
      <c r="E60" s="1"/>
      <c r="F60" s="1"/>
      <c r="G60" s="1"/>
      <c r="H60" s="106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86"/>
      <c r="D61" s="1"/>
      <c r="E61" s="1"/>
      <c r="F61" s="1"/>
      <c r="G61" s="1"/>
      <c r="H61" s="106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80"/>
      <c r="D62" s="1"/>
      <c r="E62" s="1"/>
      <c r="F62" s="1"/>
      <c r="G62" s="1"/>
      <c r="H62" s="106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80"/>
      <c r="D63" s="1"/>
      <c r="E63" s="1"/>
      <c r="F63" s="1"/>
      <c r="G63" s="1"/>
      <c r="H63" s="106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80"/>
      <c r="D64" s="1"/>
      <c r="E64" s="1"/>
      <c r="F64" s="1"/>
      <c r="G64" s="1"/>
      <c r="H64" s="106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80"/>
      <c r="D65" s="1"/>
      <c r="E65" s="1"/>
      <c r="F65" s="1"/>
      <c r="G65" s="1"/>
      <c r="H65" s="106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80"/>
      <c r="D66" s="1"/>
      <c r="E66" s="1"/>
      <c r="F66" s="1"/>
      <c r="G66" s="1"/>
      <c r="H66" s="106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6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6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6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6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6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6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6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6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6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6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6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6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6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6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84"/>
      <c r="D93" s="1"/>
      <c r="E93" s="1"/>
      <c r="F93" s="1"/>
      <c r="G93" s="9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84"/>
      <c r="D94" s="1"/>
      <c r="E94" s="1"/>
      <c r="F94" s="1"/>
      <c r="G94" s="9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84"/>
      <c r="D95" s="1"/>
      <c r="E95" s="1"/>
      <c r="F95" s="1"/>
      <c r="G95" s="9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84"/>
      <c r="D96" s="1"/>
      <c r="E96" s="1"/>
      <c r="F96" s="1"/>
      <c r="G96" s="9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84"/>
      <c r="D97" s="1"/>
      <c r="E97" s="1"/>
      <c r="F97" s="1"/>
      <c r="G97" s="9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84"/>
      <c r="D98" s="1"/>
      <c r="E98" s="1"/>
      <c r="F98" s="1"/>
      <c r="G98" s="9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84"/>
      <c r="D99" s="1"/>
      <c r="E99" s="1"/>
      <c r="F99" s="1"/>
      <c r="G99" s="9"/>
      <c r="H99" s="106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84"/>
      <c r="D100" s="1"/>
      <c r="E100" s="1"/>
      <c r="F100" s="1"/>
      <c r="G100" s="9"/>
      <c r="H100" s="106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84"/>
      <c r="D101" s="1"/>
      <c r="E101" s="1"/>
      <c r="F101" s="1"/>
      <c r="G101" s="9"/>
      <c r="H101" s="106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84"/>
      <c r="D102" s="1"/>
      <c r="E102" s="1"/>
      <c r="F102" s="1"/>
      <c r="G102" s="9"/>
      <c r="H102" s="106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84"/>
      <c r="D103" s="1"/>
      <c r="E103" s="1"/>
      <c r="F103" s="1"/>
      <c r="G103" s="9"/>
      <c r="H103" s="106"/>
      <c r="I103" s="1"/>
      <c r="J103" s="1"/>
      <c r="M103" s="121"/>
      <c r="N103" s="12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84"/>
      <c r="D104" s="1"/>
      <c r="E104" s="1"/>
      <c r="F104" s="1"/>
      <c r="G104" s="9"/>
      <c r="H104" s="106"/>
      <c r="I104" s="1"/>
      <c r="J104" s="1"/>
      <c r="M104" s="123"/>
      <c r="N104" s="1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84"/>
      <c r="D105" s="1"/>
      <c r="E105" s="1"/>
      <c r="F105" s="1"/>
      <c r="G105" s="9"/>
      <c r="H105" s="106"/>
      <c r="I105" s="1"/>
      <c r="J105" s="1"/>
      <c r="M105" s="123"/>
      <c r="N105" s="12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84"/>
      <c r="D106" s="1"/>
      <c r="E106" s="1"/>
      <c r="F106" s="1"/>
      <c r="G106" s="9"/>
      <c r="H106" s="106"/>
      <c r="I106" s="1"/>
      <c r="J106" s="1"/>
      <c r="M106" s="123"/>
      <c r="N106" s="12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84"/>
      <c r="D107" s="1"/>
      <c r="E107" s="1"/>
      <c r="F107" s="1"/>
      <c r="G107" s="9"/>
      <c r="H107" s="106"/>
      <c r="I107" s="1"/>
      <c r="J107" s="1"/>
      <c r="M107" s="123"/>
      <c r="N107" s="12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84"/>
      <c r="D108" s="1"/>
      <c r="E108" s="1"/>
      <c r="F108" s="1"/>
      <c r="G108" s="9"/>
      <c r="H108" s="106"/>
      <c r="I108" s="1"/>
      <c r="J108" s="1"/>
      <c r="M108" s="123"/>
      <c r="N108" s="12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84"/>
      <c r="D109" s="1"/>
      <c r="E109" s="1"/>
      <c r="F109" s="1"/>
      <c r="G109" s="9"/>
      <c r="H109" s="106"/>
      <c r="I109" s="1"/>
      <c r="J109" s="1"/>
      <c r="M109" s="123"/>
      <c r="N109" s="12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84"/>
      <c r="D110" s="1"/>
      <c r="E110" s="1"/>
      <c r="F110" s="1"/>
      <c r="G110" s="9"/>
      <c r="H110" s="106"/>
      <c r="I110" s="1"/>
      <c r="J110" s="1"/>
      <c r="M110" s="123"/>
      <c r="N110" s="12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84"/>
      <c r="D111" s="1"/>
      <c r="E111" s="1"/>
      <c r="F111" s="1"/>
      <c r="G111" s="9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84"/>
      <c r="D112" s="1"/>
      <c r="E112" s="1"/>
      <c r="F112" s="1"/>
      <c r="G112" s="9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84"/>
      <c r="D113" s="1"/>
      <c r="E113" s="1"/>
      <c r="F113" s="1"/>
      <c r="G113" s="9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84"/>
      <c r="D114" s="1"/>
      <c r="E114" s="1"/>
      <c r="F114" s="1"/>
      <c r="G114" s="9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84"/>
      <c r="D115" s="1"/>
      <c r="E115" s="1"/>
      <c r="F115" s="1"/>
      <c r="G115" s="9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84"/>
      <c r="D116" s="1"/>
      <c r="E116" s="1"/>
      <c r="F116" s="1"/>
      <c r="G116" s="9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61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61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61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61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61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61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61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61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61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61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61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61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61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61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61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61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61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61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61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61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61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61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61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61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61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61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61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61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61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61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61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61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61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61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61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61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5">
        <v>10020001</v>
      </c>
      <c r="C38" s="108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61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5">
        <v>10021001</v>
      </c>
      <c r="C39" s="117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61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5">
        <v>10021002</v>
      </c>
      <c r="C40" s="117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61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5">
        <v>10021003</v>
      </c>
      <c r="C41" s="117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61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5">
        <v>10021004</v>
      </c>
      <c r="C42" s="117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61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5">
        <v>10021005</v>
      </c>
      <c r="C43" s="117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61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5">
        <v>10021006</v>
      </c>
      <c r="C44" s="117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61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5">
        <v>10021007</v>
      </c>
      <c r="C45" s="117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61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5">
        <v>10021008</v>
      </c>
      <c r="C46" s="107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61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5">
        <v>10021009</v>
      </c>
      <c r="C47" s="107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61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5">
        <v>10021010</v>
      </c>
      <c r="C48" s="107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61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5">
        <v>10022001</v>
      </c>
      <c r="C49" s="117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61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5">
        <v>10022002</v>
      </c>
      <c r="C50" s="117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61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5">
        <v>10022003</v>
      </c>
      <c r="C51" s="117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61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5">
        <v>10022004</v>
      </c>
      <c r="C52" s="117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61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5">
        <v>10022005</v>
      </c>
      <c r="C53" s="117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61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5">
        <v>10022006</v>
      </c>
      <c r="C54" s="118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61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5">
        <v>10022007</v>
      </c>
      <c r="C55" s="117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61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5">
        <v>10022008</v>
      </c>
      <c r="C56" s="107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61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5">
        <v>10022009</v>
      </c>
      <c r="C57" s="107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61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5">
        <v>10022010</v>
      </c>
      <c r="C58" s="117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61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5">
        <v>10023001</v>
      </c>
      <c r="C59" s="117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61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5">
        <v>10023002</v>
      </c>
      <c r="C60" s="117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61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5">
        <v>10023003</v>
      </c>
      <c r="C61" s="117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61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5">
        <v>10023004</v>
      </c>
      <c r="C62" s="117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5">
        <v>10023005</v>
      </c>
      <c r="C63" s="117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5">
        <v>10023006</v>
      </c>
      <c r="C64" s="117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5">
        <v>10023007</v>
      </c>
      <c r="C65" s="117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5">
        <v>10023008</v>
      </c>
      <c r="C66" s="107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5">
        <v>10023009</v>
      </c>
      <c r="C67" s="107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5">
        <v>10023010</v>
      </c>
      <c r="C68" s="117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5">
        <v>10024001</v>
      </c>
      <c r="C69" s="117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5">
        <v>10024002</v>
      </c>
      <c r="C70" s="117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5">
        <v>10024003</v>
      </c>
      <c r="C71" s="117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5">
        <v>10024004</v>
      </c>
      <c r="C72" s="117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5">
        <v>10024005</v>
      </c>
      <c r="C73" s="117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5">
        <v>10024006</v>
      </c>
      <c r="C74" s="117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5">
        <v>10024007</v>
      </c>
      <c r="C75" s="117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5">
        <v>10024008</v>
      </c>
      <c r="C76" s="107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5">
        <v>10024009</v>
      </c>
      <c r="C77" s="107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5">
        <v>10024010</v>
      </c>
      <c r="C78" s="117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5">
        <v>10025001</v>
      </c>
      <c r="C79" s="117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5">
        <v>10025002</v>
      </c>
      <c r="C80" s="117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5">
        <v>10025003</v>
      </c>
      <c r="C81" s="117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5">
        <v>10025004</v>
      </c>
      <c r="C82" s="117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5">
        <v>10025005</v>
      </c>
      <c r="C83" s="117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5">
        <v>10025006</v>
      </c>
      <c r="C84" s="117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5">
        <v>10025007</v>
      </c>
      <c r="C85" s="117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5">
        <v>10025008</v>
      </c>
      <c r="C86" s="107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5">
        <v>10025009</v>
      </c>
      <c r="C87" s="107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5">
        <v>10025010</v>
      </c>
      <c r="C88" s="107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2023-10-31T14:31:31Z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