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AD3EC74-CDD1-408B-8A31-1427D649101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SkillProto!$Z$1:$Z$1632</definedName>
  </definedNames>
  <calcPr calcId="191029"/>
</workbook>
</file>

<file path=xl/calcChain.xml><?xml version="1.0" encoding="utf-8"?>
<calcChain xmlns="http://schemas.openxmlformats.org/spreadsheetml/2006/main">
  <c r="BB430" i="1" l="1"/>
  <c r="BB429" i="1"/>
  <c r="BB428" i="1"/>
  <c r="BB427" i="1"/>
  <c r="BB426" i="1"/>
  <c r="BB425" i="1"/>
  <c r="BB424" i="1"/>
  <c r="BB423" i="1"/>
  <c r="BB422" i="1"/>
  <c r="BB421" i="1"/>
  <c r="BB420" i="1"/>
  <c r="BB419" i="1"/>
  <c r="BB418" i="1"/>
  <c r="BB417" i="1"/>
  <c r="BB416" i="1"/>
  <c r="BB415" i="1"/>
  <c r="BB414" i="1"/>
  <c r="BB413" i="1"/>
  <c r="BB844" i="1" l="1"/>
  <c r="BB820" i="1"/>
  <c r="BB821" i="1"/>
  <c r="BB822" i="1"/>
  <c r="BB823" i="1"/>
  <c r="BB824" i="1"/>
  <c r="BB819" i="1"/>
  <c r="BB818" i="1"/>
  <c r="BB817" i="1"/>
  <c r="BB816" i="1"/>
  <c r="BB814" i="1"/>
  <c r="BB815" i="1"/>
  <c r="BB813" i="1"/>
  <c r="BB805" i="1"/>
  <c r="BB804" i="1"/>
  <c r="BB803" i="1"/>
  <c r="BB801" i="1"/>
  <c r="BB802" i="1"/>
  <c r="BB806" i="1"/>
  <c r="BB798" i="1"/>
  <c r="BB796" i="1"/>
  <c r="BB797" i="1"/>
  <c r="BB799" i="1"/>
  <c r="BB800" i="1"/>
  <c r="BB795" i="1"/>
  <c r="BB789" i="1"/>
  <c r="BB791" i="1"/>
  <c r="BB792" i="1"/>
  <c r="BB793" i="1"/>
  <c r="BB794" i="1"/>
  <c r="BB790" i="1"/>
  <c r="BB773" i="1"/>
  <c r="BB757" i="1"/>
  <c r="BB772" i="1"/>
  <c r="BB771" i="1"/>
  <c r="BB756" i="1"/>
  <c r="BB755" i="1"/>
  <c r="BB770" i="1"/>
  <c r="BB769" i="1"/>
  <c r="BB768" i="1"/>
  <c r="BB767" i="1"/>
  <c r="BB766" i="1"/>
  <c r="BB744" i="1"/>
  <c r="BB745" i="1"/>
  <c r="BB746" i="1"/>
  <c r="BB747" i="1"/>
  <c r="BB748" i="1"/>
  <c r="BB743" i="1"/>
  <c r="BB702" i="1"/>
  <c r="BB707" i="1" l="1"/>
  <c r="BB706" i="1"/>
  <c r="BB703" i="1"/>
  <c r="BB774" i="1" l="1"/>
  <c r="BB759" i="1"/>
  <c r="BB758" i="1"/>
  <c r="BB705" i="1"/>
  <c r="BB704" i="1"/>
  <c r="BB776" i="1" l="1"/>
  <c r="BB775" i="1"/>
  <c r="BB1624" i="1" l="1"/>
  <c r="BB1623" i="1"/>
  <c r="BB1622" i="1"/>
  <c r="G1622" i="1"/>
  <c r="I1605" i="1"/>
  <c r="C1571" i="1"/>
  <c r="C1570" i="1"/>
  <c r="C1569" i="1"/>
  <c r="C1568" i="1"/>
  <c r="C1567" i="1"/>
  <c r="C1566" i="1"/>
  <c r="C1565" i="1"/>
  <c r="C1564" i="1"/>
  <c r="C1563" i="1"/>
  <c r="C1562" i="1"/>
  <c r="C1561" i="1"/>
  <c r="C1560" i="1"/>
  <c r="C1559" i="1"/>
  <c r="C1558" i="1"/>
  <c r="C1557" i="1"/>
  <c r="C1556" i="1"/>
  <c r="C1555" i="1"/>
  <c r="C1554" i="1"/>
  <c r="C1553" i="1"/>
  <c r="C1581" i="1" s="1"/>
  <c r="C1552" i="1"/>
  <c r="C1580" i="1" s="1"/>
  <c r="C1551" i="1"/>
  <c r="C1579" i="1" s="1"/>
  <c r="C1550" i="1"/>
  <c r="C1578" i="1" s="1"/>
  <c r="C1549" i="1"/>
  <c r="C1577" i="1" s="1"/>
  <c r="C1548" i="1"/>
  <c r="C1576" i="1" s="1"/>
  <c r="C1547" i="1"/>
  <c r="C1575" i="1" s="1"/>
  <c r="C1546" i="1"/>
  <c r="C1574" i="1" s="1"/>
  <c r="C1545" i="1"/>
  <c r="C1573" i="1" s="1"/>
  <c r="C1544" i="1"/>
  <c r="C1572" i="1" s="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G1242" i="1"/>
  <c r="G1241" i="1"/>
  <c r="G1240" i="1"/>
  <c r="G1239" i="1"/>
  <c r="G1238" i="1"/>
  <c r="G1237" i="1"/>
  <c r="G1236" i="1"/>
  <c r="G1235" i="1"/>
  <c r="G1234" i="1"/>
  <c r="G1233" i="1"/>
  <c r="AJ1023" i="1"/>
  <c r="BB942" i="1"/>
  <c r="BB941" i="1"/>
  <c r="BB894" i="1"/>
  <c r="BB888" i="1"/>
  <c r="BB879" i="1"/>
  <c r="BB877" i="1"/>
  <c r="BB853" i="1"/>
  <c r="G827" i="1"/>
  <c r="G826" i="1"/>
  <c r="G825" i="1"/>
  <c r="G821" i="1"/>
  <c r="G820" i="1"/>
  <c r="G819" i="1"/>
  <c r="G815" i="1"/>
  <c r="G814" i="1"/>
  <c r="G813" i="1"/>
  <c r="G809" i="1"/>
  <c r="G808" i="1"/>
  <c r="G807" i="1"/>
  <c r="G803" i="1"/>
  <c r="G802" i="1"/>
  <c r="G801" i="1"/>
  <c r="G797" i="1"/>
  <c r="G796" i="1"/>
  <c r="G795" i="1"/>
  <c r="G791" i="1"/>
  <c r="G790" i="1"/>
  <c r="G789" i="1"/>
  <c r="G785" i="1"/>
  <c r="G784" i="1"/>
  <c r="G783" i="1"/>
  <c r="G779" i="1"/>
  <c r="G778" i="1"/>
  <c r="G777" i="1"/>
  <c r="G773" i="1"/>
  <c r="G772" i="1"/>
  <c r="G771" i="1"/>
  <c r="G762" i="1"/>
  <c r="G761" i="1"/>
  <c r="G760" i="1"/>
  <c r="G751" i="1"/>
  <c r="G750" i="1"/>
  <c r="G749" i="1"/>
  <c r="G745" i="1"/>
  <c r="G744" i="1"/>
  <c r="G743" i="1"/>
  <c r="BB742" i="1"/>
  <c r="BB741" i="1"/>
  <c r="BB740" i="1"/>
  <c r="BB739" i="1"/>
  <c r="G739" i="1"/>
  <c r="BB738" i="1"/>
  <c r="G738" i="1"/>
  <c r="BB737" i="1"/>
  <c r="G737" i="1"/>
  <c r="BB736" i="1"/>
  <c r="BB735" i="1"/>
  <c r="BB734" i="1"/>
  <c r="BB733" i="1"/>
  <c r="G733" i="1"/>
  <c r="BB732" i="1"/>
  <c r="G732" i="1"/>
  <c r="BB731" i="1"/>
  <c r="G731" i="1"/>
  <c r="G727" i="1"/>
  <c r="G726" i="1"/>
  <c r="G725" i="1"/>
  <c r="G716" i="1"/>
  <c r="G715" i="1"/>
  <c r="G714" i="1"/>
  <c r="BB713" i="1"/>
  <c r="BB712" i="1"/>
  <c r="BB711" i="1"/>
  <c r="BB710" i="1"/>
  <c r="G710" i="1"/>
  <c r="BB709" i="1"/>
  <c r="G709" i="1"/>
  <c r="BB708" i="1"/>
  <c r="G708" i="1"/>
  <c r="G704" i="1"/>
  <c r="G703" i="1"/>
  <c r="G702" i="1"/>
  <c r="G698" i="1"/>
  <c r="G697" i="1"/>
  <c r="G696" i="1"/>
  <c r="BB695" i="1"/>
  <c r="BB694" i="1"/>
  <c r="BB693" i="1"/>
  <c r="BB692" i="1"/>
  <c r="BB691" i="1"/>
  <c r="BB690" i="1"/>
  <c r="BB689" i="1"/>
  <c r="BB688" i="1"/>
  <c r="BB687" i="1"/>
  <c r="BB686" i="1"/>
  <c r="BB685" i="1"/>
  <c r="BB684" i="1"/>
  <c r="G680" i="1"/>
  <c r="G679" i="1"/>
  <c r="G678" i="1"/>
  <c r="BB671" i="1"/>
  <c r="BB670" i="1"/>
  <c r="BB669" i="1"/>
  <c r="BB668" i="1"/>
  <c r="G668" i="1"/>
  <c r="BB667" i="1"/>
  <c r="G667" i="1"/>
  <c r="BB666" i="1"/>
  <c r="G666" i="1"/>
  <c r="G663" i="1"/>
  <c r="G662" i="1"/>
  <c r="G661" i="1"/>
  <c r="BB660" i="1"/>
  <c r="BB659" i="1"/>
  <c r="BB658" i="1"/>
  <c r="BB657" i="1"/>
  <c r="BB656" i="1"/>
  <c r="BB655" i="1"/>
  <c r="BB654" i="1"/>
  <c r="BB653" i="1"/>
  <c r="BB652" i="1"/>
  <c r="BB651" i="1"/>
  <c r="G651" i="1"/>
  <c r="BB650" i="1"/>
  <c r="G650" i="1"/>
  <c r="BB649" i="1"/>
  <c r="G649" i="1"/>
  <c r="BB648" i="1"/>
  <c r="BB647" i="1"/>
  <c r="BB646" i="1"/>
  <c r="BB645" i="1"/>
  <c r="BB644" i="1"/>
  <c r="BB643" i="1"/>
  <c r="BB642" i="1"/>
  <c r="BB641" i="1"/>
  <c r="BB633" i="1"/>
  <c r="BB632" i="1"/>
  <c r="BB631" i="1"/>
  <c r="BB630" i="1"/>
  <c r="G630" i="1"/>
  <c r="BB629" i="1"/>
  <c r="G629" i="1"/>
  <c r="BB628" i="1"/>
  <c r="G628" i="1"/>
  <c r="BB627" i="1"/>
  <c r="BB626" i="1"/>
  <c r="BB625" i="1"/>
  <c r="BB624" i="1"/>
  <c r="BB623" i="1"/>
  <c r="BB622" i="1"/>
  <c r="BB615" i="1"/>
  <c r="BB614" i="1"/>
  <c r="BB613" i="1"/>
  <c r="BB612" i="1"/>
  <c r="BB611" i="1"/>
  <c r="BB610" i="1"/>
  <c r="BB609" i="1"/>
  <c r="BB608" i="1"/>
  <c r="BB607" i="1"/>
  <c r="BB606" i="1"/>
  <c r="G606" i="1"/>
  <c r="BB605" i="1"/>
  <c r="G605" i="1"/>
  <c r="BB604" i="1"/>
  <c r="G604" i="1"/>
  <c r="BB603" i="1"/>
  <c r="BB602" i="1"/>
  <c r="BB601" i="1"/>
  <c r="BB410" i="1" s="1"/>
  <c r="BB600" i="1"/>
  <c r="BB409" i="1" s="1"/>
  <c r="G600" i="1"/>
  <c r="BB599" i="1"/>
  <c r="G599" i="1"/>
  <c r="BB598" i="1"/>
  <c r="G598" i="1"/>
  <c r="BB597" i="1"/>
  <c r="BB406" i="1" s="1"/>
  <c r="BB596" i="1"/>
  <c r="BB595" i="1"/>
  <c r="BB594" i="1"/>
  <c r="G594" i="1"/>
  <c r="BB593" i="1"/>
  <c r="G593" i="1"/>
  <c r="BB592" i="1"/>
  <c r="G592" i="1"/>
  <c r="BB591" i="1"/>
  <c r="BB590" i="1"/>
  <c r="BB589" i="1"/>
  <c r="BB588" i="1"/>
  <c r="BB403" i="1" s="1"/>
  <c r="G588" i="1"/>
  <c r="BB587" i="1"/>
  <c r="G587" i="1"/>
  <c r="BB586" i="1"/>
  <c r="G586" i="1"/>
  <c r="BB585" i="1"/>
  <c r="BB584" i="1"/>
  <c r="BB583" i="1"/>
  <c r="BB582" i="1"/>
  <c r="G582" i="1"/>
  <c r="BB581" i="1"/>
  <c r="G581" i="1"/>
  <c r="BB580" i="1"/>
  <c r="G580" i="1"/>
  <c r="BB579" i="1"/>
  <c r="BB400" i="1" s="1"/>
  <c r="BB578" i="1"/>
  <c r="BB399" i="1" s="1"/>
  <c r="BB577" i="1"/>
  <c r="BB576" i="1"/>
  <c r="BB397" i="1" s="1"/>
  <c r="G576" i="1"/>
  <c r="BB575" i="1"/>
  <c r="G575" i="1"/>
  <c r="BB574" i="1"/>
  <c r="G574" i="1"/>
  <c r="BB573" i="1"/>
  <c r="BB572" i="1"/>
  <c r="BB571" i="1"/>
  <c r="BB570" i="1"/>
  <c r="G570" i="1"/>
  <c r="BB569" i="1"/>
  <c r="G569" i="1"/>
  <c r="BB568" i="1"/>
  <c r="G568" i="1"/>
  <c r="BB567" i="1"/>
  <c r="BB566" i="1"/>
  <c r="BB565" i="1"/>
  <c r="BB564" i="1"/>
  <c r="G564" i="1"/>
  <c r="BB563" i="1"/>
  <c r="G563" i="1"/>
  <c r="BB562" i="1"/>
  <c r="G562" i="1"/>
  <c r="G558" i="1"/>
  <c r="G557" i="1"/>
  <c r="G556" i="1"/>
  <c r="BB555" i="1"/>
  <c r="BB554" i="1"/>
  <c r="BB553" i="1"/>
  <c r="BB552" i="1"/>
  <c r="G552" i="1"/>
  <c r="BB551" i="1"/>
  <c r="G551" i="1"/>
  <c r="BB550" i="1"/>
  <c r="G550" i="1"/>
  <c r="BB549" i="1"/>
  <c r="BB548" i="1"/>
  <c r="BB547" i="1"/>
  <c r="BB546" i="1"/>
  <c r="BB545" i="1"/>
  <c r="BB544" i="1"/>
  <c r="BB543" i="1"/>
  <c r="BB542" i="1"/>
  <c r="BB541" i="1"/>
  <c r="BB540" i="1"/>
  <c r="G540" i="1"/>
  <c r="G546" i="1" s="1"/>
  <c r="BB539" i="1"/>
  <c r="G539" i="1"/>
  <c r="G545" i="1" s="1"/>
  <c r="BB538" i="1"/>
  <c r="G538" i="1"/>
  <c r="G544" i="1" s="1"/>
  <c r="BB537" i="1"/>
  <c r="BB536" i="1"/>
  <c r="BB535" i="1"/>
  <c r="BB534" i="1"/>
  <c r="G534" i="1"/>
  <c r="BB533" i="1"/>
  <c r="G533" i="1"/>
  <c r="BB532" i="1"/>
  <c r="G532" i="1"/>
  <c r="G527" i="1"/>
  <c r="G526" i="1"/>
  <c r="G525" i="1"/>
  <c r="BB524" i="1"/>
  <c r="BB523" i="1"/>
  <c r="BB522" i="1"/>
  <c r="BB521" i="1"/>
  <c r="G521" i="1"/>
  <c r="BB520" i="1"/>
  <c r="G520" i="1"/>
  <c r="BB519" i="1"/>
  <c r="G519" i="1"/>
  <c r="BB518" i="1"/>
  <c r="BB517" i="1"/>
  <c r="BB516" i="1"/>
  <c r="BB515" i="1"/>
  <c r="BB514" i="1"/>
  <c r="BB513" i="1"/>
  <c r="BB512" i="1"/>
  <c r="BB511" i="1"/>
  <c r="BB510" i="1"/>
  <c r="BB509" i="1"/>
  <c r="G509" i="1"/>
  <c r="BB508" i="1"/>
  <c r="G508" i="1"/>
  <c r="BB507" i="1"/>
  <c r="G507" i="1"/>
  <c r="BB506" i="1"/>
  <c r="BB505" i="1"/>
  <c r="BB504" i="1"/>
  <c r="BB503" i="1"/>
  <c r="G503" i="1"/>
  <c r="BB502" i="1"/>
  <c r="G502" i="1"/>
  <c r="BB501" i="1"/>
  <c r="G501" i="1"/>
  <c r="BB500" i="1"/>
  <c r="BB499" i="1"/>
  <c r="BB498" i="1"/>
  <c r="BB497" i="1"/>
  <c r="BB496" i="1"/>
  <c r="BB495" i="1"/>
  <c r="BB494" i="1"/>
  <c r="BB493" i="1"/>
  <c r="BB492" i="1"/>
  <c r="BB491" i="1"/>
  <c r="BB490" i="1"/>
  <c r="BB489" i="1"/>
  <c r="G485" i="1"/>
  <c r="G484" i="1"/>
  <c r="G483" i="1"/>
  <c r="BB482" i="1"/>
  <c r="BB481" i="1"/>
  <c r="BB480" i="1"/>
  <c r="BB479" i="1"/>
  <c r="BB391" i="1" s="1"/>
  <c r="BB478" i="1"/>
  <c r="BB477" i="1"/>
  <c r="BB476" i="1"/>
  <c r="BB475" i="1"/>
  <c r="BB474" i="1"/>
  <c r="BB473" i="1"/>
  <c r="BB472" i="1"/>
  <c r="BB471" i="1"/>
  <c r="BB470" i="1"/>
  <c r="BB469" i="1"/>
  <c r="BB468" i="1"/>
  <c r="BB380" i="1" s="1"/>
  <c r="BB467" i="1"/>
  <c r="BB379" i="1" s="1"/>
  <c r="BB466" i="1"/>
  <c r="BB465" i="1"/>
  <c r="BB464" i="1"/>
  <c r="BB394" i="1" s="1"/>
  <c r="BB463" i="1"/>
  <c r="BB462" i="1"/>
  <c r="BB461" i="1"/>
  <c r="BB460" i="1"/>
  <c r="BB459" i="1"/>
  <c r="BB458" i="1"/>
  <c r="BB457" i="1"/>
  <c r="BB456" i="1"/>
  <c r="BB386" i="1" s="1"/>
  <c r="BB455" i="1"/>
  <c r="BB385" i="1" s="1"/>
  <c r="BB454" i="1"/>
  <c r="BB453" i="1"/>
  <c r="BB452" i="1"/>
  <c r="BB382" i="1" s="1"/>
  <c r="BB451" i="1"/>
  <c r="BB450" i="1"/>
  <c r="BB449" i="1"/>
  <c r="BB448" i="1"/>
  <c r="BB447" i="1"/>
  <c r="BB412" i="1"/>
  <c r="BB384" i="1"/>
  <c r="BB348" i="1"/>
  <c r="BB93" i="1"/>
  <c r="I93" i="1"/>
  <c r="G93" i="1"/>
  <c r="G84" i="1"/>
  <c r="BB383" i="1" l="1"/>
  <c r="BB377" i="1"/>
  <c r="BB389" i="1"/>
  <c r="BB392" i="1"/>
  <c r="BB396" i="1"/>
  <c r="BB404" i="1"/>
  <c r="BB387" i="1"/>
  <c r="BB395" i="1"/>
  <c r="BB405" i="1"/>
  <c r="BB407" i="1"/>
  <c r="BB378" i="1"/>
  <c r="BB390" i="1"/>
  <c r="BB398" i="1"/>
  <c r="BB408" i="1"/>
  <c r="BB381" i="1"/>
  <c r="BB388" i="1"/>
  <c r="BB393" i="1"/>
  <c r="BB402" i="1"/>
  <c r="BB411" i="1"/>
  <c r="BB401" i="1"/>
  <c r="BB783" i="1" l="1"/>
  <c r="BB786" i="1"/>
  <c r="BB787" i="1"/>
  <c r="BB785" i="1"/>
  <c r="BB784" i="1"/>
  <c r="BB788" i="1"/>
  <c r="BB163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8  单体指定自己</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<sst xmlns="http://schemas.openxmlformats.org/spreadsheetml/2006/main" count="9495" uniqueCount="2184">
  <si>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</si>
  <si>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</si>
  <si>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</si>
  <si>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</si>
  <si>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</si>
  <si>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</si>
  <si>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</si>
  <si>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</si>
  <si>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</si>
  <si>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</si>
  <si>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</si>
  <si>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</si>
  <si>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</si>
  <si>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</si>
  <si>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</si>
  <si>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</si>
  <si>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</si>
  <si>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</si>
  <si>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</si>
  <si>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</si>
  <si>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</si>
  <si>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</si>
  <si>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</si>
  <si>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</si>
  <si>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</si>
  <si>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</si>
  <si>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</si>
  <si>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</si>
  <si>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</si>
  <si>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</si>
  <si>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</si>
  <si>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</si>
  <si>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</si>
  <si>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</si>
  <si>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</si>
  <si>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</si>
  <si>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</si>
  <si>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</si>
  <si>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</si>
  <si>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</si>
  <si>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</si>
  <si>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</si>
  <si>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</si>
  <si>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</si>
  <si>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</si>
  <si>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</si>
  <si>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</si>
  <si>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</si>
  <si>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</si>
  <si>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</si>
  <si>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</si>
  <si>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</si>
  <si>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</si>
  <si>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</si>
  <si>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</si>
  <si>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</si>
  <si>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</si>
  <si>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</si>
  <si>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</si>
  <si>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</si>
  <si>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</si>
  <si>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</si>
  <si>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</si>
  <si>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</si>
  <si>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</si>
  <si>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</si>
  <si>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</si>
  <si>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</si>
  <si>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</si>
  <si>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</si>
  <si>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</si>
  <si>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</si>
  <si>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</si>
  <si>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</si>
  <si>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</si>
  <si>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</si>
  <si>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</si>
  <si>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</si>
  <si>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</si>
  <si>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</si>
  <si>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</si>
  <si>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</si>
  <si>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</si>
  <si>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</si>
  <si>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</si>
  <si>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</si>
  <si>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</si>
  <si>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</si>
  <si>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</si>
  <si>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</si>
  <si>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</si>
  <si>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</si>
  <si>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</si>
  <si>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</si>
  <si>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</si>
  <si>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</si>
  <si>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</si>
  <si>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</si>
  <si>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</si>
  <si>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</si>
  <si>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</si>
  <si>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</si>
  <si>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</si>
  <si>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</si>
  <si>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</si>
  <si>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</si>
  <si>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</si>
  <si>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</si>
  <si>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</si>
  <si>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</si>
  <si>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</si>
  <si>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</si>
  <si>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</si>
  <si>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</si>
  <si>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</si>
  <si>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</si>
  <si>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</si>
  <si>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</si>
  <si>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</si>
  <si>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</si>
  <si>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</si>
  <si>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</si>
  <si>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</si>
  <si>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</si>
  <si>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</si>
  <si>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</si>
  <si>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</si>
  <si>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</si>
  <si>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</si>
  <si>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</si>
  <si>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</si>
  <si>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</si>
  <si>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</si>
  <si>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</si>
  <si>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</si>
  <si>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</si>
  <si>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</si>
  <si>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</si>
  <si>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</si>
  <si>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</si>
  <si>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</si>
  <si>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</si>
  <si>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</si>
  <si>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</si>
  <si>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</si>
  <si>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</si>
  <si>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</si>
  <si>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</si>
  <si>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</si>
  <si>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</si>
  <si>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</si>
  <si>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转职:猎魔者</t>
  </si>
  <si>
    <t>转职:驯兽师</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</si>
  <si>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</si>
  <si>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</si>
  <si>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</si>
  <si>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</si>
  <si>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</si>
  <si>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</si>
  <si>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</si>
  <si>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</si>
  <si>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</si>
  <si>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</si>
  <si>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</si>
  <si>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</si>
  <si>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</si>
  <si>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</si>
  <si>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</si>
  <si>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</si>
  <si>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</si>
  <si>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</si>
  <si>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</si>
  <si>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</si>
  <si>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</si>
  <si>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</si>
  <si>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</si>
  <si>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</si>
  <si>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</si>
  <si>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</si>
  <si>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</si>
  <si>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</si>
  <si>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</si>
  <si>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</si>
  <si>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</si>
  <si>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</si>
  <si>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</si>
  <si>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</si>
  <si>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</si>
  <si>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</si>
  <si>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</si>
  <si>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</si>
  <si>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</si>
  <si>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</si>
  <si>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</si>
  <si>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</si>
  <si>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</si>
  <si>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</si>
  <si>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</si>
  <si>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</si>
  <si>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</si>
  <si>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</si>
  <si>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</si>
  <si>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</si>
  <si>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</si>
  <si>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</si>
  <si>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</si>
  <si>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</si>
  <si>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</si>
  <si>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</si>
  <si>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</si>
  <si>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</si>
  <si>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</si>
  <si>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</si>
  <si>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</si>
  <si>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</si>
  <si>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</si>
  <si>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</si>
  <si>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</si>
  <si>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</si>
  <si>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</si>
  <si>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</si>
  <si>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</si>
  <si>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</si>
  <si>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</si>
  <si>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</si>
  <si>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</si>
  <si>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</si>
  <si>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</si>
  <si>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</si>
  <si>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</si>
  <si>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</si>
  <si>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</si>
  <si>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</si>
  <si>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</si>
  <si>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</si>
  <si>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</si>
  <si>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</si>
  <si>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</si>
  <si>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</si>
  <si>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</si>
  <si>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</si>
  <si>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</si>
  <si>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</si>
  <si>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</si>
  <si>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</si>
  <si>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</si>
  <si>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</si>
  <si>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</si>
  <si>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</si>
  <si>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</si>
  <si>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</si>
  <si>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</si>
  <si>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</si>
  <si>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</si>
  <si>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</si>
  <si>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</si>
  <si>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</si>
  <si>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</si>
  <si>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</si>
  <si>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</si>
  <si>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</si>
  <si>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</si>
  <si>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</si>
  <si>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</si>
  <si>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</si>
  <si>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</si>
  <si>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</si>
  <si>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</si>
  <si>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</si>
  <si>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</si>
  <si>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</si>
  <si>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</si>
  <si>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</si>
  <si>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</si>
  <si>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</si>
  <si>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</si>
  <si>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</si>
  <si>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</si>
  <si>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</si>
  <si>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</si>
  <si>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</si>
  <si>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</si>
  <si>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</si>
  <si>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</si>
  <si>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</si>
  <si>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</si>
  <si>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</si>
  <si>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</si>
  <si>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</si>
  <si>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</si>
  <si>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</si>
  <si>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</si>
  <si>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</si>
  <si>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</si>
  <si>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</si>
  <si>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</si>
  <si>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</si>
  <si>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</si>
  <si>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</si>
  <si>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</si>
  <si>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</si>
  <si>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</si>
  <si>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</si>
  <si>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</si>
  <si>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</si>
  <si>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</si>
  <si>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</si>
  <si>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</si>
  <si>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</si>
  <si>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</si>
  <si>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</si>
  <si>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</si>
  <si>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</si>
  <si>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</si>
  <si>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</si>
  <si>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</si>
  <si>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</si>
  <si>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</si>
  <si>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</si>
  <si>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</si>
  <si>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</si>
  <si>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</si>
  <si>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</si>
  <si>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</si>
  <si>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</si>
  <si>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</si>
  <si>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</si>
  <si>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</si>
  <si>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</si>
  <si>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</si>
  <si>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</si>
  <si>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</si>
  <si>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</si>
  <si>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</si>
  <si>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</si>
  <si>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</si>
  <si>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</si>
  <si>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</si>
  <si>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</si>
  <si>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</si>
  <si>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</si>
  <si>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</si>
  <si>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</si>
  <si>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</si>
  <si>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</si>
  <si>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</si>
  <si>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</si>
  <si>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</si>
  <si>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</si>
  <si>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</si>
  <si>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</si>
  <si>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</si>
  <si>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</si>
  <si>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</si>
  <si>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</si>
  <si>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</si>
  <si>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</si>
  <si>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</si>
  <si>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</si>
  <si>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</si>
  <si>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</si>
  <si>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</si>
  <si>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</si>
  <si>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</si>
  <si>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</si>
  <si>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</si>
  <si>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</si>
  <si>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</si>
  <si>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</si>
  <si>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</si>
  <si>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</si>
  <si>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</si>
  <si>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</si>
  <si>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</si>
  <si>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</si>
  <si>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</si>
  <si>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</si>
  <si>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</si>
  <si>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</si>
  <si>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</si>
  <si>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</si>
  <si>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</si>
  <si>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</si>
  <si>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</si>
  <si>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</si>
  <si>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</si>
  <si>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</si>
  <si>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</si>
  <si>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</si>
  <si>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</si>
  <si>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</si>
  <si>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</si>
  <si>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</si>
  <si>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</si>
  <si>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</si>
  <si>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</si>
  <si>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</si>
  <si>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</si>
  <si>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</si>
  <si>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</si>
  <si>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</si>
  <si>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</si>
  <si>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</si>
  <si>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</si>
  <si>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</si>
  <si>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</si>
  <si>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</si>
  <si>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</si>
  <si>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</si>
  <si>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</si>
  <si>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</si>
  <si>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</si>
  <si>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</si>
  <si>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</si>
  <si>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</si>
  <si>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</si>
  <si>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</si>
  <si>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</si>
  <si>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</si>
  <si>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</si>
  <si>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</si>
  <si>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</si>
  <si>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</si>
  <si>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</si>
  <si>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</si>
  <si>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</si>
  <si>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</si>
  <si>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</si>
  <si>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</si>
  <si>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</si>
  <si>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</si>
  <si>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</si>
  <si>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</si>
  <si>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</si>
  <si>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</si>
  <si>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</si>
  <si>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</si>
  <si>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</si>
  <si>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</si>
  <si>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</si>
  <si>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</si>
  <si>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</si>
  <si>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</si>
  <si>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</si>
  <si>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</si>
  <si>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</si>
  <si>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</si>
  <si>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</si>
  <si>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</si>
  <si>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</si>
  <si>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</si>
  <si>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</si>
  <si>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</si>
  <si>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</si>
  <si>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</si>
  <si>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</si>
  <si>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</si>
  <si>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</si>
  <si>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</si>
  <si>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</si>
  <si>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</si>
  <si>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</si>
  <si>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</si>
  <si>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</si>
  <si>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</si>
  <si>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</si>
  <si>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</si>
  <si>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</si>
  <si>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</si>
  <si>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</si>
  <si>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</si>
  <si>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</si>
  <si>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</si>
  <si>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</si>
  <si>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</si>
  <si>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</si>
  <si>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</si>
  <si>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</si>
  <si>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</si>
  <si>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</si>
  <si>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</si>
  <si>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</si>
  <si>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</si>
  <si>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</si>
  <si>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</si>
  <si>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</si>
  <si>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</si>
  <si>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</si>
  <si>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</si>
  <si>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</si>
  <si>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</si>
  <si>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</si>
  <si>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</si>
  <si>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</si>
  <si>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</si>
  <si>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</si>
  <si>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</si>
  <si>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</si>
  <si>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</si>
  <si>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</si>
  <si>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</si>
  <si>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</si>
  <si>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</si>
  <si>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</si>
  <si>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</si>
  <si>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</si>
  <si>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</si>
  <si>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</si>
  <si>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</si>
  <si>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</si>
  <si>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</si>
  <si>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</si>
  <si>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</si>
  <si>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</si>
  <si>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</si>
  <si>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</si>
  <si>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</si>
  <si>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</si>
  <si>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</si>
  <si>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</si>
  <si>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</si>
  <si>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</si>
  <si>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</si>
  <si>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</si>
  <si>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</si>
  <si>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</si>
  <si>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</si>
  <si>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</si>
  <si>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</si>
  <si>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</si>
  <si>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</si>
  <si>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</si>
  <si>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</si>
  <si>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</si>
  <si>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</si>
  <si>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</si>
  <si>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</si>
  <si>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</si>
  <si>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</si>
  <si>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</si>
  <si>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</si>
  <si>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</si>
  <si>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</si>
  <si>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</si>
  <si>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</si>
  <si>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</si>
  <si>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</si>
  <si>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</si>
  <si>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</si>
  <si>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</si>
  <si>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</si>
  <si>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</si>
  <si>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</si>
  <si>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</si>
  <si>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</si>
  <si>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</si>
  <si>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</si>
  <si>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</si>
  <si>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</si>
  <si>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</si>
  <si>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</si>
  <si>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</si>
  <si>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</si>
  <si>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</si>
  <si>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</si>
  <si>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</si>
  <si>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</si>
  <si>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</si>
  <si>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</si>
  <si>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</si>
  <si>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</si>
  <si>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</si>
  <si>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</si>
  <si>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</si>
  <si>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</si>
  <si>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</si>
  <si>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</si>
  <si>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</si>
  <si>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</si>
  <si>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</si>
  <si>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</si>
  <si>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</si>
  <si>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</si>
  <si>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</si>
  <si>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</si>
  <si>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</si>
  <si>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</si>
  <si>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</si>
  <si>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</si>
  <si>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</si>
  <si>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</si>
  <si>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</si>
  <si>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</si>
  <si>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</si>
  <si>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</si>
  <si>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</si>
  <si>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</si>
  <si>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</si>
  <si>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</si>
  <si>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</si>
  <si>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</si>
  <si>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</si>
  <si>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</si>
  <si>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</si>
  <si>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</si>
  <si>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</si>
  <si>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</si>
  <si>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</si>
  <si>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</si>
  <si>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</si>
  <si>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</si>
  <si>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</si>
  <si>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</si>
  <si>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</si>
  <si>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</si>
  <si>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</si>
  <si>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</si>
  <si>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</si>
  <si>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</si>
  <si>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</si>
  <si>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</si>
  <si>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</si>
  <si>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</si>
  <si>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</si>
  <si>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</si>
  <si>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</si>
  <si>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</si>
  <si>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</si>
  <si>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</si>
  <si>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</si>
  <si>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</si>
  <si>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</si>
  <si>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</si>
  <si>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</si>
  <si>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</si>
  <si>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</si>
  <si>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</si>
  <si>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</si>
  <si>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</si>
  <si>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</si>
  <si>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</si>
  <si>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</si>
  <si>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</si>
  <si>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</si>
  <si>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</si>
  <si>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</si>
  <si>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</si>
  <si>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</si>
  <si>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</si>
  <si>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</si>
  <si>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</si>
  <si>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</si>
  <si>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</si>
  <si>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</si>
  <si>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</si>
  <si>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</si>
  <si>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</si>
  <si>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</si>
  <si>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</si>
  <si>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</si>
  <si>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</si>
  <si>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</si>
  <si>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</si>
  <si>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</si>
  <si>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</si>
  <si>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</si>
  <si>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</si>
  <si>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</si>
  <si>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</si>
  <si>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</si>
  <si>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</si>
  <si>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</si>
  <si>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</si>
  <si>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</si>
  <si>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</si>
  <si>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</si>
  <si>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</si>
  <si>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</si>
  <si>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</si>
  <si>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</si>
  <si>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</si>
  <si>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</si>
  <si>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</si>
  <si>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</si>
  <si>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</si>
  <si>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</si>
  <si>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</si>
  <si>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</si>
  <si>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</si>
  <si>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</si>
  <si>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</si>
  <si>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</si>
  <si>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</si>
  <si>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</si>
  <si>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</si>
  <si>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</si>
  <si>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</si>
  <si>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</si>
  <si>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</si>
  <si>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</si>
  <si>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</si>
  <si>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</si>
  <si>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</si>
  <si>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</si>
  <si>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</si>
  <si>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</si>
  <si>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</si>
  <si>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</si>
  <si>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</si>
  <si>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</si>
  <si>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</si>
  <si>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</si>
  <si>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</si>
  <si>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</si>
  <si>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</si>
  <si>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</si>
  <si>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</si>
  <si>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</si>
  <si>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</si>
  <si>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</si>
  <si>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</si>
  <si>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</si>
  <si>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</si>
  <si>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</si>
  <si>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</si>
  <si>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</si>
  <si>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</si>
  <si>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</si>
  <si>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</si>
  <si>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</si>
  <si>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</si>
  <si>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</si>
  <si>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</si>
  <si>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90001041,90001042,90001047,90001048,90001049,90001050</t>
  </si>
  <si>
    <t>nuhou</t>
  </si>
  <si>
    <t>立即给自己的武器附带光电效果,普通攻击提升30%,攻击提升25%+600点攻击,攻击速度提升50%,并使自身攻击时有概率触发闪电链,持续20秒</t>
  </si>
  <si>
    <t>90001041,90001043,90001047,90001048,90001049,90001050</t>
  </si>
  <si>
    <t>立即给自己的武器附带光电效果,普通攻击提升30%,攻击提升25%+900点攻击,攻击速度提升50%,并使自身攻击时有概率触发闪电链,持续20秒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</si>
  <si>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</si>
  <si>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</si>
  <si>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</si>
  <si>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</si>
  <si>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90001041,90001046,90001047,90001048,90001049,90001050</t>
  </si>
  <si>
    <t>立即给自己的武器附带光电效果,普通攻击提升30%,攻击提升25%+1800点攻击,攻击速度提升50%,并使自身攻击时有概率触发闪电链,持续20秒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</si>
  <si>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</si>
  <si>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</si>
  <si>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</si>
  <si>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</si>
  <si>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</si>
  <si>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</si>
  <si>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</si>
  <si>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</si>
  <si>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</si>
  <si>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</si>
  <si>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</si>
  <si>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</si>
  <si>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</si>
  <si>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90001051,90001056,90001057,90001058,90001059,90001066,90001060,90001069</t>
  </si>
  <si>
    <t>Skill_11</t>
  </si>
  <si>
    <t>开启后,立即损失当前20%的生命且每秒损失当前2%生命,攻击提升600点并增强额外增强60%的普通攻击伤害并触发能量饥渴状态,物理防御且受到领主的所有攻击将降低50%的受到的伤害,每次普通攻击可以吸取30%的伤害转换成自身的生命值,且自身移动速度提升20%</t>
  </si>
  <si>
    <t>90001051,90001056,90001057,90001058,90001059,90001066,90001067,90001068,90001060,90001069</t>
  </si>
  <si>
    <t>开启后,立即损失当前20%的生命且每秒损失当前2%生命,攻击提升600点并增强额外增强60%的普通攻击伤害并触发能量饥渴状态,物理防御提升20%且受到领主的所有攻击将降低50%的受到的伤害,每次普通攻击可以吸取30%的伤害转换成自身的生命值,且自身移动速度提升20%</t>
  </si>
  <si>
    <t>90001052,90001056,90001057,90001058,90001059,90001066,90001067,90001068,90001060,90001069</t>
  </si>
  <si>
    <t>开启后,立即损失当前20%的生命且每秒损失当前2%生命,攻击提升900点并增强额外增强60%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</si>
  <si>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</si>
  <si>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1200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</si>
  <si>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</si>
  <si>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1500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</si>
  <si>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90001055,90001056,90001057,90001058,90001059,90001066,90001067,90001068,90001060,90001069</t>
  </si>
  <si>
    <t>开启后,立即损失当前20%的生命且每秒损失当前2%生命,攻击提升1800点并增强额外增强60%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</si>
  <si>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</si>
  <si>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</si>
  <si>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</si>
  <si>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</si>
  <si>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</si>
  <si>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</si>
  <si>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</si>
  <si>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</si>
  <si>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</si>
  <si>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</si>
  <si>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</si>
  <si>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</si>
  <si>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</si>
  <si>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</si>
  <si>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</si>
  <si>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</si>
  <si>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</si>
  <si>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</si>
  <si>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</si>
  <si>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</si>
  <si>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</si>
  <si>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</si>
  <si>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</si>
  <si>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</si>
  <si>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</si>
  <si>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</si>
  <si>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</si>
  <si>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</si>
  <si>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</si>
  <si>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</si>
  <si>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</si>
  <si>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</si>
  <si>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</si>
  <si>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</si>
  <si>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</si>
  <si>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</si>
  <si>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</si>
  <si>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</si>
  <si>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</si>
  <si>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</si>
  <si>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</si>
  <si>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</si>
  <si>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</si>
  <si>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</si>
  <si>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</si>
  <si>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</si>
  <si>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</si>
  <si>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</si>
  <si>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</si>
  <si>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</si>
  <si>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</si>
  <si>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</si>
  <si>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</si>
  <si>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</si>
  <si>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</si>
  <si>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</si>
  <si>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</si>
  <si>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</si>
  <si>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</si>
  <si>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</si>
  <si>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</si>
  <si>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</si>
  <si>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</si>
  <si>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</si>
  <si>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</si>
  <si>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对目标区域的己方单位恢复15%+5000点生命值,并增加己方单位25%攻击,持续10秒,并驱散目标范围内的所有负面状态</t>
  </si>
  <si>
    <t>92034003,92034011,92034012,92034022</t>
  </si>
  <si>
    <t>对目标区域的己方单位恢复15%+10000点生命值,并增加己方单位25%攻击,持续10秒,并驱散目标范围内的所有负面状态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</si>
  <si>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</si>
  <si>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</si>
  <si>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</si>
  <si>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对目标区域的己方单位恢复15%+20000点生命值,并增加己方单位25%攻击,持续10秒,并驱散目标范围内的所有负面状态</t>
  </si>
  <si>
    <t>92034003,92034011,92034012,92034025</t>
  </si>
  <si>
    <t>对目标区域的己方单位恢复15%+25000点生命值,并增加己方单位25%攻击,持续10秒,并驱散目标范围内的所有负面状态</t>
  </si>
  <si>
    <t>奥义投掷</t>
  </si>
  <si>
    <t>Skill_Boomerang</t>
  </si>
  <si>
    <t>90000131;0;1;1;2,0.8,0.8,0.5,0.5;5000,0,0,0,0;1</t>
  </si>
  <si>
    <t>90000132;0;1;1;2.25,0.9,0.9,0.575,0.575;5000,0,0,0,0;1</t>
  </si>
  <si>
    <t>90000133;0;1;1;2.5,1,1,0.65,0.65;5000,0,0,0,0;1</t>
  </si>
  <si>
    <t>90000134;0;1;1;2.75,1.1,1.1,0.725,0.725;5000,0,0,0,0;1</t>
  </si>
  <si>
    <t>90000135;0;1;1;3,1.2,1.2,0.8,0.8;5000,0,0,0,0;1</t>
  </si>
  <si>
    <t>近战攻击时有30%概率触发,强迫目标立即攻击自身6秒</t>
  </si>
  <si>
    <t>高阶崩裂</t>
  </si>
  <si>
    <t>近战攻击时10%概率触发,立即对前方区域造成200%伤害</t>
  </si>
  <si>
    <t>66001007</t>
  </si>
  <si>
    <t>攻击时10%概率触发,立即对当前目标造成250%伤害</t>
  </si>
  <si>
    <t>高阶生命</t>
  </si>
  <si>
    <t>202403,0.05</t>
  </si>
  <si>
    <t>血量提升20%</t>
  </si>
  <si>
    <t>燃烧之火</t>
  </si>
  <si>
    <t>持续对周围每秒造成75%伤害</t>
  </si>
  <si>
    <t>奥义之击</t>
  </si>
  <si>
    <t>Skill_12</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</si>
  <si>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</si>
  <si>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</si>
  <si>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</si>
  <si>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</si>
  <si>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</si>
  <si>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</si>
  <si>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</si>
  <si>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</si>
  <si>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</si>
  <si>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</si>
  <si>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</si>
  <si>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</si>
  <si>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</si>
  <si>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</si>
  <si>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</si>
  <si>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</si>
  <si>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</si>
  <si>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</si>
  <si>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</si>
  <si>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创建3*4怪物</t>
  </si>
  <si>
    <t>灼热之箭</t>
  </si>
  <si>
    <t>灼烧旋风</t>
  </si>
  <si>
    <t>每次超前方释放5个法球，每个法球可以对目标造成300%伤害，持续3个波次</t>
  </si>
  <si>
    <t>疾风箭域</t>
  </si>
  <si>
    <t>野兽之力</t>
  </si>
  <si>
    <t>狩猎印记</t>
  </si>
  <si>
    <t>野兽烈焰</t>
  </si>
  <si>
    <t>龙族呼唤</t>
  </si>
  <si>
    <t>高阶暴击</t>
  </si>
  <si>
    <t>200103,0.2</t>
  </si>
  <si>
    <t>暴击概率提升20%</t>
  </si>
  <si>
    <t>高阶魔焰</t>
  </si>
  <si>
    <t>远程攻击时20%概率触发,对目标区域造成200%伤害</t>
  </si>
  <si>
    <t>高阶破甲</t>
  </si>
  <si>
    <t>80002001,80002002</t>
  </si>
  <si>
    <t>普通攻击时,概率降低目标20%的防御和魔防,持续6秒</t>
  </si>
  <si>
    <t>小火焰的专注技能</t>
  </si>
  <si>
    <t>2,4</t>
  </si>
  <si>
    <t>每次攻击10%概率向前方喷吐火焰造成150%+20%*星数的伤害</t>
  </si>
  <si>
    <t>元素:能量之源</t>
  </si>
  <si>
    <t>60;5;0.5;3</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</si>
  <si>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</si>
  <si>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</si>
  <si>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</si>
  <si>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</si>
  <si>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</si>
  <si>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</si>
  <si>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</si>
  <si>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</si>
  <si>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</si>
  <si>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</si>
  <si>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</si>
  <si>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</si>
  <si>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</si>
  <si>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</si>
  <si>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</si>
  <si>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</si>
  <si>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</si>
  <si>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</si>
  <si>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</si>
  <si>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</si>
  <si>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驯兽:灵魂之怒</t>
  </si>
  <si>
    <t>90000151;0;1;1;2,2,2,2,2;0,0,0,0,0</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</si>
  <si>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</si>
  <si>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</si>
  <si>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</si>
  <si>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</si>
  <si>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</si>
  <si>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</si>
  <si>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</si>
  <si>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</si>
  <si>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</si>
  <si>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</si>
  <si>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</si>
  <si>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</si>
  <si>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</si>
  <si>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</si>
  <si>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</si>
  <si>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</si>
  <si>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</si>
  <si>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</si>
  <si>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</si>
  <si>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</si>
  <si>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</si>
  <si>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</si>
  <si>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</si>
  <si>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</si>
  <si>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</si>
  <si>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</si>
  <si>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</si>
  <si>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</si>
  <si>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</si>
  <si>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</si>
  <si>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</si>
  <si>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</si>
  <si>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</si>
  <si>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</si>
  <si>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</si>
  <si>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</si>
  <si>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</si>
  <si>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</si>
  <si>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</si>
  <si>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</si>
  <si>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</si>
  <si>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</si>
  <si>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</si>
  <si>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</si>
  <si>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</si>
  <si>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</si>
  <si>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</si>
  <si>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</si>
  <si>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</si>
  <si>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</si>
  <si>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</si>
  <si>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</si>
  <si>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</si>
  <si>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</si>
  <si>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</si>
  <si>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</si>
  <si>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</si>
  <si>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</si>
  <si>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</si>
  <si>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</si>
  <si>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</si>
  <si>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</si>
  <si>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</si>
  <si>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</si>
  <si>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</si>
  <si>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</si>
  <si>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</si>
  <si>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</si>
  <si>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</si>
  <si>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</si>
  <si>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</si>
  <si>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</si>
  <si>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</si>
  <si>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</si>
  <si>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</si>
  <si>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</si>
  <si>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</si>
  <si>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</si>
  <si>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</si>
  <si>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</si>
  <si>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</si>
  <si>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</si>
  <si>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</si>
  <si>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</si>
  <si>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</si>
  <si>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</si>
  <si>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</si>
  <si>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</si>
  <si>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</si>
  <si>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</si>
  <si>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</si>
  <si>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</si>
  <si>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</si>
  <si>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</si>
  <si>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</si>
  <si>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</si>
  <si>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</si>
  <si>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</si>
  <si>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</si>
  <si>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</si>
  <si>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</si>
  <si>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</si>
  <si>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</si>
  <si>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</si>
  <si>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</si>
  <si>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</si>
  <si>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</si>
  <si>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</si>
  <si>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</si>
  <si>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</si>
  <si>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</si>
  <si>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</si>
  <si>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</si>
  <si>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</si>
  <si>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</si>
  <si>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</si>
  <si>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</si>
  <si>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</si>
  <si>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</si>
  <si>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</si>
  <si>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</si>
  <si>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</si>
  <si>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武器精通:弓箭</t>
  </si>
  <si>
    <t>装备弓箭武器伤害提升5%</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</si>
  <si>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</si>
  <si>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</si>
  <si>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</si>
  <si>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</si>
  <si>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</si>
  <si>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</si>
  <si>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</si>
  <si>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</si>
  <si>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</si>
  <si>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</si>
  <si>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</si>
  <si>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</si>
  <si>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</si>
  <si>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</si>
  <si>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</si>
  <si>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</si>
  <si>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</si>
  <si>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</si>
  <si>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</si>
  <si>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</si>
  <si>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</si>
  <si>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</si>
  <si>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</si>
  <si>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</si>
  <si>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</si>
  <si>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</si>
  <si>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</si>
  <si>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</si>
  <si>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</si>
  <si>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</si>
  <si>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</si>
  <si>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</si>
  <si>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</si>
  <si>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</si>
  <si>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</si>
  <si>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</si>
  <si>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</si>
  <si>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</si>
  <si>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</si>
  <si>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</si>
  <si>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</si>
  <si>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</si>
  <si>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</si>
  <si>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</si>
  <si>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</si>
  <si>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</si>
  <si>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</si>
  <si>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</si>
  <si>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</si>
  <si>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</si>
  <si>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</si>
  <si>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</si>
  <si>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</si>
  <si>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</si>
  <si>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</si>
  <si>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</si>
  <si>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</si>
  <si>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</si>
  <si>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</si>
  <si>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</si>
  <si>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</si>
  <si>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</si>
  <si>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</si>
  <si>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</si>
  <si>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</si>
  <si>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</si>
  <si>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</si>
  <si>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</si>
  <si>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</si>
  <si>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</si>
  <si>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</si>
  <si>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</si>
  <si>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</si>
  <si>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</si>
  <si>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</si>
  <si>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</si>
  <si>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</si>
  <si>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</si>
  <si>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</si>
  <si>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</si>
  <si>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</si>
  <si>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</si>
  <si>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</si>
  <si>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</si>
  <si>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</si>
  <si>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</si>
  <si>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</si>
  <si>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</si>
  <si>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</si>
  <si>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</si>
  <si>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</si>
  <si>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</si>
  <si>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</si>
  <si>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</si>
  <si>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</si>
  <si>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</si>
  <si>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</si>
  <si>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</si>
  <si>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</si>
  <si>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</si>
  <si>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</si>
  <si>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</si>
  <si>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</si>
  <si>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</si>
  <si>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</si>
  <si>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</si>
  <si>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</si>
  <si>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</si>
  <si>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</si>
  <si>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</si>
  <si>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</si>
  <si>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</si>
  <si>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</si>
  <si>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</si>
  <si>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</si>
  <si>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</si>
  <si>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</si>
  <si>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</si>
  <si>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</si>
  <si>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</si>
  <si>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</si>
  <si>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</si>
  <si>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</si>
  <si>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</si>
  <si>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</si>
  <si>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</si>
  <si>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</si>
  <si>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</si>
  <si>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</si>
  <si>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</si>
  <si>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</si>
  <si>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</si>
  <si>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</si>
  <si>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</si>
  <si>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</si>
  <si>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</si>
  <si>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</si>
  <si>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</si>
  <si>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</si>
  <si>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</si>
  <si>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</si>
  <si>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</si>
  <si>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</si>
  <si>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</si>
  <si>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</si>
  <si>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</si>
  <si>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</si>
  <si>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</si>
  <si>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</si>
  <si>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</si>
  <si>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</si>
  <si>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</si>
  <si>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</si>
  <si>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</si>
  <si>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</si>
  <si>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</si>
  <si>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</si>
  <si>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</si>
  <si>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</si>
  <si>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</si>
  <si>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</si>
  <si>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</si>
  <si>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</si>
  <si>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</si>
  <si>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</si>
  <si>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</si>
  <si>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</si>
  <si>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</si>
  <si>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</si>
  <si>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</si>
  <si>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</si>
  <si>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</si>
  <si>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</si>
  <si>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</si>
  <si>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</si>
  <si>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</si>
  <si>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</si>
  <si>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</si>
  <si>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</si>
  <si>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</si>
  <si>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</si>
  <si>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</si>
  <si>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</si>
  <si>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</si>
  <si>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</si>
  <si>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</si>
  <si>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</si>
  <si>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</si>
  <si>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</si>
  <si>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</si>
  <si>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</si>
  <si>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</si>
  <si>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</si>
  <si>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</si>
  <si>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</si>
  <si>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</si>
  <si>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</si>
  <si>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</si>
  <si>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</si>
  <si>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</si>
  <si>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</si>
  <si>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</si>
  <si>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</si>
  <si>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</si>
  <si>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</si>
  <si>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</si>
  <si>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</si>
  <si>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61012201,61012202;61012202,61012203;61012203,61012204;61012204,61012205;61012205,61012206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</si>
  <si>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</si>
  <si>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</si>
  <si>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</si>
  <si>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62012201,62012202;62012202,62012203;62012203,62012204;62012204,62012205;62012205,62012206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</si>
  <si>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</si>
  <si>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</si>
  <si>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</si>
  <si>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62011201,62011202;62011202,62011203;62011203,62011204;62011204,62011205;62011205,62011206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</si>
  <si>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</si>
  <si>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</si>
  <si>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</si>
  <si>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</si>
  <si>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</si>
  <si>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61011201,61011202;61011202,61011203;61011203,61011204;61011204,61011205;61011205,61011206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</si>
  <si>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</si>
  <si>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</si>
  <si>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</si>
  <si>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</si>
  <si>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</si>
  <si>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</si>
  <si>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61012301,61012302;61012302,61012303;61012303,61012304;61012304,61012305;61012305,61012306</t>
  </si>
  <si>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</si>
  <si>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</si>
  <si>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</si>
  <si>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</si>
  <si>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</si>
  <si>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</si>
  <si>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</si>
  <si>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</si>
  <si>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</si>
  <si>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</si>
  <si>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</si>
  <si>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</si>
  <si>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</si>
  <si>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</si>
  <si>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</si>
  <si>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</si>
  <si>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</si>
  <si>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</si>
  <si>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</si>
  <si>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</si>
  <si>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</si>
  <si>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</si>
  <si>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</si>
  <si>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</si>
  <si>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</si>
  <si>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</si>
  <si>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</si>
  <si>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</si>
  <si>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</si>
  <si>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</si>
  <si>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</si>
  <si>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</si>
  <si>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</si>
  <si>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</si>
  <si>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</si>
  <si>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</si>
  <si>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</si>
  <si>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</si>
  <si>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</si>
  <si>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</si>
  <si>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</si>
  <si>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</si>
  <si>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</si>
  <si>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</si>
  <si>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</si>
  <si>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</si>
  <si>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</si>
  <si>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</si>
  <si>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</si>
  <si>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</si>
  <si>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</si>
  <si>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</si>
  <si>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</si>
  <si>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</si>
  <si>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</si>
  <si>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</si>
  <si>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</si>
  <si>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</si>
  <si>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</si>
  <si>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</si>
  <si>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</si>
  <si>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</si>
  <si>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</si>
  <si>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</si>
  <si>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</si>
  <si>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</si>
  <si>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</si>
  <si>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</si>
  <si>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</si>
  <si>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</si>
  <si>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</si>
  <si>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</si>
  <si>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</si>
  <si>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</si>
  <si>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</si>
  <si>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</si>
  <si>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</si>
  <si>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</si>
  <si>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</si>
  <si>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</si>
  <si>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</si>
  <si>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</si>
  <si>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</si>
  <si>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</si>
  <si>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</si>
  <si>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</si>
  <si>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</si>
  <si>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</si>
  <si>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</si>
  <si>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</si>
  <si>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</si>
  <si>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</si>
  <si>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</si>
  <si>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</si>
  <si>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</si>
  <si>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</si>
  <si>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</si>
  <si>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</si>
  <si>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</si>
  <si>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</si>
  <si>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</si>
  <si>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</si>
  <si>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</si>
  <si>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</si>
  <si>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</si>
  <si>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</si>
  <si>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</si>
  <si>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</si>
  <si>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</si>
  <si>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</si>
  <si>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</si>
  <si>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</si>
  <si>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</si>
  <si>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</si>
  <si>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</si>
  <si>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</si>
  <si>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</si>
  <si>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</si>
  <si>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</si>
  <si>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</si>
  <si>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</si>
  <si>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</si>
  <si>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</si>
  <si>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</si>
  <si>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</si>
  <si>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</si>
  <si>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</si>
  <si>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</si>
  <si>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</si>
  <si>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</si>
  <si>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</si>
  <si>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</si>
  <si>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</si>
  <si>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</si>
  <si>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</si>
  <si>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205503,0.05</t>
  </si>
  <si>
    <t>受到攻击后将10%的伤害反击给攻击者</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</si>
  <si>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</si>
  <si>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</si>
  <si>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</si>
  <si>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</si>
  <si>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</si>
  <si>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</si>
  <si>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</si>
  <si>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</si>
  <si>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</si>
  <si>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</si>
  <si>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</si>
  <si>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</si>
  <si>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</si>
  <si>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</si>
  <si>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</si>
  <si>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</si>
  <si>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</si>
  <si>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</si>
  <si>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</si>
  <si>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</si>
  <si>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</si>
  <si>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</si>
  <si>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</si>
  <si>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</si>
  <si>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</si>
  <si>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</si>
  <si>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</si>
  <si>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</si>
  <si>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</si>
  <si>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</si>
  <si>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</si>
  <si>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</si>
  <si>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</si>
  <si>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</si>
  <si>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</si>
  <si>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</si>
  <si>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</si>
  <si>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</si>
  <si>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</si>
  <si>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</si>
  <si>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</si>
  <si>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</si>
  <si>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</si>
  <si>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</si>
  <si>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</si>
  <si>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</si>
  <si>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</si>
  <si>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</si>
  <si>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</si>
  <si>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</si>
  <si>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</si>
  <si>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</si>
  <si>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</si>
  <si>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</si>
  <si>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</si>
  <si>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</si>
  <si>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</si>
  <si>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</si>
  <si>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</si>
  <si>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</si>
  <si>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</si>
  <si>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</si>
  <si>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</si>
  <si>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</si>
  <si>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</si>
  <si>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</si>
  <si>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</si>
  <si>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</si>
  <si>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</si>
  <si>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</si>
  <si>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</si>
  <si>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</si>
  <si>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</si>
  <si>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</si>
  <si>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</si>
  <si>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</si>
  <si>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</si>
  <si>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</si>
  <si>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</si>
  <si>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</si>
  <si>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</si>
  <si>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</si>
  <si>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</si>
  <si>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</si>
  <si>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</si>
  <si>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</si>
  <si>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</si>
  <si>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</si>
  <si>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</si>
  <si>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</si>
  <si>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</si>
  <si>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</si>
  <si>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</si>
  <si>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</si>
  <si>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</si>
  <si>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</si>
  <si>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</si>
  <si>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</si>
  <si>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</si>
  <si>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</si>
  <si>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</si>
  <si>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</si>
  <si>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</si>
  <si>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</si>
  <si>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</si>
  <si>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</si>
  <si>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</si>
  <si>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</si>
  <si>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</si>
  <si>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</si>
  <si>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</si>
  <si>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</si>
  <si>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</si>
  <si>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</si>
  <si>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</si>
  <si>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</si>
  <si>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</si>
  <si>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</si>
  <si>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</si>
  <si>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</si>
  <si>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</si>
  <si>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</si>
  <si>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</si>
  <si>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</si>
  <si>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</si>
  <si>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</si>
  <si>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</si>
  <si>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</si>
  <si>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</si>
  <si>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</si>
  <si>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</si>
  <si>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</si>
  <si>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</si>
  <si>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</si>
  <si>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</si>
  <si>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</si>
  <si>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</si>
  <si>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</si>
  <si>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</si>
  <si>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</si>
  <si>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</si>
  <si>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</si>
  <si>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</si>
  <si>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</si>
  <si>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</si>
  <si>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</si>
  <si>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</si>
  <si>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</si>
  <si>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</si>
  <si>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</si>
  <si>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</si>
  <si>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</si>
  <si>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</si>
  <si>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</si>
  <si>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</si>
  <si>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</si>
  <si>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</si>
  <si>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</si>
  <si>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</si>
  <si>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</si>
  <si>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</si>
  <si>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</si>
  <si>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</si>
  <si>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</si>
  <si>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</si>
  <si>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</si>
  <si>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</si>
  <si>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</si>
  <si>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</si>
  <si>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</si>
  <si>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</si>
  <si>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</si>
  <si>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</si>
  <si>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</si>
  <si>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</si>
  <si>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</si>
  <si>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</si>
  <si>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</si>
  <si>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</si>
  <si>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</si>
  <si>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</si>
  <si>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</si>
  <si>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</si>
  <si>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</si>
  <si>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</si>
  <si>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</si>
  <si>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</si>
  <si>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</si>
  <si>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</si>
  <si>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</si>
  <si>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</si>
  <si>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</si>
  <si>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</si>
  <si>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</si>
  <si>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</si>
  <si>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</si>
  <si>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</si>
  <si>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</si>
  <si>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</si>
  <si>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</si>
  <si>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</si>
  <si>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</si>
  <si>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</si>
  <si>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</si>
  <si>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</si>
  <si>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</si>
  <si>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</si>
  <si>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</si>
  <si>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</si>
  <si>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</si>
  <si>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</si>
  <si>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</si>
  <si>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</si>
  <si>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</si>
  <si>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</si>
  <si>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</si>
  <si>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</si>
  <si>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</si>
  <si>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</si>
  <si>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</si>
  <si>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</si>
  <si>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</si>
  <si>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</si>
  <si>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</si>
  <si>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</si>
  <si>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</si>
  <si>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</si>
  <si>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</si>
  <si>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</si>
  <si>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</si>
  <si>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</si>
  <si>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</si>
  <si>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</si>
  <si>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</si>
  <si>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</si>
  <si>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</si>
  <si>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</si>
  <si>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</si>
  <si>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</si>
  <si>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</si>
  <si>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</si>
  <si>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</si>
  <si>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</si>
  <si>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</si>
  <si>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</si>
  <si>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</si>
  <si>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</si>
  <si>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</si>
  <si>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</si>
  <si>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</si>
  <si>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</si>
  <si>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</si>
  <si>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</si>
  <si>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</si>
  <si>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</si>
  <si>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</si>
  <si>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</si>
  <si>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</si>
  <si>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</si>
  <si>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</si>
  <si>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</si>
  <si>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</si>
  <si>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</si>
  <si>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</si>
  <si>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</si>
  <si>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</si>
  <si>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</si>
  <si>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</si>
  <si>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</si>
  <si>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</si>
  <si>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</si>
  <si>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</si>
  <si>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</si>
  <si>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</si>
  <si>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</si>
  <si>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</si>
  <si>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</si>
  <si>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</si>
  <si>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</si>
  <si>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</si>
  <si>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</si>
  <si>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</si>
  <si>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</si>
  <si>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</si>
  <si>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</si>
  <si>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</si>
  <si>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</si>
  <si>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</si>
  <si>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</si>
  <si>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</si>
  <si>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</si>
  <si>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</si>
  <si>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</si>
  <si>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</si>
  <si>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</si>
  <si>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</si>
  <si>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</si>
  <si>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</si>
  <si>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</si>
  <si>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</si>
  <si>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</si>
  <si>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</si>
  <si>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</si>
  <si>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</si>
  <si>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</si>
  <si>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</si>
  <si>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</si>
  <si>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</si>
  <si>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</si>
  <si>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</si>
  <si>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</si>
  <si>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</si>
  <si>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</si>
  <si>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</si>
  <si>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</si>
  <si>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</si>
  <si>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</si>
  <si>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</si>
  <si>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</si>
  <si>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</si>
  <si>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</si>
  <si>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</si>
  <si>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</si>
  <si>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</si>
  <si>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</si>
  <si>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</si>
  <si>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</si>
  <si>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</si>
  <si>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</si>
  <si>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</si>
  <si>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</si>
  <si>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</si>
  <si>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</si>
  <si>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</si>
  <si>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</si>
  <si>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</si>
  <si>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</si>
  <si>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</si>
  <si>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</si>
  <si>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</si>
  <si>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</si>
  <si>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</si>
  <si>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</si>
  <si>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</si>
  <si>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</si>
  <si>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</si>
  <si>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</si>
  <si>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</si>
  <si>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</si>
  <si>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</si>
  <si>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</si>
  <si>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</si>
  <si>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</si>
  <si>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</si>
  <si>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</si>
  <si>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</si>
  <si>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</si>
  <si>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</si>
  <si>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</si>
  <si>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</si>
  <si>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</si>
  <si>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</si>
  <si>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</si>
  <si>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</si>
  <si>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</si>
  <si>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</si>
  <si>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</si>
  <si>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</si>
  <si>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</si>
  <si>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</si>
  <si>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</si>
  <si>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</si>
  <si>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</si>
  <si>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</si>
  <si>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</si>
  <si>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</si>
  <si>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</si>
  <si>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</si>
  <si>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</si>
  <si>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</si>
  <si>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</si>
  <si>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</si>
  <si>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</si>
  <si>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</si>
  <si>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</si>
  <si>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</si>
  <si>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</si>
  <si>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</si>
  <si>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</si>
  <si>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</si>
  <si>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</si>
  <si>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</si>
  <si>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</si>
  <si>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</si>
  <si>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</si>
  <si>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</si>
  <si>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</si>
  <si>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</si>
  <si>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</si>
  <si>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</si>
  <si>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</si>
  <si>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</si>
  <si>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</si>
  <si>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</si>
  <si>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</si>
  <si>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</si>
  <si>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</si>
  <si>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</si>
  <si>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</si>
  <si>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</si>
  <si>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</si>
  <si>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</si>
  <si>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</si>
  <si>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</si>
  <si>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</si>
  <si>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</si>
  <si>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</si>
  <si>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</si>
  <si>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</si>
  <si>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</si>
  <si>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</si>
  <si>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</si>
  <si>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</si>
  <si>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</si>
  <si>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</si>
  <si>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</si>
  <si>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</si>
  <si>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</si>
  <si>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</si>
  <si>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</si>
  <si>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</si>
  <si>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</si>
  <si>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</si>
  <si>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</si>
  <si>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重击</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</si>
  <si>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</si>
  <si>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</si>
  <si>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</si>
  <si>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</si>
  <si>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</si>
  <si>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</si>
  <si>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</si>
  <si>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生命</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</si>
  <si>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</si>
  <si>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</si>
  <si>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</si>
  <si>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</si>
  <si>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</si>
  <si>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</si>
  <si>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</si>
  <si>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</si>
  <si>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</si>
  <si>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</si>
  <si>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</si>
  <si>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</si>
  <si>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</si>
  <si>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</si>
  <si>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</si>
  <si>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</si>
  <si>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</si>
  <si>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</si>
  <si>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</si>
  <si>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</si>
  <si>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</si>
  <si>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</si>
  <si>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</si>
  <si>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</si>
  <si>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</si>
  <si>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</si>
  <si>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</si>
  <si>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魔焰</t>
  </si>
  <si>
    <t>远程攻击时10%概率触发,对目标区域造成200%伤害</t>
  </si>
  <si>
    <t>破甲</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</si>
  <si>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</si>
  <si>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</si>
  <si>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</si>
  <si>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</si>
  <si>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</si>
  <si>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</si>
  <si>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</si>
  <si>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</si>
  <si>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</si>
  <si>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</si>
  <si>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</si>
  <si>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</si>
  <si>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</si>
  <si>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崩裂</t>
  </si>
  <si>
    <t>近战攻击时5%概率触发,立即对前方区域造成200%伤害</t>
  </si>
  <si>
    <t>高阶勇猛</t>
  </si>
  <si>
    <t>100402,0.2</t>
  </si>
  <si>
    <t>物理攻击提升20%</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</si>
  <si>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</si>
  <si>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</si>
  <si>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</si>
  <si>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</si>
  <si>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</si>
  <si>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</si>
  <si>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</si>
  <si>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</si>
  <si>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</si>
  <si>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</si>
  <si>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</si>
  <si>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</si>
  <si>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</si>
  <si>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</si>
  <si>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</si>
  <si>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</si>
  <si>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</si>
  <si>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</si>
  <si>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</si>
  <si>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</si>
  <si>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</si>
  <si>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</si>
  <si>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</si>
  <si>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</si>
  <si>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</si>
  <si>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</si>
  <si>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</si>
  <si>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</si>
  <si>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</si>
  <si>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</si>
  <si>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</si>
  <si>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</si>
  <si>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</si>
  <si>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</si>
  <si>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</si>
  <si>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</si>
  <si>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</si>
  <si>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</si>
  <si>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</si>
  <si>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</si>
  <si>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</si>
  <si>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</si>
  <si>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</si>
  <si>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</si>
  <si>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</si>
  <si>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</si>
  <si>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</si>
  <si>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高阶嘲讽</t>
  </si>
  <si>
    <t>高阶奋勇</t>
  </si>
  <si>
    <t>目标生命低于30%伤害提升40%</t>
  </si>
  <si>
    <t>高阶闪击</t>
  </si>
  <si>
    <t>高阶缓速</t>
  </si>
  <si>
    <t>攻击时概率降低目标移动速度20%,持续6秒</t>
  </si>
  <si>
    <t>高阶嫁祸</t>
  </si>
  <si>
    <t>降低自身攻击造成的30%的仇恨</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</si>
  <si>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</si>
  <si>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</si>
  <si>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</si>
  <si>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</si>
  <si>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</si>
  <si>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</si>
  <si>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</si>
  <si>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</si>
  <si>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</si>
  <si>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</si>
  <si>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</si>
  <si>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</si>
  <si>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</si>
  <si>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</si>
  <si>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</si>
  <si>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</si>
  <si>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</si>
  <si>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</si>
  <si>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</si>
  <si>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</si>
  <si>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</si>
  <si>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</si>
  <si>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</si>
  <si>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</si>
  <si>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</si>
  <si>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</si>
  <si>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</si>
  <si>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</si>
  <si>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</si>
  <si>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</si>
  <si>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</si>
  <si>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</si>
  <si>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</si>
  <si>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</si>
  <si>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</si>
  <si>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</si>
  <si>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</si>
  <si>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</si>
  <si>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</si>
  <si>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</si>
  <si>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</si>
  <si>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</si>
  <si>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</si>
  <si>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</si>
  <si>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</si>
  <si>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</si>
  <si>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</si>
  <si>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</si>
  <si>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</si>
  <si>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</si>
  <si>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</si>
  <si>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</si>
  <si>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</si>
  <si>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</si>
  <si>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</si>
  <si>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</si>
  <si>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</si>
  <si>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</si>
  <si>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</si>
  <si>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</si>
  <si>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</si>
  <si>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</si>
  <si>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</si>
  <si>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</si>
  <si>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</si>
  <si>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</si>
  <si>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</si>
  <si>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</si>
  <si>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</si>
  <si>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</si>
  <si>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</si>
  <si>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</si>
  <si>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</si>
  <si>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</si>
  <si>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</si>
  <si>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</si>
  <si>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</si>
  <si>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</si>
  <si>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</si>
  <si>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</si>
  <si>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</si>
  <si>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</si>
  <si>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</si>
  <si>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</si>
  <si>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</si>
  <si>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</si>
  <si>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</si>
  <si>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钩子技能1</t>
  </si>
  <si>
    <t>Skill_Hook_1</t>
  </si>
  <si>
    <t>钩子技能2</t>
  </si>
  <si>
    <t>Skill_Hook_2</t>
  </si>
  <si>
    <t>装备精通:布甲</t>
    <phoneticPr fontId="45" type="noConversion"/>
  </si>
  <si>
    <t>物理穿透光环</t>
    <phoneticPr fontId="45" type="noConversion"/>
  </si>
  <si>
    <t>重击光环</t>
    <phoneticPr fontId="45" type="noConversion"/>
  </si>
  <si>
    <t>野兽光环</t>
    <phoneticPr fontId="45" type="noConversion"/>
  </si>
  <si>
    <t>63011102,63011103,63011104,63011105,63011106</t>
    <phoneticPr fontId="45" type="noConversion"/>
  </si>
  <si>
    <t>攻击有5%概率释放震荡射击</t>
    <phoneticPr fontId="45" type="noConversion"/>
  </si>
  <si>
    <t>普通攻击有5%概率将目标眩晕1秒</t>
    <phoneticPr fontId="45" type="noConversion"/>
  </si>
  <si>
    <t>206503,0.1</t>
    <phoneticPr fontId="45" type="noConversion"/>
  </si>
  <si>
    <t>召唤的宠物和野兽属性提升10%</t>
    <phoneticPr fontId="45" type="noConversion"/>
  </si>
  <si>
    <t>生存大师:职业专精</t>
    <phoneticPr fontId="45" type="noConversion"/>
  </si>
  <si>
    <t>猎魔者:职业专精</t>
    <phoneticPr fontId="45" type="noConversion"/>
  </si>
  <si>
    <t>驯兽师:职业专精</t>
    <phoneticPr fontId="45" type="noConversion"/>
  </si>
  <si>
    <t>小队内物理穿透提升10%</t>
    <phoneticPr fontId="45" type="noConversion"/>
  </si>
  <si>
    <t>小队内重击概率提升5%</t>
    <phoneticPr fontId="45" type="noConversion"/>
  </si>
  <si>
    <t>小队内召唤物和宠物的属性提升10%</t>
    <phoneticPr fontId="45" type="noConversion"/>
  </si>
  <si>
    <t>弓箭精通：使用弓箭武器伤害提升5%\n装备精通：布甲\n物理穿透光环：小队内物理穿透提升10%</t>
  </si>
  <si>
    <t>弓箭精通：使用弓箭武器伤害提升5%\n装备精通：轻甲\n重击光环：小队内重击概率提升5%</t>
  </si>
  <si>
    <t>弓箭精通：使用弓箭武器伤害提升5%\n装备精通：重甲\n野兽光环：小队内召唤物和宠物的属性提升10%</t>
  </si>
  <si>
    <t>SkillUseMP</t>
    <phoneticPr fontId="45" type="noConversion"/>
  </si>
  <si>
    <t>光之能量</t>
    <phoneticPr fontId="45" type="noConversion"/>
  </si>
  <si>
    <t>61022402,61022403;61022403,61022404;61022404,61022405;61022405,61022406</t>
    <phoneticPr fontId="45" type="noConversion"/>
  </si>
  <si>
    <t>61022102,61022103;61022103,61022104;61022104,61022105;61022105,61022106</t>
    <phoneticPr fontId="45" type="noConversion"/>
  </si>
  <si>
    <t>63021102,63021103;63021103,63021104;63021104,63021105;63021105,63021106</t>
  </si>
  <si>
    <t>63021102,63021103;63021103,63021104;63021104,63021105;63021105,63021106</t>
    <phoneticPr fontId="45" type="noConversion"/>
  </si>
  <si>
    <t>63021202,63021203;63021203,63021204;63021204,63021205;63021205,63021206</t>
  </si>
  <si>
    <t>63021202,63021203;63021203,63021204;63021204,63021205;63021205,63021206</t>
    <phoneticPr fontId="45" type="noConversion"/>
  </si>
  <si>
    <t>63021302,63021303;63021303,63021304;63021304,63021305;63021305,63021306</t>
  </si>
  <si>
    <t>63021302,63021303;63021303,63021304;63021304,63021305;63021305,63021306</t>
    <phoneticPr fontId="45" type="noConversion"/>
  </si>
  <si>
    <t>63021402,63021403;63021403,63021404;63021404,63021405;63021405,63021406</t>
  </si>
  <si>
    <t>63021402,63021403;63021403,63021404;63021404,63021405;63021405,63021406</t>
    <phoneticPr fontId="45" type="noConversion"/>
  </si>
  <si>
    <t>63022102,63022103;63022103,63022104;63022104,63022105;63022105,63022106</t>
  </si>
  <si>
    <t>63022102,63022103;63022103,63022104;63022104,63022105;63022105,63022106</t>
    <phoneticPr fontId="45" type="noConversion"/>
  </si>
  <si>
    <t>63022202,63022203;63022203,63022204;63022204,63022205;63022205,63022206</t>
  </si>
  <si>
    <t>63022202,63022203;63022203,63022204;63022204,63022205;63022205,63022206</t>
    <phoneticPr fontId="45" type="noConversion"/>
  </si>
  <si>
    <t>63022302,63022303;63022303,63022304;63022304,63022305;63022305,63022306</t>
  </si>
  <si>
    <t>63022302,63022303;63022303,63022304;63022304,63022305;63022305,63022306</t>
    <phoneticPr fontId="45" type="noConversion"/>
  </si>
  <si>
    <t>63022402,63022403;63022403,63022404;63022404,63022405;63022405,63022406</t>
  </si>
  <si>
    <t>63022402,63022403;63022403,63022404;63022404,63022405;63022405,63022406</t>
    <phoneticPr fontId="45" type="noConversion"/>
  </si>
  <si>
    <t>63023102,63023103;63023103,63023104;63023104,63023105;63023105,63023106</t>
  </si>
  <si>
    <t>63023102,63023103;63023103,63023104;63023104,63023105;63023105,63023106</t>
    <phoneticPr fontId="45" type="noConversion"/>
  </si>
  <si>
    <t>63023202,63023203;63023203,63023204;63023204,63023205;63023205,63023206</t>
  </si>
  <si>
    <t>63023202,63023203;63023203,63023204;63023204,63023205;63023205,63023206</t>
    <phoneticPr fontId="45" type="noConversion"/>
  </si>
  <si>
    <t>63023302,63023303;63023303,63023304;63023304,63023305;63023305,63023306</t>
  </si>
  <si>
    <t>63023302,63023303;63023303,63023304;63023304,63023305;63023305,63023306</t>
    <phoneticPr fontId="45" type="noConversion"/>
  </si>
  <si>
    <t>63023402,63023403;63023403,63023404;63023404,63023405;63023405,63023406</t>
  </si>
  <si>
    <t>63023402,63023403;63023403,63023404;63023404,63023405;63023405,63023406</t>
    <phoneticPr fontId="45" type="noConversion"/>
  </si>
  <si>
    <t>63011102,63011103;63011103,63011104;63011104,63011105;63011105,63011106</t>
  </si>
  <si>
    <t>63011202,63011203;63011203,63011204;63011204,63011205;63011205,63011206</t>
  </si>
  <si>
    <t>63011302,63011303;63011303,63011304;63011304,63011305;63011305,63011306</t>
  </si>
  <si>
    <t>63012102,63012103;63012103,63012104;63012104,63012105;63012105,63012106</t>
  </si>
  <si>
    <t>63012202,63012203;63012203,63012204;63012204,63012205;63012205,63012206</t>
  </si>
  <si>
    <t>63012302,63012303;63012303,63012304;63012304,63012305;63012305,63012306</t>
  </si>
  <si>
    <t>技能:召唤野兽 提升1级</t>
    <phoneticPr fontId="45" type="noConversion"/>
  </si>
  <si>
    <t>技能:奥义之击 提升1级</t>
    <phoneticPr fontId="45" type="noConversion"/>
  </si>
  <si>
    <t>技能:散射 提升1级</t>
    <phoneticPr fontId="45" type="noConversion"/>
  </si>
  <si>
    <t>技能:震荡射击 提升1级</t>
    <phoneticPr fontId="45" type="noConversion"/>
  </si>
  <si>
    <t>技能:奥义投掷 提升1级</t>
    <phoneticPr fontId="45" type="noConversion"/>
  </si>
  <si>
    <t>技能:奥义守护 提升1级</t>
    <phoneticPr fontId="45" type="noConversion"/>
  </si>
  <si>
    <t>技能:冰封陷阱 提升1级</t>
    <phoneticPr fontId="45" type="noConversion"/>
  </si>
  <si>
    <t>技能:爆炸陷阱 提升1级</t>
    <phoneticPr fontId="45" type="noConversion"/>
  </si>
  <si>
    <t>技能:冰封之地 提升1级</t>
    <phoneticPr fontId="45" type="noConversion"/>
  </si>
  <si>
    <t>技能:火舌守卫 提升1级</t>
    <phoneticPr fontId="45" type="noConversion"/>
  </si>
  <si>
    <t>技能:灼热之箭 提升1级</t>
    <phoneticPr fontId="45" type="noConversion"/>
  </si>
  <si>
    <t>技能:灼烧旋风 提升1级</t>
    <phoneticPr fontId="45" type="noConversion"/>
  </si>
  <si>
    <t>技能:蓄力一击 提升1级</t>
    <phoneticPr fontId="45" type="noConversion"/>
  </si>
  <si>
    <t>技能:疾风箭域 提升1级</t>
    <phoneticPr fontId="45" type="noConversion"/>
  </si>
  <si>
    <t>技能:野兽之力 提升1级</t>
    <phoneticPr fontId="45" type="noConversion"/>
  </si>
  <si>
    <t>技能:狩猎印记 提升1级</t>
    <phoneticPr fontId="45" type="noConversion"/>
  </si>
  <si>
    <t>技能:野兽烈焰 提升1级</t>
    <phoneticPr fontId="45" type="noConversion"/>
  </si>
  <si>
    <t>技能:龙族呼唤 提升1级</t>
    <phoneticPr fontId="45" type="noConversion"/>
  </si>
  <si>
    <t>吟唱0.5秒,召唤一只强力的战熊协助自己进行攻击,分身继承自身100%属性,附加嘲讽、重殴、重击技能</t>
    <phoneticPr fontId="45" type="noConversion"/>
  </si>
  <si>
    <t>重击</t>
    <phoneticPr fontId="45" type="noConversion"/>
  </si>
  <si>
    <t>崩裂</t>
    <phoneticPr fontId="45" type="noConversion"/>
  </si>
  <si>
    <t>生命</t>
    <phoneticPr fontId="45" type="noConversion"/>
  </si>
  <si>
    <t>燃烧</t>
    <phoneticPr fontId="45" type="noConversion"/>
  </si>
  <si>
    <t>吟唱0.5秒,召唤一只强力的战熊协助自己进行攻击,分身继承自身80%属性,附加嘲讽技能</t>
    <phoneticPr fontId="45" type="noConversion"/>
  </si>
  <si>
    <t>吟唱0.5秒,召唤一只强力的战熊协助自己进行攻击,分身继承自身90%属性,附加嘲讽、重殴技能</t>
    <phoneticPr fontId="45" type="noConversion"/>
  </si>
  <si>
    <t>吟唱0.5秒,召唤一只强力的战熊协助自己进行攻击,分身继承自身110%属性,附加嘲讽、重殴、重击、生命技能</t>
    <phoneticPr fontId="45" type="noConversion"/>
  </si>
  <si>
    <t>吟唱0.5秒,召唤一只强力的战熊协助自己进行攻击,分身继承自身120%属性,附加嘲讽、重殴、重击、生命、燃烧技能</t>
    <phoneticPr fontId="45" type="noConversion"/>
  </si>
  <si>
    <t>在指定区域释放一个爆炸陷阱,2秒后陷阱开启触发机制,对触碰的敌人造成250%攻击伤害+750点固定伤害,并使其眩晕1秒</t>
  </si>
  <si>
    <t>在指定区域释放一个爆炸陷阱,2秒后陷阱开启触发机制,对触碰的敌人造成275%攻击伤害+1500点固定伤害,并使其眩晕1秒</t>
  </si>
  <si>
    <t>在指定区域释放一个爆炸陷阱,2秒后陷阱开启触发机制,对触碰的敌人造成300%攻击伤害+2250点固定伤害,并使其眩晕1秒</t>
  </si>
  <si>
    <t>在指定区域释放一个爆炸陷阱,2秒后陷阱开启触发机制,对触碰的敌人造成325%攻击伤害+3250点固定伤害,并使其眩晕1秒</t>
  </si>
  <si>
    <t>在指定区域释放一个爆炸陷阱,2秒后陷阱开启触发机制,对触碰的敌人造成350%攻击伤害+4250点固定伤害,并使其眩晕1秒</t>
  </si>
  <si>
    <t>在指定区域释放一个冰封陷阱,2秒后陷阱开启触发机制,对触碰的敌人造成250%攻击伤害+750点固定伤害,并使其减速50%,持续5秒</t>
  </si>
  <si>
    <t>在指定区域释放一个冰封陷阱,2秒后陷阱开启触发机制,对触碰的敌人造成275%攻击伤害+1500点固定伤害,并使其减速50%,持续5秒</t>
  </si>
  <si>
    <t>在指定区域释放一个冰封陷阱,2秒后陷阱开启触发机制,对触碰的敌人造成300%攻击伤害+2250点固定伤害,并使其减速50%,持续5秒</t>
  </si>
  <si>
    <t>在指定区域释放一个冰封陷阱,2秒后陷阱开启触发机制,对触碰的敌人造成325%攻击伤害+3250点固定伤害,并使其减速50%,持续5秒</t>
  </si>
  <si>
    <t>在指定区域释放一个冰封陷阱,2秒后陷阱开启触发机制,对触碰的敌人造成350%攻击伤害+4250点固定伤害,并使其减速50%,持续5秒</t>
  </si>
  <si>
    <t>在目标区域召唤5只火舌守卫协助自己战斗,每只火舌继承角色60%攻击属性,火舌守卫无法移动但拥有较高的攻击。</t>
    <phoneticPr fontId="45" type="noConversion"/>
  </si>
  <si>
    <t>在目标区域召唤7只火舌守卫协助自己战斗,每只火舌继承角色60%攻击属性,火舌守卫无法移动但拥有较高的攻击。</t>
    <phoneticPr fontId="45" type="noConversion"/>
  </si>
  <si>
    <t>在目标区域召唤6只火舌守卫协助自己战斗,每只火舌继承角色60%攻击属性,火舌守卫无法移动但拥有较高的攻击。</t>
    <phoneticPr fontId="45" type="noConversion"/>
  </si>
  <si>
    <t>在目标区域召唤8只火舌守卫协助自己战斗,每只火舌继承角色60%攻击属性,火舌守卫无法移动但拥有较高的攻击。</t>
    <phoneticPr fontId="45" type="noConversion"/>
  </si>
  <si>
    <t>在目标区域召唤9只火舌守卫协助自己战斗,每只火舌继承角色60%攻击属性,火舌守卫无法移动但拥有较高的攻击。</t>
    <phoneticPr fontId="45" type="noConversion"/>
  </si>
  <si>
    <t>Skill_MonsterMatrix</t>
    <phoneticPr fontId="45" type="noConversion"/>
  </si>
  <si>
    <t>0</t>
    <phoneticPr fontId="45" type="noConversion"/>
  </si>
  <si>
    <t>90000101;0;3,3,5;0.2,0.6;0.5,0.5,0.5,0.5,0.5;0,0,0,0,0</t>
    <phoneticPr fontId="45" type="noConversion"/>
  </si>
  <si>
    <t>90000101;0;3,3,6;0.2,0.6;0.5,0.5,0.5,0.5,0.5;0,0,0,0,0</t>
    <phoneticPr fontId="45" type="noConversion"/>
  </si>
  <si>
    <t>90000101;0;3,3,7;0.2,0.6;0.5,0.5,0.5,0.5,0.5;0,0,0,0,0</t>
    <phoneticPr fontId="45" type="noConversion"/>
  </si>
  <si>
    <t>90000101;0;3,3,8;0.2,0.6;0.5,0.5,0.5,0.5,0.5;0,0,0,0,0</t>
    <phoneticPr fontId="45" type="noConversion"/>
  </si>
  <si>
    <t>90000101;0;3,3,9;0.2,0.6;0.5,0.5,0.5,0.5,0.5;0,0,0,0,0</t>
    <phoneticPr fontId="45" type="noConversion"/>
  </si>
  <si>
    <t>疾风箭域</t>
    <phoneticPr fontId="45" type="noConversion"/>
  </si>
  <si>
    <t>92035001,92036001,92037001,92036011</t>
    <phoneticPr fontId="45" type="noConversion"/>
  </si>
  <si>
    <t>92035002,92036001,92037002,92036011</t>
    <phoneticPr fontId="45" type="noConversion"/>
  </si>
  <si>
    <t>92035003,92036002,92037003,92036011</t>
    <phoneticPr fontId="45" type="noConversion"/>
  </si>
  <si>
    <t>92035004,92036002,92037004,92036011</t>
    <phoneticPr fontId="45" type="noConversion"/>
  </si>
  <si>
    <t>92035005,92036003,92037005,92036011</t>
    <phoneticPr fontId="45" type="noConversion"/>
  </si>
  <si>
    <t>对目标区域的自身和召唤兽15%生命值,并增加己方单位25%+1200点攻击和50%攻击速度,持续10秒</t>
    <phoneticPr fontId="45" type="noConversion"/>
  </si>
  <si>
    <t>对目标区域的自身和召唤兽17.5%生命值,并增加己方单位25%+1600点攻击和50%攻击速度,持续10秒</t>
    <phoneticPr fontId="45" type="noConversion"/>
  </si>
  <si>
    <t>对目标区域的自身和召唤兽10%生命值,并增加己方单位20%+500点攻击和50%攻击速度,持续10秒</t>
    <phoneticPr fontId="45" type="noConversion"/>
  </si>
  <si>
    <t>对目标区域的自身和召唤兽12.5%生命值,并增加己方单位20%+800点攻击和50%攻击速度,持续10秒</t>
    <phoneticPr fontId="45" type="noConversion"/>
  </si>
  <si>
    <t>对目标区域的自身和召唤兽20%生命值,并增加己方单位30%+2000点攻击和50%攻击速度,持续10秒</t>
    <phoneticPr fontId="45" type="noConversion"/>
  </si>
  <si>
    <t>狩猎印记</t>
    <phoneticPr fontId="45" type="noConversion"/>
  </si>
  <si>
    <t>吟唱0.5秒,呼喊龙族的伙伴协助自身进行战斗,分身继承自身80%属性,附加闪电链技能</t>
    <phoneticPr fontId="45" type="noConversion"/>
  </si>
  <si>
    <t>吟唱0.5秒,呼喊龙族的伙伴协助自身进行战斗,分身继承自身90%属性,附加闪电链、暴击提升技能</t>
    <phoneticPr fontId="45" type="noConversion"/>
  </si>
  <si>
    <t>暴击提升</t>
    <phoneticPr fontId="45" type="noConversion"/>
  </si>
  <si>
    <t>喷吐</t>
    <phoneticPr fontId="45" type="noConversion"/>
  </si>
  <si>
    <t>魔焰</t>
    <phoneticPr fontId="45" type="noConversion"/>
  </si>
  <si>
    <t>吟唱0.5秒,呼喊龙族的伙伴协助自身进行战斗,分身继承自身100%属性,附加闪电链、暴击提升、魔焰技能</t>
    <phoneticPr fontId="45" type="noConversion"/>
  </si>
  <si>
    <t>吟唱0.5秒,呼喊龙族的伙伴协助自身进行战斗,分身继承自身110%属性,附加闪电链、暴击提升、魔焰、破甲技能</t>
    <phoneticPr fontId="45" type="noConversion"/>
  </si>
  <si>
    <t>吟唱0.5秒,呼喊龙族的伙伴协助自身进行战斗,分身继承自身120%属性,附加闪电链、暴击提升、魔焰、破甲、喷吐技能</t>
    <phoneticPr fontId="45" type="noConversion"/>
  </si>
  <si>
    <t>破甲</t>
    <phoneticPr fontId="45" type="noConversion"/>
  </si>
  <si>
    <t>每次攻击10%概率向前方喷吐火焰造成300%的伤害</t>
    <phoneticPr fontId="45" type="noConversion"/>
  </si>
  <si>
    <t>90000141;0;1;1;0.4,0.8,0.8,0.8,0.8;0,0,0,0,0</t>
    <phoneticPr fontId="45" type="noConversion"/>
  </si>
  <si>
    <t>90000145;0;1;1;0.4,1.2,1.2,1.2,1.2;0,0,0,0,0</t>
  </si>
  <si>
    <t>90000142;0;1;1;0.4,0.9,0.9,0.9,0.9;0,0,0,0,0</t>
  </si>
  <si>
    <t>90000143;0;1;1;0.4,1,1,1,1;0,0,0,0,0</t>
  </si>
  <si>
    <t>90000144;0;1;1;0.4,1.1,1.1,1.1,1.1;0,0,0,0,0</t>
  </si>
  <si>
    <t>召唤来自灵魂的使者协助自己战斗</t>
    <phoneticPr fontId="45" type="noConversion"/>
  </si>
  <si>
    <t>每次超前方释放5个剑气，每个剑气可以对目标造成300%伤害，持续3个波次</t>
    <phoneticPr fontId="45" type="noConversion"/>
  </si>
  <si>
    <t>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</si>
</sst>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724326303903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rgb="FFFF0000"/>
      <name val="Helvetica Neue"/>
      <family val="2"/>
      <scheme val="minor"/>
    </font>
    <font>
      <sz val="11"/>
      <color rgb="FFFF0000"/>
      <name val="宋体"/>
      <family val="3"/>
      <charset val="134"/>
    </font>
    <font>
      <sz val="10"/>
      <name val="微软雅黑"/>
      <family val="2"/>
      <charset val="134"/>
    </font>
    <font>
      <sz val="1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47215186010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91454817346722"/>
        <bgColor indexed="64"/>
      </patternFill>
    </fill>
    <fill>
      <patternFill patternType="solid">
        <fgColor theme="0" tint="-0.14871669667653431"/>
        <bgColor indexed="64"/>
      </patternFill>
    </fill>
    <fill>
      <patternFill patternType="solid">
        <fgColor theme="7" tint="-0.249977111117893"/>
        <bgColor indexed="64"/>
      </patternFill>
    </fill>
    <fill>
      <patternFill patternType="solid">
        <fgColor theme="0" tint="-0.14911343729972229"/>
        <bgColor indexed="64"/>
      </patternFill>
    </fill>
    <fill>
      <patternFill patternType="solid">
        <fgColor theme="0" tint="-0.14923551133762628"/>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59999389629810485"/>
        <bgColor indexed="64"/>
      </patternFill>
    </fill>
    <fill>
      <patternFill patternType="solid">
        <fgColor theme="6" tint="0.7993408001953185"/>
        <bgColor indexed="64"/>
      </patternFill>
    </fill>
    <fill>
      <patternFill patternType="solid">
        <fgColor theme="9" tint="0.59999389629810485"/>
        <bgColor indexed="64"/>
      </patternFill>
    </fill>
    <fill>
      <patternFill patternType="solid">
        <fgColor theme="5"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8" tint="0.7993408001953185"/>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FFEB9C"/>
        <bgColor indexed="64"/>
      </patternFill>
    </fill>
    <fill>
      <patternFill patternType="solid">
        <fgColor theme="6"/>
        <bgColor indexed="64"/>
      </patternFill>
    </fill>
    <fill>
      <patternFill patternType="solid">
        <fgColor theme="4" tint="0.39869380779442731"/>
        <bgColor indexed="64"/>
      </patternFill>
    </fill>
    <fill>
      <patternFill patternType="solid">
        <fgColor theme="4" tint="0.39872432630390331"/>
        <bgColor indexed="64"/>
      </patternFill>
    </fill>
    <fill>
      <patternFill patternType="solid">
        <fgColor theme="5" tint="0.39869380779442731"/>
        <bgColor indexed="64"/>
      </patternFill>
    </fill>
    <fill>
      <patternFill patternType="solid">
        <fgColor theme="5" tint="0.39872432630390331"/>
        <bgColor indexed="64"/>
      </patternFill>
    </fill>
    <fill>
      <patternFill patternType="solid">
        <fgColor theme="6" tint="0.39869380779442731"/>
        <bgColor indexed="64"/>
      </patternFill>
    </fill>
    <fill>
      <patternFill patternType="solid">
        <fgColor theme="6" tint="0.39872432630390331"/>
        <bgColor indexed="64"/>
      </patternFill>
    </fill>
    <fill>
      <patternFill patternType="solid">
        <fgColor theme="7" tint="0.39869380779442731"/>
        <bgColor indexed="64"/>
      </patternFill>
    </fill>
    <fill>
      <patternFill patternType="solid">
        <fgColor theme="7" tint="0.39872432630390331"/>
        <bgColor indexed="64"/>
      </patternFill>
    </fill>
    <fill>
      <patternFill patternType="solid">
        <fgColor theme="8" tint="0.39869380779442731"/>
        <bgColor indexed="64"/>
      </patternFill>
    </fill>
    <fill>
      <patternFill patternType="solid">
        <fgColor theme="8" tint="0.39872432630390331"/>
        <bgColor indexed="64"/>
      </patternFill>
    </fill>
    <fill>
      <patternFill patternType="solid">
        <fgColor theme="9" tint="0.39869380779442731"/>
        <bgColor indexed="64"/>
      </patternFill>
    </fill>
    <fill>
      <patternFill patternType="solid">
        <fgColor theme="9" tint="0.398724326303903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42" fillId="0" borderId="0" applyNumberFormat="0" applyFill="0" applyBorder="0" applyProtection="0"/>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31" fillId="0" borderId="0"/>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32" fillId="3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42" fillId="0" borderId="0" applyNumberFormat="0" applyFill="0" applyBorder="0" applyProtection="0"/>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0" borderId="0"/>
    <xf numFmtId="0" fontId="29" fillId="0" borderId="0">
      <alignment vertical="center"/>
    </xf>
    <xf numFmtId="0" fontId="29" fillId="16" borderId="0" applyNumberFormat="0" applyBorder="0" applyAlignment="0" applyProtection="0">
      <alignment vertical="center"/>
    </xf>
    <xf numFmtId="0" fontId="29" fillId="0" borderId="0"/>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0" borderId="0"/>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42" fillId="0" borderId="0" applyNumberFormat="0" applyFill="0" applyBorder="0" applyProtection="0"/>
    <xf numFmtId="0" fontId="29" fillId="16" borderId="0" applyNumberFormat="0" applyBorder="0" applyAlignment="0" applyProtection="0">
      <alignment vertical="center"/>
    </xf>
    <xf numFmtId="0" fontId="42" fillId="0" borderId="0" applyNumberFormat="0" applyFill="0" applyBorder="0" applyProtection="0"/>
    <xf numFmtId="0" fontId="29" fillId="16" borderId="0" applyNumberFormat="0" applyBorder="0" applyAlignment="0" applyProtection="0">
      <alignment vertical="center"/>
    </xf>
    <xf numFmtId="0" fontId="42" fillId="0" borderId="0" applyNumberFormat="0" applyFill="0" applyBorder="0" applyProtection="0"/>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42" fillId="0" borderId="0" applyNumberFormat="0" applyFill="0" applyBorder="0" applyProtection="0"/>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42" fillId="0" borderId="0" applyNumberFormat="0" applyFill="0" applyBorder="0" applyProtection="0"/>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42" fillId="0" borderId="0" applyNumberFormat="0" applyFill="0" applyBorder="0" applyProtection="0"/>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1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42" fillId="0" borderId="0" applyNumberFormat="0" applyFill="0" applyBorder="0" applyProtection="0"/>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42" fillId="0" borderId="0" applyNumberFormat="0" applyFill="0" applyBorder="0" applyProtection="0"/>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25" borderId="9" applyNumberFormat="0" applyFont="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0" borderId="0">
      <alignment vertical="center"/>
    </xf>
    <xf numFmtId="0" fontId="29" fillId="13" borderId="0" applyNumberFormat="0" applyBorder="0" applyAlignment="0" applyProtection="0">
      <alignment vertical="center"/>
    </xf>
    <xf numFmtId="0" fontId="29" fillId="17" borderId="0" applyNumberFormat="0" applyBorder="0" applyAlignment="0" applyProtection="0">
      <alignment vertical="center"/>
    </xf>
    <xf numFmtId="0" fontId="29" fillId="1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25" borderId="9" applyNumberFormat="0" applyFont="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42" fillId="0" borderId="0" applyNumberFormat="0" applyFill="0" applyBorder="0" applyProtection="0"/>
    <xf numFmtId="0" fontId="1" fillId="0" borderId="0">
      <alignment vertical="center"/>
    </xf>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42" fillId="0" borderId="0" applyNumberFormat="0" applyFill="0" applyBorder="0" applyProtection="0"/>
    <xf numFmtId="0" fontId="29" fillId="0" borderId="0">
      <alignment vertical="center"/>
    </xf>
    <xf numFmtId="0" fontId="29" fillId="0" borderId="0"/>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6"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31" fillId="0" borderId="0"/>
    <xf numFmtId="0" fontId="31" fillId="0" borderId="0"/>
    <xf numFmtId="0" fontId="31" fillId="0" borderId="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42" fillId="0" borderId="0" applyNumberFormat="0" applyFill="0" applyBorder="0" applyProtection="0"/>
    <xf numFmtId="0" fontId="29" fillId="0" borderId="0"/>
    <xf numFmtId="0" fontId="42" fillId="0" borderId="0" applyNumberFormat="0" applyFill="0" applyBorder="0" applyProtection="0"/>
    <xf numFmtId="0" fontId="29" fillId="0" borderId="0"/>
    <xf numFmtId="0" fontId="29" fillId="0" borderId="0"/>
    <xf numFmtId="0" fontId="29" fillId="0" borderId="0"/>
    <xf numFmtId="0" fontId="42"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5"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42" fillId="0" borderId="0" applyNumberFormat="0" applyFill="0" applyBorder="0" applyProtection="0"/>
    <xf numFmtId="0" fontId="29" fillId="0" borderId="0"/>
    <xf numFmtId="0" fontId="42" fillId="0" borderId="0" applyNumberFormat="0" applyFill="0" applyBorder="0" applyProtection="0"/>
    <xf numFmtId="0" fontId="37" fillId="0" borderId="0" applyNumberFormat="0" applyFill="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28"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36"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xf numFmtId="0" fontId="29" fillId="25" borderId="9" applyNumberFormat="0" applyFont="0" applyAlignment="0" applyProtection="0">
      <alignment vertical="center"/>
    </xf>
  </cellStyleXfs>
  <cellXfs count="189">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3" fillId="4"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5" fillId="9" borderId="4" xfId="34213" applyFont="1" applyFill="1" applyBorder="1" applyAlignment="1">
      <alignment horizontal="center" vertical="center"/>
    </xf>
    <xf numFmtId="0" fontId="3"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5" fillId="5" borderId="4" xfId="0" applyFont="1" applyFill="1" applyBorder="1" applyAlignment="1">
      <alignment horizontal="center" vertical="center"/>
    </xf>
    <xf numFmtId="0" fontId="26" fillId="0" borderId="0" xfId="0" applyFont="1"/>
    <xf numFmtId="0" fontId="27"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8"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3" fillId="8"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49" fontId="5" fillId="8" borderId="3" xfId="0" applyNumberFormat="1" applyFont="1" applyFill="1" applyBorder="1" applyAlignment="1">
      <alignment horizontal="left" vertical="center"/>
    </xf>
    <xf numFmtId="0" fontId="25"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8" fillId="5" borderId="4" xfId="0" applyFont="1" applyFill="1" applyBorder="1" applyAlignment="1">
      <alignment horizontal="center" vertical="center"/>
    </xf>
    <xf numFmtId="0" fontId="28" fillId="6" borderId="4" xfId="0" applyFont="1" applyFill="1" applyBorder="1" applyAlignment="1">
      <alignment horizontal="center" vertical="center"/>
    </xf>
    <xf numFmtId="0" fontId="25" fillId="6" borderId="4" xfId="0" applyFont="1" applyFill="1" applyBorder="1" applyAlignment="1">
      <alignment horizontal="center" vertical="center"/>
    </xf>
    <xf numFmtId="0" fontId="6" fillId="10" borderId="4" xfId="0" applyFont="1" applyFill="1" applyBorder="1" applyAlignment="1">
      <alignment horizontal="center" vertical="center"/>
    </xf>
    <xf numFmtId="0" fontId="28"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8" fillId="9" borderId="4" xfId="0" applyFont="1" applyFill="1" applyBorder="1" applyAlignment="1">
      <alignment horizontal="center" vertical="center"/>
    </xf>
    <xf numFmtId="0" fontId="28"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25" fillId="9" borderId="4" xfId="0" applyFont="1" applyFill="1" applyBorder="1" applyAlignment="1">
      <alignment horizontal="center" vertical="center"/>
    </xf>
    <xf numFmtId="0" fontId="9" fillId="4" borderId="3" xfId="0" applyFont="1" applyFill="1" applyBorder="1" applyAlignment="1">
      <alignment horizontal="left"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28" fillId="8" borderId="0"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3"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0" fontId="9" fillId="8" borderId="3" xfId="0" quotePrefix="1" applyNumberFormat="1" applyFont="1" applyFill="1" applyBorder="1" applyAlignment="1">
      <alignment horizontal="center" vertical="center"/>
    </xf>
    <xf numFmtId="49"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8"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2"/>
  <sheetViews>
    <sheetView showGridLines="0" tabSelected="1" workbookViewId="0">
      <pane xSplit="4" ySplit="5" topLeftCell="AO754" activePane="bottomRight" state="frozen"/>
      <selection pane="topRight"/>
      <selection pane="bottomLeft"/>
      <selection pane="bottomRight" activeCell="AR761" sqref="AR76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2071</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110</v>
      </c>
      <c r="AZ4" s="4" t="s">
        <v>111</v>
      </c>
      <c r="BA4" s="4" t="s">
        <v>112</v>
      </c>
      <c r="BB4" s="4" t="s">
        <v>113</v>
      </c>
      <c r="BC4" s="4" t="s">
        <v>114</v>
      </c>
      <c r="BD4" s="4" t="s">
        <v>115</v>
      </c>
      <c r="BE4" s="4" t="s">
        <v>116</v>
      </c>
      <c r="BF4" s="4" t="s">
        <v>117</v>
      </c>
      <c r="BG4" s="4" t="s">
        <v>118</v>
      </c>
      <c r="BH4" s="4" t="s">
        <v>119</v>
      </c>
      <c r="BI4" s="4" t="s">
        <v>120</v>
      </c>
      <c r="BJ4" s="4" t="s">
        <v>121</v>
      </c>
      <c r="BK4" s="4" t="s">
        <v>122</v>
      </c>
      <c r="BL4" s="4" t="s">
        <v>123</v>
      </c>
      <c r="BM4" s="4" t="s">
        <v>124</v>
      </c>
      <c r="BN4" s="4" t="s">
        <v>125</v>
      </c>
      <c r="BO4" s="4" t="s">
        <v>126</v>
      </c>
    </row>
    <row r="5" spans="3:67" ht="20.100000000000001" customHeight="1">
      <c r="C5" s="5" t="s">
        <v>127</v>
      </c>
      <c r="D5" s="5" t="s">
        <v>128</v>
      </c>
      <c r="E5" s="5" t="s">
        <v>127</v>
      </c>
      <c r="F5" s="5" t="s">
        <v>128</v>
      </c>
      <c r="G5" s="5" t="s">
        <v>127</v>
      </c>
      <c r="H5" s="5" t="s">
        <v>127</v>
      </c>
      <c r="I5" s="5" t="s">
        <v>127</v>
      </c>
      <c r="J5" s="5" t="s">
        <v>127</v>
      </c>
      <c r="K5" s="5" t="s">
        <v>127</v>
      </c>
      <c r="L5" s="5" t="s">
        <v>127</v>
      </c>
      <c r="M5" s="5" t="s">
        <v>128</v>
      </c>
      <c r="N5" s="5" t="s">
        <v>127</v>
      </c>
      <c r="O5" s="5" t="s">
        <v>127</v>
      </c>
      <c r="P5" s="5" t="s">
        <v>129</v>
      </c>
      <c r="Q5" s="5" t="s">
        <v>127</v>
      </c>
      <c r="R5" s="5" t="s">
        <v>127</v>
      </c>
      <c r="S5" s="5" t="s">
        <v>127</v>
      </c>
      <c r="T5" s="5" t="s">
        <v>127</v>
      </c>
      <c r="U5" s="5" t="s">
        <v>127</v>
      </c>
      <c r="V5" s="5" t="s">
        <v>127</v>
      </c>
      <c r="W5" s="5" t="s">
        <v>129</v>
      </c>
      <c r="X5" s="5" t="s">
        <v>127</v>
      </c>
      <c r="Y5" s="5" t="s">
        <v>127</v>
      </c>
      <c r="Z5" s="5" t="s">
        <v>127</v>
      </c>
      <c r="AA5" s="5" t="s">
        <v>127</v>
      </c>
      <c r="AB5" s="5" t="s">
        <v>127</v>
      </c>
      <c r="AC5" s="5" t="s">
        <v>127</v>
      </c>
      <c r="AD5" s="5" t="s">
        <v>129</v>
      </c>
      <c r="AE5" s="5" t="s">
        <v>127</v>
      </c>
      <c r="AF5" s="5" t="s">
        <v>130</v>
      </c>
      <c r="AG5" s="5" t="s">
        <v>127</v>
      </c>
      <c r="AH5" s="5" t="s">
        <v>127</v>
      </c>
      <c r="AI5" s="5" t="s">
        <v>127</v>
      </c>
      <c r="AJ5" s="5" t="s">
        <v>129</v>
      </c>
      <c r="AK5" s="5" t="s">
        <v>127</v>
      </c>
      <c r="AL5" s="5" t="s">
        <v>129</v>
      </c>
      <c r="AM5" s="5" t="s">
        <v>129</v>
      </c>
      <c r="AN5" s="5" t="s">
        <v>129</v>
      </c>
      <c r="AO5" s="5" t="s">
        <v>127</v>
      </c>
      <c r="AP5" s="5" t="s">
        <v>129</v>
      </c>
      <c r="AQ5" s="5" t="s">
        <v>129</v>
      </c>
      <c r="AR5" s="5" t="s">
        <v>131</v>
      </c>
      <c r="AS5" s="5" t="s">
        <v>131</v>
      </c>
      <c r="AT5" s="5" t="s">
        <v>128</v>
      </c>
      <c r="AU5" s="5" t="s">
        <v>128</v>
      </c>
      <c r="AV5" s="5" t="s">
        <v>127</v>
      </c>
      <c r="AW5" s="5" t="s">
        <v>131</v>
      </c>
      <c r="AX5" s="5" t="s">
        <v>128</v>
      </c>
      <c r="AY5" s="5" t="s">
        <v>128</v>
      </c>
      <c r="AZ5" s="5" t="s">
        <v>128</v>
      </c>
      <c r="BA5" s="5" t="s">
        <v>127</v>
      </c>
      <c r="BB5" s="5" t="s">
        <v>128</v>
      </c>
      <c r="BC5" s="5" t="s">
        <v>129</v>
      </c>
      <c r="BD5" s="5" t="s">
        <v>127</v>
      </c>
      <c r="BE5" s="5" t="s">
        <v>129</v>
      </c>
      <c r="BF5" s="5" t="s">
        <v>127</v>
      </c>
      <c r="BG5" s="5" t="s">
        <v>129</v>
      </c>
      <c r="BH5" s="5" t="s">
        <v>127</v>
      </c>
      <c r="BI5" s="5" t="s">
        <v>131</v>
      </c>
      <c r="BJ5" s="5" t="s">
        <v>127</v>
      </c>
      <c r="BK5" s="5" t="s">
        <v>127</v>
      </c>
      <c r="BL5" s="5" t="s">
        <v>127</v>
      </c>
      <c r="BM5" s="5" t="s">
        <v>129</v>
      </c>
      <c r="BN5" s="5" t="s">
        <v>127</v>
      </c>
      <c r="BO5" s="5" t="s">
        <v>127</v>
      </c>
    </row>
    <row r="6" spans="3:67" ht="20.100000000000001" customHeight="1">
      <c r="C6" s="6">
        <v>40000101</v>
      </c>
      <c r="D6" s="7" t="s">
        <v>132</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133</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134</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135</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136</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137</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138</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139</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140</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141</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142</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143</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144</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145</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146</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147</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148</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149</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150</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2068</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2069</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2070</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153</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154</v>
      </c>
      <c r="AT18" s="9" t="s">
        <v>155</v>
      </c>
      <c r="AU18" s="10">
        <v>0</v>
      </c>
      <c r="AV18" s="10">
        <v>0</v>
      </c>
      <c r="AW18" s="10">
        <v>20000001</v>
      </c>
      <c r="AX18" s="1" t="s">
        <v>156</v>
      </c>
      <c r="AY18" s="1">
        <v>0</v>
      </c>
      <c r="AZ18" s="34">
        <v>0</v>
      </c>
      <c r="BA18" s="35">
        <v>0</v>
      </c>
      <c r="BB18" s="36" t="s">
        <v>157</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158</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154</v>
      </c>
      <c r="AT19" s="9" t="s">
        <v>155</v>
      </c>
      <c r="AU19" s="10">
        <v>0</v>
      </c>
      <c r="AV19" s="10">
        <v>0</v>
      </c>
      <c r="AW19" s="10">
        <v>20000001</v>
      </c>
      <c r="AX19" s="1" t="s">
        <v>156</v>
      </c>
      <c r="AY19" s="1">
        <v>0</v>
      </c>
      <c r="AZ19" s="34">
        <v>0</v>
      </c>
      <c r="BA19" s="35">
        <v>0</v>
      </c>
      <c r="BB19" s="36" t="s">
        <v>157</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159</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154</v>
      </c>
      <c r="AT20" s="9" t="s">
        <v>155</v>
      </c>
      <c r="AU20" s="10">
        <v>0</v>
      </c>
      <c r="AV20" s="10">
        <v>0</v>
      </c>
      <c r="AW20" s="10">
        <v>20000001</v>
      </c>
      <c r="AX20" s="1" t="s">
        <v>156</v>
      </c>
      <c r="AY20" s="1">
        <v>0</v>
      </c>
      <c r="AZ20" s="34">
        <v>0</v>
      </c>
      <c r="BA20" s="35">
        <v>0</v>
      </c>
      <c r="BB20" s="36" t="s">
        <v>157</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160</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154</v>
      </c>
      <c r="AT21" s="9" t="s">
        <v>155</v>
      </c>
      <c r="AU21" s="10">
        <v>0</v>
      </c>
      <c r="AV21" s="10">
        <v>0</v>
      </c>
      <c r="AW21" s="10">
        <v>20000001</v>
      </c>
      <c r="AX21" s="1" t="s">
        <v>156</v>
      </c>
      <c r="AY21" s="1">
        <v>0</v>
      </c>
      <c r="AZ21" s="34">
        <v>0</v>
      </c>
      <c r="BA21" s="35">
        <v>0</v>
      </c>
      <c r="BB21" s="36" t="s">
        <v>157</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161</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154</v>
      </c>
      <c r="AT22" s="9" t="s">
        <v>155</v>
      </c>
      <c r="AU22" s="10">
        <v>0</v>
      </c>
      <c r="AV22" s="10">
        <v>0</v>
      </c>
      <c r="AW22" s="10">
        <v>20000001</v>
      </c>
      <c r="AX22" s="1" t="s">
        <v>156</v>
      </c>
      <c r="AY22" s="1">
        <v>0</v>
      </c>
      <c r="AZ22" s="34">
        <v>0</v>
      </c>
      <c r="BA22" s="35">
        <v>0</v>
      </c>
      <c r="BB22" s="36" t="s">
        <v>157</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162</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163</v>
      </c>
      <c r="AG23" s="6">
        <v>2</v>
      </c>
      <c r="AH23" s="6">
        <v>2</v>
      </c>
      <c r="AI23" s="6">
        <v>0</v>
      </c>
      <c r="AJ23" s="6">
        <v>1.5</v>
      </c>
      <c r="AK23" s="11">
        <v>0</v>
      </c>
      <c r="AL23" s="11">
        <v>0</v>
      </c>
      <c r="AM23" s="11">
        <v>0</v>
      </c>
      <c r="AN23" s="11">
        <v>0.2</v>
      </c>
      <c r="AO23" s="11">
        <v>200</v>
      </c>
      <c r="AP23" s="11">
        <v>0</v>
      </c>
      <c r="AQ23" s="11">
        <v>30</v>
      </c>
      <c r="AR23" s="6">
        <v>0</v>
      </c>
      <c r="AS23" s="11" t="s">
        <v>154</v>
      </c>
      <c r="AT23" s="12" t="s">
        <v>164</v>
      </c>
      <c r="AU23" s="11" t="s">
        <v>165</v>
      </c>
      <c r="AV23" s="14">
        <v>0</v>
      </c>
      <c r="AW23" s="14">
        <v>60000003</v>
      </c>
      <c r="AX23" s="12" t="s">
        <v>166</v>
      </c>
      <c r="AY23" s="11">
        <v>0</v>
      </c>
      <c r="AZ23" s="13">
        <v>0</v>
      </c>
      <c r="BA23" s="13">
        <v>0</v>
      </c>
      <c r="BB23" s="37" t="s">
        <v>167</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168</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155</v>
      </c>
      <c r="AU24" s="10">
        <v>0</v>
      </c>
      <c r="AV24" s="10">
        <v>0</v>
      </c>
      <c r="AW24" s="10">
        <v>0</v>
      </c>
      <c r="AX24" s="1" t="s">
        <v>156</v>
      </c>
      <c r="AY24" s="1">
        <v>0</v>
      </c>
      <c r="AZ24" s="34">
        <v>0</v>
      </c>
      <c r="BA24" s="35">
        <v>0</v>
      </c>
      <c r="BB24" s="36" t="s">
        <v>157</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169</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155</v>
      </c>
      <c r="AU25" s="10">
        <v>0</v>
      </c>
      <c r="AV25" s="10">
        <v>0</v>
      </c>
      <c r="AW25" s="10">
        <v>0</v>
      </c>
      <c r="AX25" s="1" t="s">
        <v>156</v>
      </c>
      <c r="AY25" s="1">
        <v>0</v>
      </c>
      <c r="AZ25" s="34">
        <v>0</v>
      </c>
      <c r="BA25" s="35">
        <v>0</v>
      </c>
      <c r="BB25" s="36" t="s">
        <v>157</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170</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155</v>
      </c>
      <c r="AU26" s="10">
        <v>0</v>
      </c>
      <c r="AV26" s="10">
        <v>0</v>
      </c>
      <c r="AW26" s="10">
        <v>0</v>
      </c>
      <c r="AX26" s="1" t="s">
        <v>156</v>
      </c>
      <c r="AY26" s="1">
        <v>0</v>
      </c>
      <c r="AZ26" s="34">
        <v>0</v>
      </c>
      <c r="BA26" s="35">
        <v>0</v>
      </c>
      <c r="BB26" s="36" t="s">
        <v>157</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171</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155</v>
      </c>
      <c r="AU27" s="10">
        <v>0</v>
      </c>
      <c r="AV27" s="10">
        <v>0</v>
      </c>
      <c r="AW27" s="10">
        <v>0</v>
      </c>
      <c r="AX27" s="1" t="s">
        <v>156</v>
      </c>
      <c r="AY27" s="1">
        <v>0</v>
      </c>
      <c r="AZ27" s="34">
        <v>0</v>
      </c>
      <c r="BA27" s="35">
        <v>0</v>
      </c>
      <c r="BB27" s="36" t="s">
        <v>157</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172</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155</v>
      </c>
      <c r="AU28" s="10">
        <v>0</v>
      </c>
      <c r="AV28" s="10">
        <v>0</v>
      </c>
      <c r="AW28" s="10">
        <v>0</v>
      </c>
      <c r="AX28" s="1" t="s">
        <v>156</v>
      </c>
      <c r="AY28" s="1">
        <v>0</v>
      </c>
      <c r="AZ28" s="34">
        <v>0</v>
      </c>
      <c r="BA28" s="35">
        <v>0</v>
      </c>
      <c r="BB28" s="36" t="s">
        <v>157</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173</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174</v>
      </c>
      <c r="AG29" s="6">
        <v>2</v>
      </c>
      <c r="AH29" s="6">
        <v>0</v>
      </c>
      <c r="AI29" s="6">
        <v>0</v>
      </c>
      <c r="AJ29" s="6">
        <v>3</v>
      </c>
      <c r="AK29" s="11">
        <v>0</v>
      </c>
      <c r="AL29" s="11">
        <v>0</v>
      </c>
      <c r="AM29" s="17">
        <v>0</v>
      </c>
      <c r="AN29" s="11">
        <v>0.25</v>
      </c>
      <c r="AO29" s="11">
        <v>3000</v>
      </c>
      <c r="AP29" s="11">
        <v>0.4</v>
      </c>
      <c r="AQ29" s="11">
        <v>0</v>
      </c>
      <c r="AR29" s="6">
        <v>0</v>
      </c>
      <c r="AS29" s="11" t="s">
        <v>154</v>
      </c>
      <c r="AT29" s="12" t="s">
        <v>175</v>
      </c>
      <c r="AU29" s="11" t="s">
        <v>176</v>
      </c>
      <c r="AV29" s="14">
        <v>12000001</v>
      </c>
      <c r="AW29" s="10">
        <v>20100010</v>
      </c>
      <c r="AX29" s="12" t="s">
        <v>156</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177</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174</v>
      </c>
      <c r="AG30" s="6">
        <v>2</v>
      </c>
      <c r="AH30" s="6">
        <v>0</v>
      </c>
      <c r="AI30" s="6">
        <v>0</v>
      </c>
      <c r="AJ30" s="6">
        <v>3</v>
      </c>
      <c r="AK30" s="11">
        <v>0</v>
      </c>
      <c r="AL30" s="11">
        <v>0</v>
      </c>
      <c r="AM30" s="17">
        <v>0</v>
      </c>
      <c r="AN30" s="11">
        <v>0.25</v>
      </c>
      <c r="AO30" s="11">
        <v>3000</v>
      </c>
      <c r="AP30" s="11">
        <v>0.7</v>
      </c>
      <c r="AQ30" s="11">
        <v>0</v>
      </c>
      <c r="AR30" s="6">
        <v>0</v>
      </c>
      <c r="AS30" s="11" t="s">
        <v>154</v>
      </c>
      <c r="AT30" s="12" t="s">
        <v>178</v>
      </c>
      <c r="AU30" s="11" t="s">
        <v>176</v>
      </c>
      <c r="AV30" s="14">
        <v>12000001</v>
      </c>
      <c r="AW30" s="10">
        <v>20100020</v>
      </c>
      <c r="AX30" s="12" t="s">
        <v>156</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179</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174</v>
      </c>
      <c r="AG31" s="6">
        <v>2</v>
      </c>
      <c r="AH31" s="6">
        <v>0</v>
      </c>
      <c r="AI31" s="6">
        <v>0</v>
      </c>
      <c r="AJ31" s="6">
        <v>3</v>
      </c>
      <c r="AK31" s="11">
        <v>0</v>
      </c>
      <c r="AL31" s="11">
        <v>0</v>
      </c>
      <c r="AM31" s="17">
        <v>0</v>
      </c>
      <c r="AN31" s="11">
        <v>0.3</v>
      </c>
      <c r="AO31" s="11">
        <v>3000</v>
      </c>
      <c r="AP31" s="11">
        <v>0.5</v>
      </c>
      <c r="AQ31" s="11">
        <v>0</v>
      </c>
      <c r="AR31" s="6">
        <v>0</v>
      </c>
      <c r="AS31" s="11" t="s">
        <v>154</v>
      </c>
      <c r="AT31" s="12" t="s">
        <v>180</v>
      </c>
      <c r="AU31" s="11" t="s">
        <v>176</v>
      </c>
      <c r="AV31" s="14">
        <v>12000001</v>
      </c>
      <c r="AW31" s="10">
        <v>20100030</v>
      </c>
      <c r="AX31" s="12" t="s">
        <v>156</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181</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154</v>
      </c>
      <c r="AG32" s="6">
        <v>7</v>
      </c>
      <c r="AH32" s="6">
        <v>0</v>
      </c>
      <c r="AI32" s="6">
        <v>0</v>
      </c>
      <c r="AJ32" s="6">
        <v>3</v>
      </c>
      <c r="AK32" s="11">
        <v>0</v>
      </c>
      <c r="AL32" s="11">
        <v>0</v>
      </c>
      <c r="AM32" s="17">
        <v>0</v>
      </c>
      <c r="AN32" s="11">
        <v>0.15</v>
      </c>
      <c r="AO32" s="11">
        <v>3000</v>
      </c>
      <c r="AP32" s="11">
        <v>0.3</v>
      </c>
      <c r="AQ32" s="11">
        <v>0</v>
      </c>
      <c r="AR32" s="6">
        <v>0</v>
      </c>
      <c r="AS32" s="11" t="s">
        <v>154</v>
      </c>
      <c r="AT32" s="12" t="s">
        <v>182</v>
      </c>
      <c r="AU32" s="11" t="s">
        <v>176</v>
      </c>
      <c r="AV32" s="14">
        <v>12000006</v>
      </c>
      <c r="AW32" s="10">
        <v>0</v>
      </c>
      <c r="AX32" s="12" t="s">
        <v>156</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183</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154</v>
      </c>
      <c r="AG33" s="6">
        <v>7</v>
      </c>
      <c r="AH33" s="6">
        <v>0</v>
      </c>
      <c r="AI33" s="6">
        <v>0</v>
      </c>
      <c r="AJ33" s="6">
        <v>3</v>
      </c>
      <c r="AK33" s="11">
        <v>0</v>
      </c>
      <c r="AL33" s="11">
        <v>0</v>
      </c>
      <c r="AM33" s="17">
        <v>0</v>
      </c>
      <c r="AN33" s="11">
        <v>0.15</v>
      </c>
      <c r="AO33" s="11">
        <v>3000</v>
      </c>
      <c r="AP33" s="11">
        <v>0.4</v>
      </c>
      <c r="AQ33" s="11">
        <v>0</v>
      </c>
      <c r="AR33" s="6">
        <v>0</v>
      </c>
      <c r="AS33" s="11" t="s">
        <v>154</v>
      </c>
      <c r="AT33" s="12" t="s">
        <v>184</v>
      </c>
      <c r="AU33" s="11" t="s">
        <v>176</v>
      </c>
      <c r="AV33" s="14">
        <v>12000007</v>
      </c>
      <c r="AW33" s="10">
        <v>0</v>
      </c>
      <c r="AX33" s="12" t="s">
        <v>156</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185</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154</v>
      </c>
      <c r="AG34" s="6">
        <v>7</v>
      </c>
      <c r="AH34" s="6">
        <v>0</v>
      </c>
      <c r="AI34" s="6">
        <v>0</v>
      </c>
      <c r="AJ34" s="6">
        <v>3</v>
      </c>
      <c r="AK34" s="11">
        <v>0</v>
      </c>
      <c r="AL34" s="11">
        <v>0</v>
      </c>
      <c r="AM34" s="17">
        <v>0</v>
      </c>
      <c r="AN34" s="11">
        <v>0.15</v>
      </c>
      <c r="AO34" s="11">
        <v>3000</v>
      </c>
      <c r="AP34" s="11">
        <v>0.6</v>
      </c>
      <c r="AQ34" s="11">
        <v>0</v>
      </c>
      <c r="AR34" s="6">
        <v>0</v>
      </c>
      <c r="AS34" s="11" t="s">
        <v>154</v>
      </c>
      <c r="AT34" s="12" t="s">
        <v>186</v>
      </c>
      <c r="AU34" s="11" t="s">
        <v>176</v>
      </c>
      <c r="AV34" s="14">
        <v>12000008</v>
      </c>
      <c r="AW34" s="10">
        <v>0</v>
      </c>
      <c r="AX34" s="12" t="s">
        <v>156</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187</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154</v>
      </c>
      <c r="AT35" s="12" t="s">
        <v>182</v>
      </c>
      <c r="AU35" s="14" t="s">
        <v>188</v>
      </c>
      <c r="AV35" s="14">
        <v>12000006</v>
      </c>
      <c r="AW35" s="10">
        <v>20100210</v>
      </c>
      <c r="AX35" s="15" t="s">
        <v>189</v>
      </c>
      <c r="AY35" s="15" t="s">
        <v>154</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187</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154</v>
      </c>
      <c r="AT36" s="12" t="s">
        <v>184</v>
      </c>
      <c r="AU36" s="14" t="s">
        <v>188</v>
      </c>
      <c r="AV36" s="14">
        <v>12000006</v>
      </c>
      <c r="AW36" s="10">
        <v>20100210</v>
      </c>
      <c r="AX36" s="15" t="s">
        <v>189</v>
      </c>
      <c r="AY36" s="15" t="s">
        <v>154</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187</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154</v>
      </c>
      <c r="AT37" s="12" t="s">
        <v>182</v>
      </c>
      <c r="AU37" s="14" t="s">
        <v>188</v>
      </c>
      <c r="AV37" s="14">
        <v>12000006</v>
      </c>
      <c r="AW37" s="10">
        <v>20100310</v>
      </c>
      <c r="AX37" s="15" t="s">
        <v>189</v>
      </c>
      <c r="AY37" s="15" t="s">
        <v>154</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187</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154</v>
      </c>
      <c r="AT38" s="12" t="s">
        <v>184</v>
      </c>
      <c r="AU38" s="14" t="s">
        <v>188</v>
      </c>
      <c r="AV38" s="14">
        <v>12000006</v>
      </c>
      <c r="AW38" s="10">
        <v>20100310</v>
      </c>
      <c r="AX38" s="15" t="s">
        <v>189</v>
      </c>
      <c r="AY38" s="15" t="s">
        <v>154</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190</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154</v>
      </c>
      <c r="AT39" s="12" t="s">
        <v>175</v>
      </c>
      <c r="AU39" s="14" t="s">
        <v>188</v>
      </c>
      <c r="AV39" s="14">
        <v>12000010</v>
      </c>
      <c r="AW39" s="10">
        <v>20100410</v>
      </c>
      <c r="AX39" s="15" t="s">
        <v>189</v>
      </c>
      <c r="AY39" s="15" t="s">
        <v>154</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190</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154</v>
      </c>
      <c r="AT40" s="12" t="s">
        <v>178</v>
      </c>
      <c r="AU40" s="14" t="s">
        <v>188</v>
      </c>
      <c r="AV40" s="14">
        <v>12000010</v>
      </c>
      <c r="AW40" s="10">
        <v>20100420</v>
      </c>
      <c r="AX40" s="15" t="s">
        <v>189</v>
      </c>
      <c r="AY40" s="15" t="s">
        <v>154</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191</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192</v>
      </c>
      <c r="AU41" s="18">
        <v>0</v>
      </c>
      <c r="AV41" s="18">
        <v>12000001</v>
      </c>
      <c r="AW41" s="18">
        <v>20000002</v>
      </c>
      <c r="AX41" s="38" t="s">
        <v>156</v>
      </c>
      <c r="AY41" s="39">
        <v>0</v>
      </c>
      <c r="AZ41" s="40">
        <v>0</v>
      </c>
      <c r="BA41" s="40">
        <v>0</v>
      </c>
      <c r="BB41" s="41" t="s">
        <v>193</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191</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192</v>
      </c>
      <c r="AU42" s="18">
        <v>0</v>
      </c>
      <c r="AV42" s="18">
        <v>12000001</v>
      </c>
      <c r="AW42" s="18">
        <v>20000002</v>
      </c>
      <c r="AX42" s="38" t="s">
        <v>156</v>
      </c>
      <c r="AY42" s="39">
        <v>0</v>
      </c>
      <c r="AZ42" s="40">
        <v>0</v>
      </c>
      <c r="BA42" s="40">
        <v>0</v>
      </c>
      <c r="BB42" s="41" t="s">
        <v>193</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191</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2183</v>
      </c>
      <c r="AT43" s="17" t="s">
        <v>192</v>
      </c>
      <c r="AU43" s="18">
        <v>0</v>
      </c>
      <c r="AV43" s="18">
        <v>12000001</v>
      </c>
      <c r="AW43" s="18">
        <v>20000002</v>
      </c>
      <c r="AX43" s="38" t="s">
        <v>156</v>
      </c>
      <c r="AY43" s="39">
        <v>0</v>
      </c>
      <c r="AZ43" s="40">
        <v>0</v>
      </c>
      <c r="BA43" s="40">
        <v>0</v>
      </c>
      <c r="BB43" s="41" t="s">
        <v>194</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191</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2183</v>
      </c>
      <c r="AT44" s="17" t="s">
        <v>192</v>
      </c>
      <c r="AU44" s="18">
        <v>0</v>
      </c>
      <c r="AV44" s="18">
        <v>12000001</v>
      </c>
      <c r="AW44" s="18">
        <v>20000002</v>
      </c>
      <c r="AX44" s="38" t="s">
        <v>156</v>
      </c>
      <c r="AY44" s="39">
        <v>0</v>
      </c>
      <c r="AZ44" s="40">
        <v>0</v>
      </c>
      <c r="BA44" s="40">
        <v>0</v>
      </c>
      <c r="BB44" s="41" t="s">
        <v>195</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196</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197</v>
      </c>
      <c r="AG45" s="18">
        <v>2</v>
      </c>
      <c r="AH45" s="29">
        <v>1</v>
      </c>
      <c r="AI45" s="24">
        <v>0</v>
      </c>
      <c r="AJ45" s="17">
        <v>6</v>
      </c>
      <c r="AK45" s="30">
        <v>0</v>
      </c>
      <c r="AL45" s="17">
        <v>0</v>
      </c>
      <c r="AM45" s="17">
        <v>0</v>
      </c>
      <c r="AN45" s="17">
        <v>0.5</v>
      </c>
      <c r="AO45" s="17">
        <v>10000</v>
      </c>
      <c r="AP45" s="17">
        <v>0</v>
      </c>
      <c r="AQ45" s="17">
        <v>0</v>
      </c>
      <c r="AR45" s="24">
        <v>0</v>
      </c>
      <c r="AS45" s="32">
        <v>0</v>
      </c>
      <c r="AT45" s="17" t="s">
        <v>155</v>
      </c>
      <c r="AU45" s="18">
        <v>0</v>
      </c>
      <c r="AV45" s="18">
        <v>0</v>
      </c>
      <c r="AW45" s="18">
        <v>20000003</v>
      </c>
      <c r="AX45" s="38" t="s">
        <v>156</v>
      </c>
      <c r="AY45" s="39">
        <v>0</v>
      </c>
      <c r="AZ45" s="40">
        <v>0</v>
      </c>
      <c r="BA45" s="40">
        <v>0</v>
      </c>
      <c r="BB45" s="41" t="s">
        <v>198</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196</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197</v>
      </c>
      <c r="AG46" s="18">
        <v>2</v>
      </c>
      <c r="AH46" s="29">
        <v>1</v>
      </c>
      <c r="AI46" s="24">
        <v>0</v>
      </c>
      <c r="AJ46" s="17">
        <v>6</v>
      </c>
      <c r="AK46" s="30">
        <v>0</v>
      </c>
      <c r="AL46" s="17">
        <v>0</v>
      </c>
      <c r="AM46" s="17">
        <v>0</v>
      </c>
      <c r="AN46" s="17">
        <v>0.5</v>
      </c>
      <c r="AO46" s="17">
        <v>10000</v>
      </c>
      <c r="AP46" s="17">
        <v>0</v>
      </c>
      <c r="AQ46" s="17">
        <v>0</v>
      </c>
      <c r="AR46" s="24">
        <v>0</v>
      </c>
      <c r="AS46" s="32">
        <v>0</v>
      </c>
      <c r="AT46" s="17" t="s">
        <v>155</v>
      </c>
      <c r="AU46" s="18">
        <v>0</v>
      </c>
      <c r="AV46" s="18">
        <v>0</v>
      </c>
      <c r="AW46" s="18">
        <v>20000003</v>
      </c>
      <c r="AX46" s="38" t="s">
        <v>156</v>
      </c>
      <c r="AY46" s="39">
        <v>0</v>
      </c>
      <c r="AZ46" s="40">
        <v>0</v>
      </c>
      <c r="BA46" s="40">
        <v>0</v>
      </c>
      <c r="BB46" s="41" t="s">
        <v>198</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196</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197</v>
      </c>
      <c r="AG47" s="18">
        <v>2</v>
      </c>
      <c r="AH47" s="29">
        <v>1</v>
      </c>
      <c r="AI47" s="24">
        <v>0</v>
      </c>
      <c r="AJ47" s="17">
        <v>6</v>
      </c>
      <c r="AK47" s="30">
        <v>0</v>
      </c>
      <c r="AL47" s="17">
        <v>0</v>
      </c>
      <c r="AM47" s="17">
        <v>0</v>
      </c>
      <c r="AN47" s="17">
        <v>0.5</v>
      </c>
      <c r="AO47" s="17">
        <v>10000</v>
      </c>
      <c r="AP47" s="17">
        <v>0</v>
      </c>
      <c r="AQ47" s="17">
        <v>0</v>
      </c>
      <c r="AR47" s="24">
        <v>0</v>
      </c>
      <c r="AS47" s="32">
        <v>0</v>
      </c>
      <c r="AT47" s="17" t="s">
        <v>155</v>
      </c>
      <c r="AU47" s="18">
        <v>0</v>
      </c>
      <c r="AV47" s="18">
        <v>0</v>
      </c>
      <c r="AW47" s="18">
        <v>20000003</v>
      </c>
      <c r="AX47" s="38" t="s">
        <v>156</v>
      </c>
      <c r="AY47" s="39">
        <v>0</v>
      </c>
      <c r="AZ47" s="40">
        <v>0</v>
      </c>
      <c r="BA47" s="40">
        <v>0</v>
      </c>
      <c r="BB47" s="41" t="s">
        <v>199</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196</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197</v>
      </c>
      <c r="AG48" s="18">
        <v>2</v>
      </c>
      <c r="AH48" s="29">
        <v>1</v>
      </c>
      <c r="AI48" s="24">
        <v>0</v>
      </c>
      <c r="AJ48" s="17">
        <v>6</v>
      </c>
      <c r="AK48" s="30">
        <v>0</v>
      </c>
      <c r="AL48" s="17">
        <v>0</v>
      </c>
      <c r="AM48" s="17">
        <v>0</v>
      </c>
      <c r="AN48" s="17">
        <v>0.5</v>
      </c>
      <c r="AO48" s="17">
        <v>10000</v>
      </c>
      <c r="AP48" s="17">
        <v>0</v>
      </c>
      <c r="AQ48" s="17">
        <v>0</v>
      </c>
      <c r="AR48" s="24">
        <v>0</v>
      </c>
      <c r="AS48" s="32">
        <v>0</v>
      </c>
      <c r="AT48" s="17" t="s">
        <v>155</v>
      </c>
      <c r="AU48" s="18">
        <v>0</v>
      </c>
      <c r="AV48" s="18">
        <v>0</v>
      </c>
      <c r="AW48" s="18">
        <v>20000003</v>
      </c>
      <c r="AX48" s="38" t="s">
        <v>156</v>
      </c>
      <c r="AY48" s="39">
        <v>0</v>
      </c>
      <c r="AZ48" s="40">
        <v>0</v>
      </c>
      <c r="BA48" s="40">
        <v>0</v>
      </c>
      <c r="BB48" s="41" t="s">
        <v>200</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196</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197</v>
      </c>
      <c r="AG49" s="18">
        <v>2</v>
      </c>
      <c r="AH49" s="29">
        <v>1</v>
      </c>
      <c r="AI49" s="24">
        <v>0</v>
      </c>
      <c r="AJ49" s="17">
        <v>6</v>
      </c>
      <c r="AK49" s="30">
        <v>0</v>
      </c>
      <c r="AL49" s="17">
        <v>0</v>
      </c>
      <c r="AM49" s="17">
        <v>0</v>
      </c>
      <c r="AN49" s="17">
        <v>0.5</v>
      </c>
      <c r="AO49" s="17">
        <v>10000</v>
      </c>
      <c r="AP49" s="17">
        <v>0</v>
      </c>
      <c r="AQ49" s="17">
        <v>0</v>
      </c>
      <c r="AR49" s="24">
        <v>0</v>
      </c>
      <c r="AS49" s="32">
        <v>0</v>
      </c>
      <c r="AT49" s="17" t="s">
        <v>155</v>
      </c>
      <c r="AU49" s="18">
        <v>0</v>
      </c>
      <c r="AV49" s="18">
        <v>0</v>
      </c>
      <c r="AW49" s="18">
        <v>20000003</v>
      </c>
      <c r="AX49" s="38" t="s">
        <v>156</v>
      </c>
      <c r="AY49" s="39">
        <v>0</v>
      </c>
      <c r="AZ49" s="40">
        <v>0</v>
      </c>
      <c r="BA49" s="40">
        <v>0</v>
      </c>
      <c r="BB49" s="41" t="s">
        <v>201</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202</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197</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156</v>
      </c>
      <c r="AY50" s="39">
        <v>0</v>
      </c>
      <c r="AZ50" s="40">
        <v>0</v>
      </c>
      <c r="BA50" s="40">
        <v>0</v>
      </c>
      <c r="BB50" s="41" t="s">
        <v>203</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202</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197</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156</v>
      </c>
      <c r="AY51" s="39">
        <v>0</v>
      </c>
      <c r="AZ51" s="40">
        <v>0</v>
      </c>
      <c r="BA51" s="40">
        <v>0</v>
      </c>
      <c r="BB51" s="41" t="s">
        <v>204</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202</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197</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156</v>
      </c>
      <c r="AY52" s="39">
        <v>0</v>
      </c>
      <c r="AZ52" s="40">
        <v>0</v>
      </c>
      <c r="BA52" s="40">
        <v>0</v>
      </c>
      <c r="BB52" s="41" t="s">
        <v>205</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202</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197</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156</v>
      </c>
      <c r="AY53" s="39">
        <v>0</v>
      </c>
      <c r="AZ53" s="40">
        <v>0</v>
      </c>
      <c r="BA53" s="40">
        <v>0</v>
      </c>
      <c r="BB53" s="41" t="s">
        <v>206</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207</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208</v>
      </c>
      <c r="AG54" s="18">
        <v>0</v>
      </c>
      <c r="AH54" s="29">
        <v>2</v>
      </c>
      <c r="AI54" s="24">
        <v>0</v>
      </c>
      <c r="AJ54" s="17">
        <v>6</v>
      </c>
      <c r="AK54" s="30">
        <v>0</v>
      </c>
      <c r="AL54" s="17">
        <v>0</v>
      </c>
      <c r="AM54" s="17">
        <v>0</v>
      </c>
      <c r="AN54" s="17">
        <v>0.5</v>
      </c>
      <c r="AO54" s="17">
        <v>3000</v>
      </c>
      <c r="AP54" s="17">
        <v>0.5</v>
      </c>
      <c r="AQ54" s="17">
        <v>0</v>
      </c>
      <c r="AR54" s="24">
        <v>0</v>
      </c>
      <c r="AS54" s="32" t="s">
        <v>154</v>
      </c>
      <c r="AT54" s="17" t="s">
        <v>209</v>
      </c>
      <c r="AU54" s="18">
        <v>0</v>
      </c>
      <c r="AV54" s="18">
        <v>12000002</v>
      </c>
      <c r="AW54" s="18">
        <v>20000004</v>
      </c>
      <c r="AX54" s="38" t="s">
        <v>156</v>
      </c>
      <c r="AY54" s="39">
        <v>0</v>
      </c>
      <c r="AZ54" s="40">
        <v>0</v>
      </c>
      <c r="BA54" s="40">
        <v>0</v>
      </c>
      <c r="BB54" s="41" t="s">
        <v>210</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207</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208</v>
      </c>
      <c r="AG55" s="18">
        <v>0</v>
      </c>
      <c r="AH55" s="29">
        <v>2</v>
      </c>
      <c r="AI55" s="24">
        <v>0</v>
      </c>
      <c r="AJ55" s="17">
        <v>6</v>
      </c>
      <c r="AK55" s="30">
        <v>0</v>
      </c>
      <c r="AL55" s="17">
        <v>0</v>
      </c>
      <c r="AM55" s="17">
        <v>0</v>
      </c>
      <c r="AN55" s="17">
        <v>0.5</v>
      </c>
      <c r="AO55" s="17">
        <v>3000</v>
      </c>
      <c r="AP55" s="17">
        <v>0.5</v>
      </c>
      <c r="AQ55" s="17">
        <v>0</v>
      </c>
      <c r="AR55" s="24">
        <v>0</v>
      </c>
      <c r="AS55" s="32" t="s">
        <v>154</v>
      </c>
      <c r="AT55" s="17" t="s">
        <v>209</v>
      </c>
      <c r="AU55" s="18">
        <v>0</v>
      </c>
      <c r="AV55" s="18">
        <v>12000002</v>
      </c>
      <c r="AW55" s="18">
        <v>20000004</v>
      </c>
      <c r="AX55" s="38" t="s">
        <v>156</v>
      </c>
      <c r="AY55" s="39">
        <v>0</v>
      </c>
      <c r="AZ55" s="40">
        <v>0</v>
      </c>
      <c r="BA55" s="40">
        <v>0</v>
      </c>
      <c r="BB55" s="41" t="s">
        <v>210</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207</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208</v>
      </c>
      <c r="AG56" s="18">
        <v>0</v>
      </c>
      <c r="AH56" s="29">
        <v>2</v>
      </c>
      <c r="AI56" s="24">
        <v>0</v>
      </c>
      <c r="AJ56" s="17">
        <v>6</v>
      </c>
      <c r="AK56" s="30">
        <v>0</v>
      </c>
      <c r="AL56" s="17">
        <v>0</v>
      </c>
      <c r="AM56" s="17">
        <v>0</v>
      </c>
      <c r="AN56" s="17">
        <v>0.5</v>
      </c>
      <c r="AO56" s="17">
        <v>3000</v>
      </c>
      <c r="AP56" s="17">
        <v>0.5</v>
      </c>
      <c r="AQ56" s="17">
        <v>0</v>
      </c>
      <c r="AR56" s="24">
        <v>0</v>
      </c>
      <c r="AS56" s="32">
        <v>90000030</v>
      </c>
      <c r="AT56" s="17" t="s">
        <v>209</v>
      </c>
      <c r="AU56" s="18">
        <v>0</v>
      </c>
      <c r="AV56" s="18">
        <v>12000002</v>
      </c>
      <c r="AW56" s="18">
        <v>20000004</v>
      </c>
      <c r="AX56" s="38" t="s">
        <v>156</v>
      </c>
      <c r="AY56" s="39">
        <v>0</v>
      </c>
      <c r="AZ56" s="40">
        <v>0</v>
      </c>
      <c r="BA56" s="40">
        <v>0</v>
      </c>
      <c r="BB56" s="41" t="s">
        <v>211</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207</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208</v>
      </c>
      <c r="AG57" s="18">
        <v>0</v>
      </c>
      <c r="AH57" s="29">
        <v>2</v>
      </c>
      <c r="AI57" s="24">
        <v>0</v>
      </c>
      <c r="AJ57" s="17">
        <v>6</v>
      </c>
      <c r="AK57" s="30">
        <v>0</v>
      </c>
      <c r="AL57" s="17">
        <v>0</v>
      </c>
      <c r="AM57" s="17">
        <v>0</v>
      </c>
      <c r="AN57" s="17">
        <v>0.5</v>
      </c>
      <c r="AO57" s="17">
        <v>3000</v>
      </c>
      <c r="AP57" s="17">
        <v>0.5</v>
      </c>
      <c r="AQ57" s="17">
        <v>0</v>
      </c>
      <c r="AR57" s="24">
        <v>0</v>
      </c>
      <c r="AS57" s="32">
        <v>90000030</v>
      </c>
      <c r="AT57" s="17" t="s">
        <v>209</v>
      </c>
      <c r="AU57" s="18">
        <v>0</v>
      </c>
      <c r="AV57" s="18">
        <v>12000002</v>
      </c>
      <c r="AW57" s="18">
        <v>20000004</v>
      </c>
      <c r="AX57" s="38" t="s">
        <v>156</v>
      </c>
      <c r="AY57" s="39">
        <v>0</v>
      </c>
      <c r="AZ57" s="40">
        <v>0</v>
      </c>
      <c r="BA57" s="40">
        <v>0</v>
      </c>
      <c r="BB57" s="41" t="s">
        <v>212</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213</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154</v>
      </c>
      <c r="AT58" s="17" t="s">
        <v>192</v>
      </c>
      <c r="AU58" s="18">
        <v>0</v>
      </c>
      <c r="AV58" s="18">
        <v>12000001</v>
      </c>
      <c r="AW58" s="18">
        <v>0</v>
      </c>
      <c r="AX58" s="38" t="s">
        <v>156</v>
      </c>
      <c r="AY58" s="39">
        <v>0</v>
      </c>
      <c r="AZ58" s="40">
        <v>0</v>
      </c>
      <c r="BA58" s="40">
        <v>0</v>
      </c>
      <c r="BB58" s="41" t="s">
        <v>214</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213</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154</v>
      </c>
      <c r="AT59" s="17" t="s">
        <v>192</v>
      </c>
      <c r="AU59" s="18">
        <v>0</v>
      </c>
      <c r="AV59" s="18">
        <v>12000001</v>
      </c>
      <c r="AW59" s="18">
        <v>0</v>
      </c>
      <c r="AX59" s="38" t="s">
        <v>156</v>
      </c>
      <c r="AY59" s="39">
        <v>0</v>
      </c>
      <c r="AZ59" s="40">
        <v>0</v>
      </c>
      <c r="BA59" s="40">
        <v>0</v>
      </c>
      <c r="BB59" s="41" t="s">
        <v>214</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213</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154</v>
      </c>
      <c r="AT60" s="17" t="s">
        <v>192</v>
      </c>
      <c r="AU60" s="18">
        <v>0</v>
      </c>
      <c r="AV60" s="18">
        <v>12000001</v>
      </c>
      <c r="AW60" s="18">
        <v>0</v>
      </c>
      <c r="AX60" s="38" t="s">
        <v>156</v>
      </c>
      <c r="AY60" s="39">
        <v>0</v>
      </c>
      <c r="AZ60" s="40">
        <v>0</v>
      </c>
      <c r="BA60" s="40">
        <v>0</v>
      </c>
      <c r="BB60" s="41" t="s">
        <v>215</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213</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154</v>
      </c>
      <c r="AT61" s="17" t="s">
        <v>192</v>
      </c>
      <c r="AU61" s="18">
        <v>0</v>
      </c>
      <c r="AV61" s="18">
        <v>12000001</v>
      </c>
      <c r="AW61" s="18">
        <v>0</v>
      </c>
      <c r="AX61" s="38" t="s">
        <v>156</v>
      </c>
      <c r="AY61" s="39">
        <v>0</v>
      </c>
      <c r="AZ61" s="40">
        <v>0</v>
      </c>
      <c r="BA61" s="40">
        <v>0</v>
      </c>
      <c r="BB61" s="41" t="s">
        <v>216</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217</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218</v>
      </c>
      <c r="AT62" s="17" t="s">
        <v>155</v>
      </c>
      <c r="AU62" s="18">
        <v>0</v>
      </c>
      <c r="AV62" s="18">
        <v>0</v>
      </c>
      <c r="AW62" s="18">
        <v>20000005</v>
      </c>
      <c r="AX62" s="38" t="s">
        <v>156</v>
      </c>
      <c r="AY62" s="39">
        <v>0</v>
      </c>
      <c r="AZ62" s="40">
        <v>0</v>
      </c>
      <c r="BA62" s="40">
        <v>0</v>
      </c>
      <c r="BB62" s="41" t="s">
        <v>219</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217</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218</v>
      </c>
      <c r="AT63" s="17" t="s">
        <v>155</v>
      </c>
      <c r="AU63" s="18">
        <v>0</v>
      </c>
      <c r="AV63" s="18">
        <v>0</v>
      </c>
      <c r="AW63" s="18">
        <v>20000005</v>
      </c>
      <c r="AX63" s="38" t="s">
        <v>156</v>
      </c>
      <c r="AY63" s="39">
        <v>0</v>
      </c>
      <c r="AZ63" s="40">
        <v>0</v>
      </c>
      <c r="BA63" s="40">
        <v>0</v>
      </c>
      <c r="BB63" s="41" t="s">
        <v>219</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217</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220</v>
      </c>
      <c r="AT64" s="17" t="s">
        <v>155</v>
      </c>
      <c r="AU64" s="18">
        <v>0</v>
      </c>
      <c r="AV64" s="18">
        <v>0</v>
      </c>
      <c r="AW64" s="18">
        <v>20000005</v>
      </c>
      <c r="AX64" s="38" t="s">
        <v>156</v>
      </c>
      <c r="AY64" s="39">
        <v>0</v>
      </c>
      <c r="AZ64" s="40">
        <v>0</v>
      </c>
      <c r="BA64" s="40">
        <v>0</v>
      </c>
      <c r="BB64" s="41" t="s">
        <v>221</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217</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222</v>
      </c>
      <c r="AT65" s="17" t="s">
        <v>155</v>
      </c>
      <c r="AU65" s="18">
        <v>0</v>
      </c>
      <c r="AV65" s="18">
        <v>0</v>
      </c>
      <c r="AW65" s="18">
        <v>20000005</v>
      </c>
      <c r="AX65" s="38" t="s">
        <v>156</v>
      </c>
      <c r="AY65" s="39">
        <v>0</v>
      </c>
      <c r="AZ65" s="40">
        <v>0</v>
      </c>
      <c r="BA65" s="40">
        <v>0</v>
      </c>
      <c r="BB65" s="41" t="s">
        <v>223</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224</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155</v>
      </c>
      <c r="AU66" s="18">
        <v>0</v>
      </c>
      <c r="AV66" s="18">
        <v>0</v>
      </c>
      <c r="AW66" s="18">
        <v>20000006</v>
      </c>
      <c r="AX66" s="38" t="s">
        <v>225</v>
      </c>
      <c r="AY66" s="39">
        <v>0</v>
      </c>
      <c r="AZ66" s="40">
        <v>0</v>
      </c>
      <c r="BA66" s="40">
        <v>0</v>
      </c>
      <c r="BB66" s="47" t="s">
        <v>226</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224</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155</v>
      </c>
      <c r="AU67" s="18">
        <v>0</v>
      </c>
      <c r="AV67" s="18">
        <v>0</v>
      </c>
      <c r="AW67" s="18">
        <v>20000006</v>
      </c>
      <c r="AX67" s="38" t="s">
        <v>225</v>
      </c>
      <c r="AY67" s="39">
        <v>0</v>
      </c>
      <c r="AZ67" s="40">
        <v>0</v>
      </c>
      <c r="BA67" s="40">
        <v>0</v>
      </c>
      <c r="BB67" s="47" t="s">
        <v>226</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224</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155</v>
      </c>
      <c r="AU68" s="18">
        <v>0</v>
      </c>
      <c r="AV68" s="18">
        <v>0</v>
      </c>
      <c r="AW68" s="18">
        <v>20000006</v>
      </c>
      <c r="AX68" s="38" t="s">
        <v>225</v>
      </c>
      <c r="AY68" s="39">
        <v>0</v>
      </c>
      <c r="AZ68" s="40">
        <v>0</v>
      </c>
      <c r="BA68" s="40">
        <v>0</v>
      </c>
      <c r="BB68" s="47" t="s">
        <v>227</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224</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155</v>
      </c>
      <c r="AU69" s="18">
        <v>0</v>
      </c>
      <c r="AV69" s="18">
        <v>0</v>
      </c>
      <c r="AW69" s="18">
        <v>20000006</v>
      </c>
      <c r="AX69" s="38" t="s">
        <v>225</v>
      </c>
      <c r="AY69" s="39">
        <v>0</v>
      </c>
      <c r="AZ69" s="40">
        <v>0</v>
      </c>
      <c r="BA69" s="40">
        <v>0</v>
      </c>
      <c r="BB69" s="47" t="s">
        <v>228</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187</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155</v>
      </c>
      <c r="AU70" s="18">
        <v>0</v>
      </c>
      <c r="AV70" s="18">
        <v>0</v>
      </c>
      <c r="AW70" s="18">
        <v>20000007</v>
      </c>
      <c r="AX70" s="38" t="s">
        <v>156</v>
      </c>
      <c r="AY70" s="39">
        <v>0</v>
      </c>
      <c r="AZ70" s="40">
        <v>0</v>
      </c>
      <c r="BA70" s="40">
        <v>0</v>
      </c>
      <c r="BB70" s="41" t="s">
        <v>229</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230</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155</v>
      </c>
      <c r="AU71" s="18">
        <v>0</v>
      </c>
      <c r="AV71" s="18">
        <v>0</v>
      </c>
      <c r="AW71" s="18">
        <v>20000008</v>
      </c>
      <c r="AX71" s="45" t="s">
        <v>189</v>
      </c>
      <c r="AY71" s="39">
        <v>0</v>
      </c>
      <c r="AZ71" s="40">
        <v>0</v>
      </c>
      <c r="BA71" s="40">
        <v>0</v>
      </c>
      <c r="BB71" s="41" t="s">
        <v>231</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230</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155</v>
      </c>
      <c r="AU72" s="18">
        <v>0</v>
      </c>
      <c r="AV72" s="18">
        <v>0</v>
      </c>
      <c r="AW72" s="18">
        <v>20000008</v>
      </c>
      <c r="AX72" s="45" t="s">
        <v>189</v>
      </c>
      <c r="AY72" s="39">
        <v>0</v>
      </c>
      <c r="AZ72" s="40">
        <v>0</v>
      </c>
      <c r="BA72" s="40">
        <v>0</v>
      </c>
      <c r="BB72" s="41" t="s">
        <v>231</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230</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155</v>
      </c>
      <c r="AU73" s="18">
        <v>0</v>
      </c>
      <c r="AV73" s="18">
        <v>0</v>
      </c>
      <c r="AW73" s="18">
        <v>20000008</v>
      </c>
      <c r="AX73" s="45" t="s">
        <v>189</v>
      </c>
      <c r="AY73" s="39">
        <v>0</v>
      </c>
      <c r="AZ73" s="40">
        <v>0</v>
      </c>
      <c r="BA73" s="40">
        <v>0</v>
      </c>
      <c r="BB73" s="41" t="s">
        <v>232</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230</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155</v>
      </c>
      <c r="AU74" s="18">
        <v>0</v>
      </c>
      <c r="AV74" s="18">
        <v>0</v>
      </c>
      <c r="AW74" s="18">
        <v>20000008</v>
      </c>
      <c r="AX74" s="45" t="s">
        <v>189</v>
      </c>
      <c r="AY74" s="39">
        <v>0</v>
      </c>
      <c r="AZ74" s="40">
        <v>0</v>
      </c>
      <c r="BA74" s="40">
        <v>0</v>
      </c>
      <c r="BB74" s="41" t="s">
        <v>233</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187</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154</v>
      </c>
      <c r="AT75" s="45" t="s">
        <v>175</v>
      </c>
      <c r="AU75" s="44" t="s">
        <v>188</v>
      </c>
      <c r="AV75" s="44">
        <v>12000005</v>
      </c>
      <c r="AW75" s="48">
        <v>21000210</v>
      </c>
      <c r="AX75" s="45" t="s">
        <v>189</v>
      </c>
      <c r="AY75" s="45" t="s">
        <v>154</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234</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155</v>
      </c>
      <c r="AU76" s="18">
        <v>0</v>
      </c>
      <c r="AV76" s="18">
        <v>12000003</v>
      </c>
      <c r="AW76" s="18">
        <v>20000007</v>
      </c>
      <c r="AX76" s="38" t="s">
        <v>156</v>
      </c>
      <c r="AY76" s="39">
        <v>0</v>
      </c>
      <c r="AZ76" s="40">
        <v>0</v>
      </c>
      <c r="BA76" s="40">
        <v>0</v>
      </c>
      <c r="BB76" s="41" t="s">
        <v>235</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234</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155</v>
      </c>
      <c r="AU77" s="18">
        <v>0</v>
      </c>
      <c r="AV77" s="18">
        <v>12000003</v>
      </c>
      <c r="AW77" s="18">
        <v>20000007</v>
      </c>
      <c r="AX77" s="38" t="s">
        <v>156</v>
      </c>
      <c r="AY77" s="39">
        <v>0</v>
      </c>
      <c r="AZ77" s="40">
        <v>0</v>
      </c>
      <c r="BA77" s="40">
        <v>0</v>
      </c>
      <c r="BB77" s="41" t="s">
        <v>235</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234</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155</v>
      </c>
      <c r="AU78" s="18">
        <v>0</v>
      </c>
      <c r="AV78" s="18">
        <v>12000003</v>
      </c>
      <c r="AW78" s="18">
        <v>20000007</v>
      </c>
      <c r="AX78" s="38" t="s">
        <v>156</v>
      </c>
      <c r="AY78" s="39">
        <v>0</v>
      </c>
      <c r="AZ78" s="40">
        <v>0</v>
      </c>
      <c r="BA78" s="40">
        <v>0</v>
      </c>
      <c r="BB78" s="41" t="s">
        <v>236</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234</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155</v>
      </c>
      <c r="AU79" s="18">
        <v>0</v>
      </c>
      <c r="AV79" s="18">
        <v>12000003</v>
      </c>
      <c r="AW79" s="18">
        <v>20000007</v>
      </c>
      <c r="AX79" s="38" t="s">
        <v>156</v>
      </c>
      <c r="AY79" s="39">
        <v>0</v>
      </c>
      <c r="AZ79" s="40">
        <v>0</v>
      </c>
      <c r="BA79" s="40">
        <v>0</v>
      </c>
      <c r="BB79" s="41" t="s">
        <v>237</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238</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155</v>
      </c>
      <c r="AU80" s="18">
        <v>0</v>
      </c>
      <c r="AV80" s="18">
        <v>0</v>
      </c>
      <c r="AW80" s="18">
        <v>0</v>
      </c>
      <c r="AX80" s="38" t="s">
        <v>156</v>
      </c>
      <c r="AY80" s="39">
        <v>0</v>
      </c>
      <c r="AZ80" s="40">
        <v>0</v>
      </c>
      <c r="BA80" s="40">
        <v>0</v>
      </c>
      <c r="BB80" s="41" t="s">
        <v>239</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238</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155</v>
      </c>
      <c r="AU81" s="18">
        <v>0</v>
      </c>
      <c r="AV81" s="18">
        <v>0</v>
      </c>
      <c r="AW81" s="18">
        <v>0</v>
      </c>
      <c r="AX81" s="38" t="s">
        <v>156</v>
      </c>
      <c r="AY81" s="39">
        <v>0</v>
      </c>
      <c r="AZ81" s="40">
        <v>0</v>
      </c>
      <c r="BA81" s="40">
        <v>0</v>
      </c>
      <c r="BB81" s="41" t="s">
        <v>239</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238</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155</v>
      </c>
      <c r="AU82" s="18">
        <v>0</v>
      </c>
      <c r="AV82" s="18">
        <v>0</v>
      </c>
      <c r="AW82" s="18">
        <v>0</v>
      </c>
      <c r="AX82" s="38" t="s">
        <v>156</v>
      </c>
      <c r="AY82" s="39">
        <v>0</v>
      </c>
      <c r="AZ82" s="40">
        <v>0</v>
      </c>
      <c r="BA82" s="40">
        <v>0</v>
      </c>
      <c r="BB82" s="41" t="s">
        <v>240</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238</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155</v>
      </c>
      <c r="AU83" s="18">
        <v>0</v>
      </c>
      <c r="AV83" s="18">
        <v>0</v>
      </c>
      <c r="AW83" s="18">
        <v>0</v>
      </c>
      <c r="AX83" s="38" t="s">
        <v>156</v>
      </c>
      <c r="AY83" s="39">
        <v>0</v>
      </c>
      <c r="AZ83" s="40">
        <v>0</v>
      </c>
      <c r="BA83" s="40">
        <v>0</v>
      </c>
      <c r="BB83" s="41" t="s">
        <v>241</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238</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154</v>
      </c>
      <c r="AT84" s="45" t="s">
        <v>155</v>
      </c>
      <c r="AU84" s="44" t="s">
        <v>242</v>
      </c>
      <c r="AV84" s="44">
        <v>0</v>
      </c>
      <c r="AW84" s="44">
        <v>0</v>
      </c>
      <c r="AX84" s="45" t="s">
        <v>156</v>
      </c>
      <c r="AY84" s="45" t="s">
        <v>154</v>
      </c>
      <c r="AZ84" s="44">
        <v>0</v>
      </c>
      <c r="BA84" s="44">
        <v>0</v>
      </c>
      <c r="BB84" s="49" t="s">
        <v>243</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244</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155</v>
      </c>
      <c r="AU85" s="18">
        <v>0</v>
      </c>
      <c r="AV85" s="18">
        <v>0</v>
      </c>
      <c r="AW85" s="18">
        <v>20000009</v>
      </c>
      <c r="AX85" s="38" t="s">
        <v>156</v>
      </c>
      <c r="AY85" s="39">
        <v>0</v>
      </c>
      <c r="AZ85" s="40">
        <v>0</v>
      </c>
      <c r="BA85" s="40">
        <v>0</v>
      </c>
      <c r="BB85" s="41" t="s">
        <v>245</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244</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155</v>
      </c>
      <c r="AU86" s="18">
        <v>0</v>
      </c>
      <c r="AV86" s="18">
        <v>0</v>
      </c>
      <c r="AW86" s="18">
        <v>20000009</v>
      </c>
      <c r="AX86" s="38" t="s">
        <v>156</v>
      </c>
      <c r="AY86" s="39">
        <v>0</v>
      </c>
      <c r="AZ86" s="40">
        <v>0</v>
      </c>
      <c r="BA86" s="40">
        <v>0</v>
      </c>
      <c r="BB86" s="41" t="s">
        <v>245</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244</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155</v>
      </c>
      <c r="AU87" s="18">
        <v>0</v>
      </c>
      <c r="AV87" s="18">
        <v>0</v>
      </c>
      <c r="AW87" s="18">
        <v>20000009</v>
      </c>
      <c r="AX87" s="38" t="s">
        <v>156</v>
      </c>
      <c r="AY87" s="39">
        <v>0</v>
      </c>
      <c r="AZ87" s="40">
        <v>0</v>
      </c>
      <c r="BA87" s="40">
        <v>0</v>
      </c>
      <c r="BB87" s="41" t="s">
        <v>246</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244</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155</v>
      </c>
      <c r="AU88" s="18">
        <v>0</v>
      </c>
      <c r="AV88" s="18">
        <v>0</v>
      </c>
      <c r="AW88" s="18">
        <v>20000009</v>
      </c>
      <c r="AX88" s="38" t="s">
        <v>156</v>
      </c>
      <c r="AY88" s="39">
        <v>0</v>
      </c>
      <c r="AZ88" s="40">
        <v>0</v>
      </c>
      <c r="BA88" s="40">
        <v>0</v>
      </c>
      <c r="BB88" s="41" t="s">
        <v>247</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248</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155</v>
      </c>
      <c r="AU89" s="18">
        <v>0</v>
      </c>
      <c r="AV89" s="18">
        <v>0</v>
      </c>
      <c r="AW89" s="18">
        <v>20000010</v>
      </c>
      <c r="AX89" s="38" t="s">
        <v>225</v>
      </c>
      <c r="AY89" s="39">
        <v>1</v>
      </c>
      <c r="AZ89" s="40">
        <v>0</v>
      </c>
      <c r="BA89" s="40">
        <v>0</v>
      </c>
      <c r="BB89" s="41" t="s">
        <v>249</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248</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155</v>
      </c>
      <c r="AU90" s="18">
        <v>0</v>
      </c>
      <c r="AV90" s="18">
        <v>0</v>
      </c>
      <c r="AW90" s="18">
        <v>20000010</v>
      </c>
      <c r="AX90" s="38" t="s">
        <v>225</v>
      </c>
      <c r="AY90" s="39">
        <v>1</v>
      </c>
      <c r="AZ90" s="40">
        <v>0</v>
      </c>
      <c r="BA90" s="40">
        <v>0</v>
      </c>
      <c r="BB90" s="41" t="s">
        <v>249</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248</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155</v>
      </c>
      <c r="AU91" s="18">
        <v>0</v>
      </c>
      <c r="AV91" s="18">
        <v>0</v>
      </c>
      <c r="AW91" s="18">
        <v>20000010</v>
      </c>
      <c r="AX91" s="38" t="s">
        <v>225</v>
      </c>
      <c r="AY91" s="39">
        <v>1</v>
      </c>
      <c r="AZ91" s="40">
        <v>0</v>
      </c>
      <c r="BA91" s="40">
        <v>0</v>
      </c>
      <c r="BB91" s="41" t="s">
        <v>250</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248</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155</v>
      </c>
      <c r="AU92" s="18">
        <v>0</v>
      </c>
      <c r="AV92" s="18">
        <v>0</v>
      </c>
      <c r="AW92" s="18">
        <v>20000010</v>
      </c>
      <c r="AX92" s="38" t="s">
        <v>225</v>
      </c>
      <c r="AY92" s="39">
        <v>1</v>
      </c>
      <c r="AZ92" s="40">
        <v>0</v>
      </c>
      <c r="BA92" s="40">
        <v>0</v>
      </c>
      <c r="BB92" s="41" t="s">
        <v>251</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252</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253</v>
      </c>
      <c r="AU93" s="44" t="s">
        <v>254</v>
      </c>
      <c r="AV93" s="44">
        <v>10002001</v>
      </c>
      <c r="AW93" s="44">
        <v>21101040</v>
      </c>
      <c r="AX93" s="45" t="s">
        <v>225</v>
      </c>
      <c r="AY93" s="45" t="s">
        <v>255</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256</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155</v>
      </c>
      <c r="AU94" s="18">
        <v>0</v>
      </c>
      <c r="AV94" s="18">
        <v>0</v>
      </c>
      <c r="AW94" s="18">
        <v>20000011</v>
      </c>
      <c r="AX94" s="38" t="s">
        <v>156</v>
      </c>
      <c r="AY94" s="39">
        <v>0</v>
      </c>
      <c r="AZ94" s="40">
        <v>0</v>
      </c>
      <c r="BA94" s="40">
        <v>0</v>
      </c>
      <c r="BB94" s="41" t="s">
        <v>257</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256</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155</v>
      </c>
      <c r="AU95" s="18">
        <v>0</v>
      </c>
      <c r="AV95" s="18">
        <v>0</v>
      </c>
      <c r="AW95" s="18">
        <v>20000011</v>
      </c>
      <c r="AX95" s="38" t="s">
        <v>156</v>
      </c>
      <c r="AY95" s="39">
        <v>0</v>
      </c>
      <c r="AZ95" s="40">
        <v>0</v>
      </c>
      <c r="BA95" s="40">
        <v>0</v>
      </c>
      <c r="BB95" s="41" t="s">
        <v>257</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256</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155</v>
      </c>
      <c r="AU96" s="18">
        <v>0</v>
      </c>
      <c r="AV96" s="18">
        <v>0</v>
      </c>
      <c r="AW96" s="18">
        <v>20000011</v>
      </c>
      <c r="AX96" s="38" t="s">
        <v>156</v>
      </c>
      <c r="AY96" s="39">
        <v>0</v>
      </c>
      <c r="AZ96" s="40">
        <v>0</v>
      </c>
      <c r="BA96" s="40">
        <v>0</v>
      </c>
      <c r="BB96" s="41" t="s">
        <v>258</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256</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155</v>
      </c>
      <c r="AU97" s="18">
        <v>0</v>
      </c>
      <c r="AV97" s="18">
        <v>0</v>
      </c>
      <c r="AW97" s="18">
        <v>20000011</v>
      </c>
      <c r="AX97" s="38" t="s">
        <v>156</v>
      </c>
      <c r="AY97" s="39">
        <v>0</v>
      </c>
      <c r="AZ97" s="40">
        <v>0</v>
      </c>
      <c r="BA97" s="40">
        <v>0</v>
      </c>
      <c r="BB97" s="41" t="s">
        <v>259</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260</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155</v>
      </c>
      <c r="AU98" s="18">
        <v>0</v>
      </c>
      <c r="AV98" s="18">
        <v>0</v>
      </c>
      <c r="AW98" s="18">
        <v>20000001</v>
      </c>
      <c r="AX98" s="38" t="s">
        <v>156</v>
      </c>
      <c r="AY98" s="39">
        <v>0</v>
      </c>
      <c r="AZ98" s="40">
        <v>0</v>
      </c>
      <c r="BA98" s="40">
        <v>0</v>
      </c>
      <c r="BB98" s="47" t="s">
        <v>261</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262</v>
      </c>
      <c r="E99" s="17">
        <v>1</v>
      </c>
      <c r="F99" s="16">
        <v>60090002</v>
      </c>
      <c r="G99" s="17">
        <v>0</v>
      </c>
      <c r="H99" s="18">
        <v>0</v>
      </c>
      <c r="I99" s="17">
        <v>0</v>
      </c>
      <c r="J99" s="17">
        <v>0</v>
      </c>
      <c r="K99" s="18">
        <v>0</v>
      </c>
      <c r="L99" s="18">
        <v>0</v>
      </c>
      <c r="M99" s="17" t="s">
        <v>263</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156</v>
      </c>
      <c r="AY99" s="39">
        <v>0</v>
      </c>
      <c r="AZ99" s="40">
        <v>0</v>
      </c>
      <c r="BA99" s="40">
        <v>0</v>
      </c>
      <c r="BB99" s="47" t="s">
        <v>264</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265</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163</v>
      </c>
      <c r="AG100" s="18">
        <v>0</v>
      </c>
      <c r="AH100" s="29">
        <v>0</v>
      </c>
      <c r="AI100" s="24">
        <v>0</v>
      </c>
      <c r="AJ100" s="17">
        <v>0</v>
      </c>
      <c r="AK100" s="30">
        <v>0</v>
      </c>
      <c r="AL100" s="17">
        <v>0</v>
      </c>
      <c r="AM100" s="17">
        <v>0</v>
      </c>
      <c r="AN100" s="17">
        <v>0</v>
      </c>
      <c r="AO100" s="17">
        <v>3000</v>
      </c>
      <c r="AP100" s="17">
        <v>0.5</v>
      </c>
      <c r="AQ100" s="17">
        <v>0</v>
      </c>
      <c r="AR100" s="24">
        <v>0</v>
      </c>
      <c r="AS100" s="17">
        <v>0</v>
      </c>
      <c r="AT100" s="17" t="s">
        <v>209</v>
      </c>
      <c r="AU100" s="18">
        <v>0</v>
      </c>
      <c r="AV100" s="18">
        <v>12000002</v>
      </c>
      <c r="AW100" s="18">
        <v>20000012</v>
      </c>
      <c r="AX100" s="38" t="s">
        <v>156</v>
      </c>
      <c r="AY100" s="39">
        <v>0</v>
      </c>
      <c r="AZ100" s="40">
        <v>0</v>
      </c>
      <c r="BA100" s="40">
        <v>0</v>
      </c>
      <c r="BB100" s="47" t="s">
        <v>266</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267</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155</v>
      </c>
      <c r="AU101" s="18">
        <v>0</v>
      </c>
      <c r="AV101" s="18">
        <v>0</v>
      </c>
      <c r="AW101" s="18">
        <v>0</v>
      </c>
      <c r="AX101" s="38" t="s">
        <v>156</v>
      </c>
      <c r="AY101" s="39">
        <v>0</v>
      </c>
      <c r="AZ101" s="40">
        <v>0</v>
      </c>
      <c r="BA101" s="40">
        <v>0</v>
      </c>
      <c r="BB101" s="47" t="s">
        <v>268</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269</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155</v>
      </c>
      <c r="AU102" s="18">
        <v>0</v>
      </c>
      <c r="AV102" s="18">
        <v>0</v>
      </c>
      <c r="AW102" s="18">
        <v>0</v>
      </c>
      <c r="AX102" s="38" t="s">
        <v>156</v>
      </c>
      <c r="AY102" s="39">
        <v>0</v>
      </c>
      <c r="AZ102" s="40">
        <v>0</v>
      </c>
      <c r="BA102" s="40">
        <v>0</v>
      </c>
      <c r="BB102" s="47" t="s">
        <v>270</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271</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155</v>
      </c>
      <c r="AU103" s="18">
        <v>0</v>
      </c>
      <c r="AV103" s="18">
        <v>0</v>
      </c>
      <c r="AW103" s="18">
        <v>0</v>
      </c>
      <c r="AX103" s="38" t="s">
        <v>156</v>
      </c>
      <c r="AY103" s="39">
        <v>0</v>
      </c>
      <c r="AZ103" s="40">
        <v>0</v>
      </c>
      <c r="BA103" s="40">
        <v>0</v>
      </c>
      <c r="BB103" s="47" t="s">
        <v>272</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260</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155</v>
      </c>
      <c r="AU104" s="18">
        <v>0</v>
      </c>
      <c r="AV104" s="18">
        <v>0</v>
      </c>
      <c r="AW104" s="18">
        <v>20000001</v>
      </c>
      <c r="AX104" s="38" t="s">
        <v>156</v>
      </c>
      <c r="AY104" s="39">
        <v>0</v>
      </c>
      <c r="AZ104" s="40">
        <v>0</v>
      </c>
      <c r="BA104" s="40">
        <v>0</v>
      </c>
      <c r="BB104" s="47" t="s">
        <v>273</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274</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275</v>
      </c>
      <c r="AT105" s="17" t="s">
        <v>155</v>
      </c>
      <c r="AU105" s="18">
        <v>0</v>
      </c>
      <c r="AV105" s="18">
        <v>0</v>
      </c>
      <c r="AW105" s="18">
        <v>0</v>
      </c>
      <c r="AX105" s="38" t="s">
        <v>156</v>
      </c>
      <c r="AY105" s="39">
        <v>0</v>
      </c>
      <c r="AZ105" s="40">
        <v>0</v>
      </c>
      <c r="BA105" s="40">
        <v>0</v>
      </c>
      <c r="BB105" s="47" t="s">
        <v>276</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277</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197</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155</v>
      </c>
      <c r="AU106" s="18">
        <v>0</v>
      </c>
      <c r="AV106" s="18">
        <v>0</v>
      </c>
      <c r="AW106" s="18">
        <v>20000013</v>
      </c>
      <c r="AX106" s="38" t="s">
        <v>156</v>
      </c>
      <c r="AY106" s="39">
        <v>0</v>
      </c>
      <c r="AZ106" s="40">
        <v>0</v>
      </c>
      <c r="BA106" s="40">
        <v>0</v>
      </c>
      <c r="BB106" s="47" t="s">
        <v>278</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279</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197</v>
      </c>
      <c r="AG107" s="18">
        <v>2</v>
      </c>
      <c r="AH107" s="29">
        <v>1</v>
      </c>
      <c r="AI107" s="24">
        <v>0</v>
      </c>
      <c r="AJ107" s="17">
        <v>1</v>
      </c>
      <c r="AK107" s="30">
        <v>0</v>
      </c>
      <c r="AL107" s="17">
        <v>0</v>
      </c>
      <c r="AM107" s="17">
        <v>0</v>
      </c>
      <c r="AN107" s="17">
        <v>0.5</v>
      </c>
      <c r="AO107" s="17">
        <v>1000</v>
      </c>
      <c r="AP107" s="17">
        <v>0</v>
      </c>
      <c r="AQ107" s="17">
        <v>0</v>
      </c>
      <c r="AR107" s="24">
        <v>0</v>
      </c>
      <c r="AS107" s="17">
        <v>0</v>
      </c>
      <c r="AT107" s="17" t="s">
        <v>155</v>
      </c>
      <c r="AU107" s="18">
        <v>0</v>
      </c>
      <c r="AV107" s="18">
        <v>0</v>
      </c>
      <c r="AW107" s="18">
        <v>20000014</v>
      </c>
      <c r="AX107" s="38" t="s">
        <v>156</v>
      </c>
      <c r="AY107" s="39">
        <v>0</v>
      </c>
      <c r="AZ107" s="40">
        <v>0</v>
      </c>
      <c r="BA107" s="40">
        <v>0</v>
      </c>
      <c r="BB107" s="47" t="s">
        <v>280</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281</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197</v>
      </c>
      <c r="AG108" s="18">
        <v>2</v>
      </c>
      <c r="AH108" s="29">
        <v>1</v>
      </c>
      <c r="AI108" s="24">
        <v>0</v>
      </c>
      <c r="AJ108" s="17">
        <v>1</v>
      </c>
      <c r="AK108" s="30">
        <v>0</v>
      </c>
      <c r="AL108" s="17">
        <v>0</v>
      </c>
      <c r="AM108" s="17">
        <v>0</v>
      </c>
      <c r="AN108" s="17">
        <v>0.5</v>
      </c>
      <c r="AO108" s="17">
        <v>5000</v>
      </c>
      <c r="AP108" s="17">
        <v>0</v>
      </c>
      <c r="AQ108" s="17">
        <v>0</v>
      </c>
      <c r="AR108" s="24">
        <v>0</v>
      </c>
      <c r="AS108" s="32">
        <v>0</v>
      </c>
      <c r="AT108" s="17" t="s">
        <v>155</v>
      </c>
      <c r="AU108" s="18">
        <v>0</v>
      </c>
      <c r="AV108" s="18">
        <v>0</v>
      </c>
      <c r="AW108" s="18">
        <v>20000015</v>
      </c>
      <c r="AX108" s="38" t="s">
        <v>156</v>
      </c>
      <c r="AY108" s="39">
        <v>0</v>
      </c>
      <c r="AZ108" s="40">
        <v>0</v>
      </c>
      <c r="BA108" s="40">
        <v>0</v>
      </c>
      <c r="BB108" s="41" t="s">
        <v>282</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281</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197</v>
      </c>
      <c r="AG109" s="18">
        <v>2</v>
      </c>
      <c r="AH109" s="29">
        <v>1</v>
      </c>
      <c r="AI109" s="24">
        <v>0</v>
      </c>
      <c r="AJ109" s="17">
        <v>1</v>
      </c>
      <c r="AK109" s="30">
        <v>0</v>
      </c>
      <c r="AL109" s="17">
        <v>0</v>
      </c>
      <c r="AM109" s="17">
        <v>0</v>
      </c>
      <c r="AN109" s="17">
        <v>0.5</v>
      </c>
      <c r="AO109" s="17">
        <v>5000</v>
      </c>
      <c r="AP109" s="17">
        <v>0</v>
      </c>
      <c r="AQ109" s="17">
        <v>0</v>
      </c>
      <c r="AR109" s="24">
        <v>0</v>
      </c>
      <c r="AS109" s="32">
        <v>0</v>
      </c>
      <c r="AT109" s="17" t="s">
        <v>155</v>
      </c>
      <c r="AU109" s="18">
        <v>0</v>
      </c>
      <c r="AV109" s="18">
        <v>0</v>
      </c>
      <c r="AW109" s="18">
        <v>20000015</v>
      </c>
      <c r="AX109" s="38" t="s">
        <v>156</v>
      </c>
      <c r="AY109" s="39">
        <v>0</v>
      </c>
      <c r="AZ109" s="40">
        <v>0</v>
      </c>
      <c r="BA109" s="40">
        <v>0</v>
      </c>
      <c r="BB109" s="41" t="s">
        <v>282</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283</v>
      </c>
      <c r="E110" s="17">
        <v>1</v>
      </c>
      <c r="F110" s="16">
        <v>60090002</v>
      </c>
      <c r="G110" s="17">
        <v>0</v>
      </c>
      <c r="H110" s="18">
        <v>0</v>
      </c>
      <c r="I110" s="17">
        <v>0</v>
      </c>
      <c r="J110" s="17">
        <v>0</v>
      </c>
      <c r="K110" s="18">
        <v>0</v>
      </c>
      <c r="L110" s="18">
        <v>0</v>
      </c>
      <c r="M110" s="32" t="s">
        <v>284</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156</v>
      </c>
      <c r="AY110" s="39">
        <v>0</v>
      </c>
      <c r="AZ110" s="40">
        <v>0</v>
      </c>
      <c r="BA110" s="40">
        <v>0</v>
      </c>
      <c r="BB110" s="41" t="s">
        <v>283</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285</v>
      </c>
      <c r="E111" s="17">
        <v>1</v>
      </c>
      <c r="F111" s="16">
        <v>60090002</v>
      </c>
      <c r="G111" s="17">
        <v>0</v>
      </c>
      <c r="H111" s="18">
        <v>0</v>
      </c>
      <c r="I111" s="17">
        <v>0</v>
      </c>
      <c r="J111" s="17">
        <v>0</v>
      </c>
      <c r="K111" s="18">
        <v>0</v>
      </c>
      <c r="L111" s="18">
        <v>0</v>
      </c>
      <c r="M111" s="32" t="s">
        <v>286</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156</v>
      </c>
      <c r="AY111" s="39">
        <v>0</v>
      </c>
      <c r="AZ111" s="40">
        <v>0</v>
      </c>
      <c r="BA111" s="40">
        <v>0</v>
      </c>
      <c r="BB111" s="41" t="s">
        <v>285</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287</v>
      </c>
      <c r="E112" s="17">
        <v>1</v>
      </c>
      <c r="F112" s="16" t="s">
        <v>288</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155</v>
      </c>
      <c r="AU112" s="18">
        <v>0</v>
      </c>
      <c r="AV112" s="18">
        <v>0</v>
      </c>
      <c r="AW112" s="18">
        <v>20000001</v>
      </c>
      <c r="AX112" s="38" t="s">
        <v>156</v>
      </c>
      <c r="AY112" s="39">
        <v>0</v>
      </c>
      <c r="AZ112" s="40">
        <v>0</v>
      </c>
      <c r="BA112" s="40">
        <v>0</v>
      </c>
      <c r="BB112" s="47" t="s">
        <v>289</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290</v>
      </c>
      <c r="E113" s="17">
        <v>1</v>
      </c>
      <c r="F113" s="16" t="s">
        <v>288</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155</v>
      </c>
      <c r="AU113" s="18">
        <v>0</v>
      </c>
      <c r="AV113" s="18">
        <v>0</v>
      </c>
      <c r="AW113" s="18">
        <v>20000001</v>
      </c>
      <c r="AX113" s="38" t="s">
        <v>156</v>
      </c>
      <c r="AY113" s="39">
        <v>0</v>
      </c>
      <c r="AZ113" s="40">
        <v>0</v>
      </c>
      <c r="BA113" s="40">
        <v>0</v>
      </c>
      <c r="BB113" s="47" t="s">
        <v>291</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292</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155</v>
      </c>
      <c r="AU114" s="18">
        <v>0</v>
      </c>
      <c r="AV114" s="18">
        <v>0</v>
      </c>
      <c r="AW114" s="18">
        <v>20000001</v>
      </c>
      <c r="AX114" s="38" t="s">
        <v>156</v>
      </c>
      <c r="AY114" s="39">
        <v>0</v>
      </c>
      <c r="AZ114" s="40">
        <v>0</v>
      </c>
      <c r="BA114" s="40">
        <v>0</v>
      </c>
      <c r="BB114" s="47" t="s">
        <v>293</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294</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295</v>
      </c>
      <c r="AT115" s="17" t="s">
        <v>155</v>
      </c>
      <c r="AU115" s="18">
        <v>0</v>
      </c>
      <c r="AV115" s="18">
        <v>0</v>
      </c>
      <c r="AW115" s="18">
        <v>0</v>
      </c>
      <c r="AX115" s="38" t="s">
        <v>156</v>
      </c>
      <c r="AY115" s="39">
        <v>0</v>
      </c>
      <c r="AZ115" s="40">
        <v>0</v>
      </c>
      <c r="BA115" s="40">
        <v>0</v>
      </c>
      <c r="BB115" s="47" t="s">
        <v>296</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297</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298</v>
      </c>
      <c r="AG116" s="18">
        <v>0</v>
      </c>
      <c r="AH116" s="29">
        <v>0</v>
      </c>
      <c r="AI116" s="24">
        <v>0</v>
      </c>
      <c r="AJ116" s="17">
        <v>0</v>
      </c>
      <c r="AK116" s="30">
        <v>0</v>
      </c>
      <c r="AL116" s="17">
        <v>0</v>
      </c>
      <c r="AM116" s="17">
        <v>0</v>
      </c>
      <c r="AN116" s="17">
        <v>0</v>
      </c>
      <c r="AO116" s="17">
        <v>3000</v>
      </c>
      <c r="AP116" s="17">
        <v>0.5</v>
      </c>
      <c r="AQ116" s="17">
        <v>5</v>
      </c>
      <c r="AR116" s="24">
        <v>0</v>
      </c>
      <c r="AS116" s="32" t="s">
        <v>154</v>
      </c>
      <c r="AT116" s="17" t="s">
        <v>209</v>
      </c>
      <c r="AU116" s="18">
        <v>0</v>
      </c>
      <c r="AV116" s="18">
        <v>12000002</v>
      </c>
      <c r="AW116" s="18">
        <v>20000016</v>
      </c>
      <c r="AX116" s="38" t="s">
        <v>156</v>
      </c>
      <c r="AY116" s="39">
        <v>0</v>
      </c>
      <c r="AZ116" s="40">
        <v>0</v>
      </c>
      <c r="BA116" s="40">
        <v>0</v>
      </c>
      <c r="BB116" s="41" t="s">
        <v>299</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300</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197</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155</v>
      </c>
      <c r="AU117" s="18">
        <v>0</v>
      </c>
      <c r="AV117" s="18">
        <v>0</v>
      </c>
      <c r="AW117" s="18">
        <v>20000017</v>
      </c>
      <c r="AX117" s="38" t="s">
        <v>156</v>
      </c>
      <c r="AY117" s="39">
        <v>0</v>
      </c>
      <c r="AZ117" s="40">
        <v>0</v>
      </c>
      <c r="BA117" s="40">
        <v>0</v>
      </c>
      <c r="BB117" s="47" t="s">
        <v>301</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300</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197</v>
      </c>
      <c r="AG118" s="18">
        <v>2</v>
      </c>
      <c r="AH118" s="29">
        <v>1</v>
      </c>
      <c r="AI118" s="24">
        <v>0</v>
      </c>
      <c r="AJ118" s="17">
        <v>1</v>
      </c>
      <c r="AK118" s="30">
        <v>0</v>
      </c>
      <c r="AL118" s="17">
        <v>0</v>
      </c>
      <c r="AM118" s="17">
        <v>0</v>
      </c>
      <c r="AN118" s="17">
        <v>0.5</v>
      </c>
      <c r="AO118" s="17">
        <v>1000</v>
      </c>
      <c r="AP118" s="17">
        <v>0</v>
      </c>
      <c r="AQ118" s="17">
        <v>0</v>
      </c>
      <c r="AR118" s="24">
        <v>0</v>
      </c>
      <c r="AS118" s="32" t="s">
        <v>302</v>
      </c>
      <c r="AT118" s="17" t="s">
        <v>155</v>
      </c>
      <c r="AU118" s="18">
        <v>0</v>
      </c>
      <c r="AV118" s="18">
        <v>0</v>
      </c>
      <c r="AW118" s="18">
        <v>20000017</v>
      </c>
      <c r="AX118" s="38" t="s">
        <v>156</v>
      </c>
      <c r="AY118" s="39">
        <v>0</v>
      </c>
      <c r="AZ118" s="40">
        <v>0</v>
      </c>
      <c r="BA118" s="40">
        <v>0</v>
      </c>
      <c r="BB118" s="47" t="s">
        <v>303</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304</v>
      </c>
      <c r="E119" s="17">
        <v>1</v>
      </c>
      <c r="F119" s="16">
        <v>60090002</v>
      </c>
      <c r="G119" s="17">
        <v>0</v>
      </c>
      <c r="H119" s="18">
        <v>0</v>
      </c>
      <c r="I119" s="17">
        <v>0</v>
      </c>
      <c r="J119" s="17">
        <v>0</v>
      </c>
      <c r="K119" s="18">
        <v>0</v>
      </c>
      <c r="L119" s="18">
        <v>0</v>
      </c>
      <c r="M119" s="32" t="s">
        <v>305</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156</v>
      </c>
      <c r="AY119" s="39">
        <v>0</v>
      </c>
      <c r="AZ119" s="40">
        <v>0</v>
      </c>
      <c r="BA119" s="40">
        <v>0</v>
      </c>
      <c r="BB119" s="41" t="s">
        <v>304</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306</v>
      </c>
      <c r="E120" s="17">
        <v>1</v>
      </c>
      <c r="F120" s="16" t="s">
        <v>288</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155</v>
      </c>
      <c r="AU120" s="18">
        <v>0</v>
      </c>
      <c r="AV120" s="18">
        <v>0</v>
      </c>
      <c r="AW120" s="18">
        <v>0</v>
      </c>
      <c r="AX120" s="38" t="s">
        <v>156</v>
      </c>
      <c r="AY120" s="39">
        <v>0</v>
      </c>
      <c r="AZ120" s="40">
        <v>0</v>
      </c>
      <c r="BA120" s="40">
        <v>0</v>
      </c>
      <c r="BB120" s="47" t="s">
        <v>272</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307</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155</v>
      </c>
      <c r="AU121" s="18">
        <v>0</v>
      </c>
      <c r="AV121" s="18">
        <v>0</v>
      </c>
      <c r="AW121" s="18">
        <v>0</v>
      </c>
      <c r="AX121" s="38" t="s">
        <v>156</v>
      </c>
      <c r="AY121" s="39">
        <v>0</v>
      </c>
      <c r="AZ121" s="40">
        <v>0</v>
      </c>
      <c r="BA121" s="40">
        <v>0</v>
      </c>
      <c r="BB121" s="47" t="s">
        <v>308</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309</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155</v>
      </c>
      <c r="AU122" s="18">
        <v>0</v>
      </c>
      <c r="AV122" s="18">
        <v>0</v>
      </c>
      <c r="AW122" s="18">
        <v>20000001</v>
      </c>
      <c r="AX122" s="38" t="s">
        <v>156</v>
      </c>
      <c r="AY122" s="39">
        <v>0</v>
      </c>
      <c r="AZ122" s="40">
        <v>0</v>
      </c>
      <c r="BA122" s="40">
        <v>0</v>
      </c>
      <c r="BB122" s="47" t="s">
        <v>310</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265</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163</v>
      </c>
      <c r="AG123" s="18">
        <v>0</v>
      </c>
      <c r="AH123" s="29">
        <v>0</v>
      </c>
      <c r="AI123" s="24">
        <v>0</v>
      </c>
      <c r="AJ123" s="17">
        <v>0</v>
      </c>
      <c r="AK123" s="30">
        <v>0</v>
      </c>
      <c r="AL123" s="17">
        <v>0</v>
      </c>
      <c r="AM123" s="17">
        <v>0</v>
      </c>
      <c r="AN123" s="17">
        <v>0</v>
      </c>
      <c r="AO123" s="17">
        <v>3000</v>
      </c>
      <c r="AP123" s="17">
        <v>0.5</v>
      </c>
      <c r="AQ123" s="17">
        <v>0</v>
      </c>
      <c r="AR123" s="24">
        <v>0</v>
      </c>
      <c r="AS123" s="17">
        <v>0</v>
      </c>
      <c r="AT123" s="17" t="s">
        <v>209</v>
      </c>
      <c r="AU123" s="18">
        <v>0</v>
      </c>
      <c r="AV123" s="18">
        <v>12000002</v>
      </c>
      <c r="AW123" s="18">
        <v>0</v>
      </c>
      <c r="AX123" s="38" t="s">
        <v>156</v>
      </c>
      <c r="AY123" s="39">
        <v>0</v>
      </c>
      <c r="AZ123" s="40">
        <v>0</v>
      </c>
      <c r="BA123" s="40">
        <v>0</v>
      </c>
      <c r="BB123" s="47" t="s">
        <v>311</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312</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313</v>
      </c>
      <c r="AT124" s="17" t="s">
        <v>209</v>
      </c>
      <c r="AU124" s="18">
        <v>0</v>
      </c>
      <c r="AV124" s="18">
        <v>12000001</v>
      </c>
      <c r="AW124" s="18">
        <v>0</v>
      </c>
      <c r="AX124" s="38" t="s">
        <v>156</v>
      </c>
      <c r="AY124" s="39">
        <v>0</v>
      </c>
      <c r="AZ124" s="40">
        <v>0</v>
      </c>
      <c r="BA124" s="40">
        <v>0</v>
      </c>
      <c r="BB124" s="41" t="s">
        <v>314</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315</v>
      </c>
      <c r="E125" s="17">
        <v>1</v>
      </c>
      <c r="F125" s="16" t="s">
        <v>288</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155</v>
      </c>
      <c r="AU125" s="18">
        <v>0</v>
      </c>
      <c r="AV125" s="18">
        <v>0</v>
      </c>
      <c r="AW125" s="18">
        <v>20000001</v>
      </c>
      <c r="AX125" s="38" t="s">
        <v>156</v>
      </c>
      <c r="AY125" s="39">
        <v>0</v>
      </c>
      <c r="AZ125" s="40">
        <v>0</v>
      </c>
      <c r="BA125" s="40">
        <v>0</v>
      </c>
      <c r="BB125" s="47" t="s">
        <v>316</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317</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155</v>
      </c>
      <c r="AU126" s="18">
        <v>0</v>
      </c>
      <c r="AV126" s="18">
        <v>0</v>
      </c>
      <c r="AW126" s="18">
        <v>20000001</v>
      </c>
      <c r="AX126" s="38" t="s">
        <v>156</v>
      </c>
      <c r="AY126" s="39">
        <v>0</v>
      </c>
      <c r="AZ126" s="40">
        <v>0</v>
      </c>
      <c r="BA126" s="40">
        <v>0</v>
      </c>
      <c r="BB126" s="47" t="s">
        <v>318</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309</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155</v>
      </c>
      <c r="AU127" s="18">
        <v>0</v>
      </c>
      <c r="AV127" s="18">
        <v>0</v>
      </c>
      <c r="AW127" s="18">
        <v>20000001</v>
      </c>
      <c r="AX127" s="38" t="s">
        <v>156</v>
      </c>
      <c r="AY127" s="39">
        <v>0</v>
      </c>
      <c r="AZ127" s="40">
        <v>0</v>
      </c>
      <c r="BA127" s="40">
        <v>0</v>
      </c>
      <c r="BB127" s="47" t="s">
        <v>273</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319</v>
      </c>
      <c r="E128" s="17">
        <v>1</v>
      </c>
      <c r="F128" s="16">
        <v>60090002</v>
      </c>
      <c r="G128" s="17">
        <v>0</v>
      </c>
      <c r="H128" s="18">
        <v>0</v>
      </c>
      <c r="I128" s="17">
        <v>0</v>
      </c>
      <c r="J128" s="17">
        <v>0</v>
      </c>
      <c r="K128" s="18">
        <v>0</v>
      </c>
      <c r="L128" s="18">
        <v>0</v>
      </c>
      <c r="M128" s="32" t="s">
        <v>320</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156</v>
      </c>
      <c r="AY128" s="39">
        <v>0</v>
      </c>
      <c r="AZ128" s="40">
        <v>0</v>
      </c>
      <c r="BA128" s="40">
        <v>0</v>
      </c>
      <c r="BB128" s="47" t="s">
        <v>264</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321</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155</v>
      </c>
      <c r="AU129" s="10">
        <v>0</v>
      </c>
      <c r="AV129" s="10">
        <v>0</v>
      </c>
      <c r="AW129" s="10">
        <v>0</v>
      </c>
      <c r="AX129" s="15" t="s">
        <v>156</v>
      </c>
      <c r="AY129" s="1">
        <v>0</v>
      </c>
      <c r="AZ129" s="34">
        <v>0</v>
      </c>
      <c r="BA129" s="34">
        <v>0</v>
      </c>
      <c r="BB129" s="37" t="s">
        <v>322</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321</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155</v>
      </c>
      <c r="AU130" s="10">
        <v>0</v>
      </c>
      <c r="AV130" s="10">
        <v>0</v>
      </c>
      <c r="AW130" s="10">
        <v>0</v>
      </c>
      <c r="AX130" s="15" t="s">
        <v>156</v>
      </c>
      <c r="AY130" s="1">
        <v>0</v>
      </c>
      <c r="AZ130" s="34">
        <v>0</v>
      </c>
      <c r="BA130" s="34">
        <v>0</v>
      </c>
      <c r="BB130" s="37" t="s">
        <v>323</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321</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155</v>
      </c>
      <c r="AU131" s="10">
        <v>0</v>
      </c>
      <c r="AV131" s="10">
        <v>0</v>
      </c>
      <c r="AW131" s="10">
        <v>0</v>
      </c>
      <c r="AX131" s="15" t="s">
        <v>156</v>
      </c>
      <c r="AY131" s="1">
        <v>0</v>
      </c>
      <c r="AZ131" s="34">
        <v>0</v>
      </c>
      <c r="BA131" s="34">
        <v>0</v>
      </c>
      <c r="BB131" s="37" t="s">
        <v>324</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321</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155</v>
      </c>
      <c r="AU132" s="10">
        <v>0</v>
      </c>
      <c r="AV132" s="10">
        <v>0</v>
      </c>
      <c r="AW132" s="10">
        <v>0</v>
      </c>
      <c r="AX132" s="15" t="s">
        <v>156</v>
      </c>
      <c r="AY132" s="1">
        <v>0</v>
      </c>
      <c r="AZ132" s="34">
        <v>0</v>
      </c>
      <c r="BA132" s="34">
        <v>0</v>
      </c>
      <c r="BB132" s="37" t="s">
        <v>325</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326</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155</v>
      </c>
      <c r="AU133" s="10">
        <v>0</v>
      </c>
      <c r="AV133" s="10">
        <v>0</v>
      </c>
      <c r="AW133" s="10">
        <v>0</v>
      </c>
      <c r="AX133" s="15" t="s">
        <v>156</v>
      </c>
      <c r="AY133" s="1">
        <v>0</v>
      </c>
      <c r="AZ133" s="34">
        <v>0</v>
      </c>
      <c r="BA133" s="34">
        <v>0</v>
      </c>
      <c r="BB133" s="37" t="s">
        <v>327</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326</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155</v>
      </c>
      <c r="AU134" s="10">
        <v>0</v>
      </c>
      <c r="AV134" s="10">
        <v>0</v>
      </c>
      <c r="AW134" s="10">
        <v>0</v>
      </c>
      <c r="AX134" s="15" t="s">
        <v>156</v>
      </c>
      <c r="AY134" s="1">
        <v>0</v>
      </c>
      <c r="AZ134" s="34">
        <v>0</v>
      </c>
      <c r="BA134" s="34">
        <v>0</v>
      </c>
      <c r="BB134" s="37" t="s">
        <v>328</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329</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155</v>
      </c>
      <c r="AU135" s="10">
        <v>0</v>
      </c>
      <c r="AV135" s="10">
        <v>0</v>
      </c>
      <c r="AW135" s="10">
        <v>0</v>
      </c>
      <c r="AX135" s="15" t="s">
        <v>156</v>
      </c>
      <c r="AY135" s="1">
        <v>0</v>
      </c>
      <c r="AZ135" s="34">
        <v>0</v>
      </c>
      <c r="BA135" s="34">
        <v>0</v>
      </c>
      <c r="BB135" s="37" t="s">
        <v>330</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329</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155</v>
      </c>
      <c r="AU136" s="10">
        <v>0</v>
      </c>
      <c r="AV136" s="10">
        <v>0</v>
      </c>
      <c r="AW136" s="10">
        <v>0</v>
      </c>
      <c r="AX136" s="15" t="s">
        <v>156</v>
      </c>
      <c r="AY136" s="1">
        <v>0</v>
      </c>
      <c r="AZ136" s="34">
        <v>0</v>
      </c>
      <c r="BA136" s="34">
        <v>0</v>
      </c>
      <c r="BB136" s="37" t="s">
        <v>331</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332</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155</v>
      </c>
      <c r="AU137" s="10">
        <v>0</v>
      </c>
      <c r="AV137" s="10">
        <v>0</v>
      </c>
      <c r="AW137" s="10">
        <v>0</v>
      </c>
      <c r="AX137" s="15" t="s">
        <v>156</v>
      </c>
      <c r="AY137" s="1">
        <v>0</v>
      </c>
      <c r="AZ137" s="34">
        <v>0</v>
      </c>
      <c r="BA137" s="34">
        <v>0</v>
      </c>
      <c r="BB137" s="37" t="s">
        <v>333</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334</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155</v>
      </c>
      <c r="AU138" s="10">
        <v>0</v>
      </c>
      <c r="AV138" s="10">
        <v>0</v>
      </c>
      <c r="AW138" s="10">
        <v>0</v>
      </c>
      <c r="AX138" s="15" t="s">
        <v>156</v>
      </c>
      <c r="AY138" s="1">
        <v>0</v>
      </c>
      <c r="AZ138" s="34">
        <v>0</v>
      </c>
      <c r="BA138" s="34">
        <v>0</v>
      </c>
      <c r="BB138" s="37" t="s">
        <v>335</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336</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155</v>
      </c>
      <c r="AU139" s="10">
        <v>0</v>
      </c>
      <c r="AV139" s="10">
        <v>0</v>
      </c>
      <c r="AW139" s="10">
        <v>20000001</v>
      </c>
      <c r="AX139" s="15" t="s">
        <v>156</v>
      </c>
      <c r="AY139" s="1">
        <v>0</v>
      </c>
      <c r="AZ139" s="34">
        <v>0</v>
      </c>
      <c r="BA139" s="34">
        <v>0</v>
      </c>
      <c r="BB139" s="37" t="s">
        <v>337</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338</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155</v>
      </c>
      <c r="AU140" s="10">
        <v>0</v>
      </c>
      <c r="AV140" s="10">
        <v>0</v>
      </c>
      <c r="AW140" s="10">
        <v>0</v>
      </c>
      <c r="AX140" s="12" t="s">
        <v>339</v>
      </c>
      <c r="AY140" s="11" t="s">
        <v>340</v>
      </c>
      <c r="AZ140" s="34">
        <v>0</v>
      </c>
      <c r="BA140" s="34">
        <v>0</v>
      </c>
      <c r="BB140" s="37" t="s">
        <v>341</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342</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343</v>
      </c>
      <c r="AT141" s="12" t="s">
        <v>209</v>
      </c>
      <c r="AU141" s="11" t="s">
        <v>344</v>
      </c>
      <c r="AV141" s="14">
        <v>10000007</v>
      </c>
      <c r="AW141" s="14">
        <v>70102001</v>
      </c>
      <c r="AX141" s="12" t="s">
        <v>156</v>
      </c>
      <c r="AY141" s="11" t="s">
        <v>345</v>
      </c>
      <c r="AZ141" s="13">
        <v>0</v>
      </c>
      <c r="BA141" s="13">
        <v>0</v>
      </c>
      <c r="BB141" s="37" t="s">
        <v>346</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347</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154</v>
      </c>
      <c r="AT142" s="15" t="s">
        <v>155</v>
      </c>
      <c r="AU142" s="14" t="s">
        <v>242</v>
      </c>
      <c r="AV142" s="14">
        <v>0</v>
      </c>
      <c r="AW142" s="14">
        <v>40000003</v>
      </c>
      <c r="AX142" s="15" t="s">
        <v>156</v>
      </c>
      <c r="AY142" s="15" t="s">
        <v>154</v>
      </c>
      <c r="AZ142" s="13">
        <v>0</v>
      </c>
      <c r="BA142" s="13">
        <v>0</v>
      </c>
      <c r="BB142" s="37" t="s">
        <v>348</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342</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209</v>
      </c>
      <c r="AU143" s="11" t="s">
        <v>344</v>
      </c>
      <c r="AV143" s="14">
        <v>10000007</v>
      </c>
      <c r="AW143" s="14">
        <v>90010301</v>
      </c>
      <c r="AX143" s="12" t="s">
        <v>156</v>
      </c>
      <c r="AY143" s="11" t="s">
        <v>349</v>
      </c>
      <c r="AZ143" s="13">
        <v>0</v>
      </c>
      <c r="BA143" s="13">
        <v>0</v>
      </c>
      <c r="BB143" s="37" t="s">
        <v>346</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350</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163</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154</v>
      </c>
      <c r="AT144" s="15" t="s">
        <v>209</v>
      </c>
      <c r="AU144" s="11" t="s">
        <v>351</v>
      </c>
      <c r="AV144" s="14">
        <v>10001007</v>
      </c>
      <c r="AW144" s="14">
        <v>70103001</v>
      </c>
      <c r="AX144" s="12" t="s">
        <v>156</v>
      </c>
      <c r="AY144" s="11">
        <v>0</v>
      </c>
      <c r="AZ144" s="13">
        <v>0</v>
      </c>
      <c r="BA144" s="13">
        <v>0</v>
      </c>
      <c r="BB144" s="37" t="s">
        <v>352</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347</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154</v>
      </c>
      <c r="AT145" s="15" t="s">
        <v>154</v>
      </c>
      <c r="AU145" s="14" t="s">
        <v>242</v>
      </c>
      <c r="AV145" s="14">
        <v>0</v>
      </c>
      <c r="AW145" s="14">
        <v>40000003</v>
      </c>
      <c r="AX145" s="15" t="s">
        <v>156</v>
      </c>
      <c r="AY145" s="15" t="s">
        <v>154</v>
      </c>
      <c r="AZ145" s="13">
        <v>0</v>
      </c>
      <c r="BA145" s="13">
        <v>0</v>
      </c>
      <c r="BB145" s="68" t="s">
        <v>353</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354</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156</v>
      </c>
      <c r="AY146" s="69">
        <v>0</v>
      </c>
      <c r="AZ146" s="70">
        <v>0</v>
      </c>
      <c r="BA146" s="70">
        <v>0</v>
      </c>
      <c r="BB146" s="71" t="s">
        <v>355</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342</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192</v>
      </c>
      <c r="AU147" s="11">
        <v>0</v>
      </c>
      <c r="AV147" s="14">
        <v>10000007</v>
      </c>
      <c r="AW147" s="14">
        <v>90010402</v>
      </c>
      <c r="AX147" s="12" t="s">
        <v>156</v>
      </c>
      <c r="AY147" s="11" t="s">
        <v>356</v>
      </c>
      <c r="AZ147" s="13">
        <v>0</v>
      </c>
      <c r="BA147" s="13">
        <v>0</v>
      </c>
      <c r="BB147" s="37" t="s">
        <v>357</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358</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359</v>
      </c>
      <c r="AT148" s="9" t="s">
        <v>155</v>
      </c>
      <c r="AU148" s="10">
        <v>0</v>
      </c>
      <c r="AV148" s="10">
        <v>0</v>
      </c>
      <c r="AW148" s="10">
        <v>90010403</v>
      </c>
      <c r="AX148" s="15" t="s">
        <v>156</v>
      </c>
      <c r="AY148" s="69">
        <v>0</v>
      </c>
      <c r="AZ148" s="70">
        <v>0</v>
      </c>
      <c r="BA148" s="70">
        <v>0</v>
      </c>
      <c r="BB148" s="72" t="s">
        <v>360</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361</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362</v>
      </c>
      <c r="AG149" s="6">
        <v>0</v>
      </c>
      <c r="AH149" s="6">
        <v>0</v>
      </c>
      <c r="AI149" s="6">
        <v>0</v>
      </c>
      <c r="AJ149" s="9">
        <v>0</v>
      </c>
      <c r="AK149" s="28">
        <v>0</v>
      </c>
      <c r="AL149" s="9">
        <v>0</v>
      </c>
      <c r="AM149" s="9">
        <v>0</v>
      </c>
      <c r="AN149" s="9">
        <v>0.5</v>
      </c>
      <c r="AO149" s="9">
        <v>999000</v>
      </c>
      <c r="AP149" s="9">
        <v>0</v>
      </c>
      <c r="AQ149" s="9">
        <v>0</v>
      </c>
      <c r="AR149" s="6">
        <v>0</v>
      </c>
      <c r="AS149" s="31" t="s">
        <v>154</v>
      </c>
      <c r="AT149" s="9" t="s">
        <v>209</v>
      </c>
      <c r="AU149" s="10">
        <v>0</v>
      </c>
      <c r="AV149" s="10">
        <v>0</v>
      </c>
      <c r="AW149" s="10">
        <v>20000021</v>
      </c>
      <c r="AX149" s="15" t="s">
        <v>156</v>
      </c>
      <c r="AY149" s="69">
        <v>0</v>
      </c>
      <c r="AZ149" s="70">
        <v>0</v>
      </c>
      <c r="BA149" s="70">
        <v>0</v>
      </c>
      <c r="BB149" s="71" t="s">
        <v>363</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364</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154</v>
      </c>
      <c r="AT150" s="9" t="s">
        <v>209</v>
      </c>
      <c r="AU150" s="14" t="s">
        <v>242</v>
      </c>
      <c r="AV150" s="14">
        <v>0</v>
      </c>
      <c r="AW150" s="14">
        <v>0</v>
      </c>
      <c r="AX150" s="15" t="s">
        <v>156</v>
      </c>
      <c r="AY150" s="15" t="s">
        <v>154</v>
      </c>
      <c r="AZ150" s="13">
        <v>0</v>
      </c>
      <c r="BA150" s="13">
        <v>0</v>
      </c>
      <c r="BB150" s="68" t="s">
        <v>365</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347</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154</v>
      </c>
      <c r="AT151" s="9" t="s">
        <v>209</v>
      </c>
      <c r="AU151" s="14" t="s">
        <v>242</v>
      </c>
      <c r="AV151" s="14">
        <v>0</v>
      </c>
      <c r="AW151" s="14">
        <v>40000003</v>
      </c>
      <c r="AX151" s="15" t="s">
        <v>156</v>
      </c>
      <c r="AY151" s="15" t="s">
        <v>154</v>
      </c>
      <c r="AZ151" s="13">
        <v>0</v>
      </c>
      <c r="BA151" s="13">
        <v>0</v>
      </c>
      <c r="BB151" s="68" t="s">
        <v>366</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367</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368</v>
      </c>
      <c r="AT152" s="15" t="s">
        <v>155</v>
      </c>
      <c r="AU152" s="14" t="s">
        <v>351</v>
      </c>
      <c r="AV152" s="14">
        <v>10002001</v>
      </c>
      <c r="AW152" s="14">
        <v>70106001</v>
      </c>
      <c r="AX152" s="15" t="s">
        <v>225</v>
      </c>
      <c r="AY152" s="15" t="s">
        <v>369</v>
      </c>
      <c r="AZ152" s="13">
        <v>0</v>
      </c>
      <c r="BA152" s="13">
        <v>0</v>
      </c>
      <c r="BB152" s="68" t="s">
        <v>370</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371</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154</v>
      </c>
      <c r="AT153" s="15" t="s">
        <v>155</v>
      </c>
      <c r="AU153" s="11" t="s">
        <v>344</v>
      </c>
      <c r="AV153" s="14">
        <v>10000007</v>
      </c>
      <c r="AW153" s="14">
        <v>90010502</v>
      </c>
      <c r="AX153" s="12" t="s">
        <v>156</v>
      </c>
      <c r="AY153" s="11" t="s">
        <v>372</v>
      </c>
      <c r="AZ153" s="13">
        <v>0</v>
      </c>
      <c r="BA153" s="13">
        <v>0</v>
      </c>
      <c r="BB153" s="37" t="s">
        <v>373</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374</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154</v>
      </c>
      <c r="AT154" s="15" t="s">
        <v>155</v>
      </c>
      <c r="AU154" s="14" t="s">
        <v>351</v>
      </c>
      <c r="AV154" s="14">
        <v>10003002</v>
      </c>
      <c r="AW154" s="14">
        <v>70106005</v>
      </c>
      <c r="AX154" s="15" t="s">
        <v>375</v>
      </c>
      <c r="AY154" s="15">
        <v>0</v>
      </c>
      <c r="AZ154" s="13">
        <v>0</v>
      </c>
      <c r="BA154" s="13">
        <v>0</v>
      </c>
      <c r="BB154" s="68" t="s">
        <v>370</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364</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154</v>
      </c>
      <c r="AT155" s="15" t="s">
        <v>155</v>
      </c>
      <c r="AU155" s="14" t="s">
        <v>242</v>
      </c>
      <c r="AV155" s="14">
        <v>0</v>
      </c>
      <c r="AW155" s="14">
        <v>0</v>
      </c>
      <c r="AX155" s="15" t="s">
        <v>156</v>
      </c>
      <c r="AY155" s="15" t="s">
        <v>154</v>
      </c>
      <c r="AZ155" s="13">
        <v>0</v>
      </c>
      <c r="BA155" s="13">
        <v>0</v>
      </c>
      <c r="BB155" s="68" t="s">
        <v>376</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377</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154</v>
      </c>
      <c r="AT156" s="15" t="s">
        <v>155</v>
      </c>
      <c r="AU156" s="11" t="s">
        <v>351</v>
      </c>
      <c r="AV156" s="14">
        <v>0</v>
      </c>
      <c r="AW156" s="14">
        <v>0</v>
      </c>
      <c r="AX156" s="12" t="s">
        <v>339</v>
      </c>
      <c r="AY156" s="11" t="s">
        <v>378</v>
      </c>
      <c r="AZ156" s="13">
        <v>0</v>
      </c>
      <c r="BA156" s="13">
        <v>0</v>
      </c>
      <c r="BB156" s="68" t="s">
        <v>379</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354</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155</v>
      </c>
      <c r="AU157" s="11">
        <v>0</v>
      </c>
      <c r="AV157" s="14">
        <v>0</v>
      </c>
      <c r="AW157" s="14">
        <v>0</v>
      </c>
      <c r="AX157" s="12" t="s">
        <v>156</v>
      </c>
      <c r="AY157" s="11">
        <v>0</v>
      </c>
      <c r="AZ157" s="13">
        <v>0</v>
      </c>
      <c r="BA157" s="13">
        <v>0</v>
      </c>
      <c r="BB157" s="68" t="s">
        <v>355</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380</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155</v>
      </c>
      <c r="AU158" s="11">
        <v>0</v>
      </c>
      <c r="AV158" s="14">
        <v>0</v>
      </c>
      <c r="AW158" s="14">
        <v>20000001</v>
      </c>
      <c r="AX158" s="12" t="s">
        <v>156</v>
      </c>
      <c r="AY158" s="11">
        <v>0</v>
      </c>
      <c r="AZ158" s="13">
        <v>0</v>
      </c>
      <c r="BA158" s="13">
        <v>0</v>
      </c>
      <c r="BB158" s="68" t="s">
        <v>381</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382</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163</v>
      </c>
      <c r="AG159" s="6">
        <v>0</v>
      </c>
      <c r="AH159" s="6">
        <v>2</v>
      </c>
      <c r="AI159" s="6">
        <v>0</v>
      </c>
      <c r="AJ159" s="6">
        <v>1.5</v>
      </c>
      <c r="AK159" s="11">
        <v>0</v>
      </c>
      <c r="AL159" s="11">
        <v>0</v>
      </c>
      <c r="AM159" s="11">
        <v>0</v>
      </c>
      <c r="AN159" s="11">
        <v>1</v>
      </c>
      <c r="AO159" s="11">
        <v>3000</v>
      </c>
      <c r="AP159" s="11">
        <v>1</v>
      </c>
      <c r="AQ159" s="11">
        <v>0</v>
      </c>
      <c r="AR159" s="6">
        <v>0</v>
      </c>
      <c r="AS159" s="11" t="s">
        <v>154</v>
      </c>
      <c r="AT159" s="15" t="s">
        <v>209</v>
      </c>
      <c r="AU159" s="11" t="s">
        <v>351</v>
      </c>
      <c r="AV159" s="14">
        <v>10000007</v>
      </c>
      <c r="AW159" s="14">
        <v>62001103</v>
      </c>
      <c r="AX159" s="12" t="s">
        <v>156</v>
      </c>
      <c r="AY159" s="11">
        <v>0</v>
      </c>
      <c r="AZ159" s="13">
        <v>0</v>
      </c>
      <c r="BA159" s="13">
        <v>0</v>
      </c>
      <c r="BB159" s="68" t="s">
        <v>370</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383</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154</v>
      </c>
      <c r="AT160" s="9" t="s">
        <v>155</v>
      </c>
      <c r="AU160" s="11" t="s">
        <v>351</v>
      </c>
      <c r="AV160" s="14">
        <v>0</v>
      </c>
      <c r="AW160" s="14">
        <v>0</v>
      </c>
      <c r="AX160" s="12" t="s">
        <v>339</v>
      </c>
      <c r="AY160" s="11" t="s">
        <v>384</v>
      </c>
      <c r="AZ160" s="13">
        <v>0</v>
      </c>
      <c r="BA160" s="13">
        <v>0</v>
      </c>
      <c r="BB160" s="68" t="s">
        <v>385</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386</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387</v>
      </c>
      <c r="AG161" s="6">
        <v>1</v>
      </c>
      <c r="AH161" s="6">
        <v>1</v>
      </c>
      <c r="AI161" s="6">
        <v>0</v>
      </c>
      <c r="AJ161" s="6">
        <v>3</v>
      </c>
      <c r="AK161" s="11">
        <v>0</v>
      </c>
      <c r="AL161" s="11">
        <v>0</v>
      </c>
      <c r="AM161" s="11">
        <v>0</v>
      </c>
      <c r="AN161" s="11">
        <v>2.5</v>
      </c>
      <c r="AO161" s="11">
        <v>5000</v>
      </c>
      <c r="AP161" s="11">
        <v>2.5</v>
      </c>
      <c r="AQ161" s="11">
        <v>0</v>
      </c>
      <c r="AR161" s="6">
        <v>0</v>
      </c>
      <c r="AS161" s="11" t="s">
        <v>154</v>
      </c>
      <c r="AT161" s="9" t="s">
        <v>192</v>
      </c>
      <c r="AU161" s="11" t="s">
        <v>344</v>
      </c>
      <c r="AV161" s="14">
        <v>10000007</v>
      </c>
      <c r="AW161" s="14">
        <v>70107001</v>
      </c>
      <c r="AX161" s="12" t="s">
        <v>156</v>
      </c>
      <c r="AY161" s="11">
        <v>0</v>
      </c>
      <c r="AZ161" s="13">
        <v>0</v>
      </c>
      <c r="BA161" s="13">
        <v>0</v>
      </c>
      <c r="BB161" s="68" t="s">
        <v>388</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389</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192</v>
      </c>
      <c r="AU162" s="11" t="s">
        <v>344</v>
      </c>
      <c r="AV162" s="14">
        <v>10000007</v>
      </c>
      <c r="AW162" s="14">
        <v>62001202</v>
      </c>
      <c r="AX162" s="12" t="s">
        <v>156</v>
      </c>
      <c r="AY162" s="11" t="s">
        <v>390</v>
      </c>
      <c r="AZ162" s="13">
        <v>0</v>
      </c>
      <c r="BA162" s="13">
        <v>0</v>
      </c>
      <c r="BB162" s="37" t="s">
        <v>391</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392</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393</v>
      </c>
      <c r="AU163" s="11" t="s">
        <v>344</v>
      </c>
      <c r="AV163" s="14">
        <v>10000007</v>
      </c>
      <c r="AW163" s="14">
        <v>62001203</v>
      </c>
      <c r="AX163" s="12" t="s">
        <v>156</v>
      </c>
      <c r="AY163" s="11" t="s">
        <v>394</v>
      </c>
      <c r="AZ163" s="13">
        <v>0</v>
      </c>
      <c r="BA163" s="13">
        <v>0</v>
      </c>
      <c r="BB163" s="37" t="s">
        <v>395</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396</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155</v>
      </c>
      <c r="AU164" s="14" t="s">
        <v>242</v>
      </c>
      <c r="AV164" s="14">
        <v>0</v>
      </c>
      <c r="AW164" s="14">
        <v>0</v>
      </c>
      <c r="AX164" s="15" t="s">
        <v>156</v>
      </c>
      <c r="AY164" s="15" t="s">
        <v>154</v>
      </c>
      <c r="AZ164" s="13">
        <v>0</v>
      </c>
      <c r="BA164" s="13">
        <v>0</v>
      </c>
      <c r="BB164" s="68" t="s">
        <v>397</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398</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399</v>
      </c>
      <c r="AG165" s="6">
        <v>0</v>
      </c>
      <c r="AH165" s="6">
        <v>2</v>
      </c>
      <c r="AI165" s="6">
        <v>0</v>
      </c>
      <c r="AJ165" s="62">
        <v>0</v>
      </c>
      <c r="AK165" s="55">
        <v>0</v>
      </c>
      <c r="AL165" s="55">
        <v>0</v>
      </c>
      <c r="AM165" s="55">
        <v>0</v>
      </c>
      <c r="AN165" s="55">
        <v>6</v>
      </c>
      <c r="AO165" s="55">
        <v>6000</v>
      </c>
      <c r="AP165" s="55">
        <v>0</v>
      </c>
      <c r="AQ165" s="55">
        <v>0</v>
      </c>
      <c r="AR165" s="6">
        <v>0</v>
      </c>
      <c r="AS165" s="55">
        <v>0</v>
      </c>
      <c r="AT165" s="54" t="s">
        <v>209</v>
      </c>
      <c r="AU165" s="11">
        <v>0</v>
      </c>
      <c r="AV165" s="66">
        <v>0</v>
      </c>
      <c r="AW165" s="14">
        <v>22000031</v>
      </c>
      <c r="AX165" s="54" t="s">
        <v>400</v>
      </c>
      <c r="AY165" s="55" t="s">
        <v>401</v>
      </c>
      <c r="AZ165" s="73">
        <v>0</v>
      </c>
      <c r="BA165" s="73">
        <v>0</v>
      </c>
      <c r="BB165" s="74" t="s">
        <v>402</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403</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155</v>
      </c>
      <c r="AU166" s="58">
        <v>0</v>
      </c>
      <c r="AV166" s="58">
        <v>0</v>
      </c>
      <c r="AW166" s="58">
        <v>0</v>
      </c>
      <c r="AX166" s="75" t="s">
        <v>156</v>
      </c>
      <c r="AY166" s="76">
        <v>0</v>
      </c>
      <c r="AZ166" s="77">
        <v>0</v>
      </c>
      <c r="BA166" s="77">
        <v>0</v>
      </c>
      <c r="BB166" s="78" t="s">
        <v>404</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405</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406</v>
      </c>
      <c r="AG167" s="63">
        <v>0</v>
      </c>
      <c r="AH167" s="63">
        <v>0</v>
      </c>
      <c r="AI167" s="61">
        <v>0</v>
      </c>
      <c r="AJ167" s="57">
        <v>0</v>
      </c>
      <c r="AK167" s="64">
        <v>0</v>
      </c>
      <c r="AL167" s="57">
        <v>0</v>
      </c>
      <c r="AM167" s="57">
        <v>0</v>
      </c>
      <c r="AN167" s="57">
        <v>0.5</v>
      </c>
      <c r="AO167" s="57">
        <v>10000</v>
      </c>
      <c r="AP167" s="57">
        <v>1</v>
      </c>
      <c r="AQ167" s="57">
        <v>5</v>
      </c>
      <c r="AR167" s="61">
        <v>0</v>
      </c>
      <c r="AS167" s="67" t="s">
        <v>154</v>
      </c>
      <c r="AT167" s="57" t="s">
        <v>209</v>
      </c>
      <c r="AU167" s="58">
        <v>0</v>
      </c>
      <c r="AV167" s="58">
        <v>0</v>
      </c>
      <c r="AW167" s="58">
        <v>20000023</v>
      </c>
      <c r="AX167" s="75" t="s">
        <v>156</v>
      </c>
      <c r="AY167" s="76">
        <v>0</v>
      </c>
      <c r="AZ167" s="77">
        <v>0</v>
      </c>
      <c r="BA167" s="77">
        <v>0</v>
      </c>
      <c r="BB167" s="78" t="s">
        <v>229</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407</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192</v>
      </c>
      <c r="AU168" s="58">
        <v>0</v>
      </c>
      <c r="AV168" s="58">
        <v>0</v>
      </c>
      <c r="AW168" s="58">
        <v>0</v>
      </c>
      <c r="AX168" s="75" t="s">
        <v>339</v>
      </c>
      <c r="AY168" s="76" t="s">
        <v>408</v>
      </c>
      <c r="AZ168" s="77">
        <v>0</v>
      </c>
      <c r="BA168" s="77">
        <v>0</v>
      </c>
      <c r="BB168" s="78" t="s">
        <v>404</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409</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410</v>
      </c>
      <c r="AG169" s="63">
        <v>1</v>
      </c>
      <c r="AH169" s="63">
        <v>1</v>
      </c>
      <c r="AI169" s="61">
        <v>0</v>
      </c>
      <c r="AJ169" s="57">
        <v>3</v>
      </c>
      <c r="AK169" s="64">
        <v>0</v>
      </c>
      <c r="AL169" s="57">
        <v>0</v>
      </c>
      <c r="AM169" s="57">
        <v>0</v>
      </c>
      <c r="AN169" s="57">
        <v>0.5</v>
      </c>
      <c r="AO169" s="57">
        <v>2500</v>
      </c>
      <c r="AP169" s="57">
        <v>3</v>
      </c>
      <c r="AQ169" s="57">
        <v>0</v>
      </c>
      <c r="AR169" s="61">
        <v>0</v>
      </c>
      <c r="AS169" s="67" t="s">
        <v>154</v>
      </c>
      <c r="AT169" s="57" t="s">
        <v>155</v>
      </c>
      <c r="AU169" s="58">
        <v>0</v>
      </c>
      <c r="AV169" s="58">
        <v>0</v>
      </c>
      <c r="AW169" s="58">
        <v>20000024</v>
      </c>
      <c r="AX169" s="75" t="s">
        <v>156</v>
      </c>
      <c r="AY169" s="76">
        <v>0</v>
      </c>
      <c r="AZ169" s="77">
        <v>0</v>
      </c>
      <c r="BA169" s="77">
        <v>0</v>
      </c>
      <c r="BB169" s="78" t="s">
        <v>411</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412</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413</v>
      </c>
      <c r="AG170" s="63">
        <v>0</v>
      </c>
      <c r="AH170" s="63">
        <v>0</v>
      </c>
      <c r="AI170" s="61">
        <v>0</v>
      </c>
      <c r="AJ170" s="57">
        <v>0</v>
      </c>
      <c r="AK170" s="64">
        <v>0</v>
      </c>
      <c r="AL170" s="57">
        <v>0</v>
      </c>
      <c r="AM170" s="57">
        <v>0</v>
      </c>
      <c r="AN170" s="57">
        <v>0.5</v>
      </c>
      <c r="AO170" s="57">
        <v>10000</v>
      </c>
      <c r="AP170" s="57">
        <v>1.1499999999999999</v>
      </c>
      <c r="AQ170" s="57">
        <v>5</v>
      </c>
      <c r="AR170" s="61">
        <v>0</v>
      </c>
      <c r="AS170" s="67" t="s">
        <v>414</v>
      </c>
      <c r="AT170" s="57" t="s">
        <v>209</v>
      </c>
      <c r="AU170" s="58">
        <v>0</v>
      </c>
      <c r="AV170" s="58">
        <v>0</v>
      </c>
      <c r="AW170" s="58">
        <v>20000025</v>
      </c>
      <c r="AX170" s="75" t="s">
        <v>156</v>
      </c>
      <c r="AY170" s="76">
        <v>0</v>
      </c>
      <c r="AZ170" s="77">
        <v>0</v>
      </c>
      <c r="BA170" s="77">
        <v>0</v>
      </c>
      <c r="BB170" s="78" t="s">
        <v>229</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415</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192</v>
      </c>
      <c r="AU171" s="58">
        <v>0</v>
      </c>
      <c r="AV171" s="58">
        <v>0</v>
      </c>
      <c r="AW171" s="58">
        <v>0</v>
      </c>
      <c r="AX171" s="75" t="s">
        <v>339</v>
      </c>
      <c r="AY171" s="57" t="s">
        <v>416</v>
      </c>
      <c r="AZ171" s="77">
        <v>0</v>
      </c>
      <c r="BA171" s="77">
        <v>0</v>
      </c>
      <c r="BB171" s="78" t="s">
        <v>404</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415</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192</v>
      </c>
      <c r="AU172" s="58">
        <v>0</v>
      </c>
      <c r="AV172" s="58">
        <v>0</v>
      </c>
      <c r="AW172" s="58">
        <v>0</v>
      </c>
      <c r="AX172" s="75" t="s">
        <v>339</v>
      </c>
      <c r="AY172" s="57" t="s">
        <v>417</v>
      </c>
      <c r="AZ172" s="77">
        <v>0</v>
      </c>
      <c r="BA172" s="77">
        <v>0</v>
      </c>
      <c r="BB172" s="78" t="s">
        <v>404</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418</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419</v>
      </c>
      <c r="AG173" s="63">
        <v>0</v>
      </c>
      <c r="AH173" s="63">
        <v>0</v>
      </c>
      <c r="AI173" s="61">
        <v>0</v>
      </c>
      <c r="AJ173" s="57">
        <v>0</v>
      </c>
      <c r="AK173" s="64">
        <v>0</v>
      </c>
      <c r="AL173" s="57">
        <v>0</v>
      </c>
      <c r="AM173" s="57">
        <v>0</v>
      </c>
      <c r="AN173" s="57">
        <v>0.5</v>
      </c>
      <c r="AO173" s="57">
        <v>6000</v>
      </c>
      <c r="AP173" s="57">
        <v>1.1499999999999999</v>
      </c>
      <c r="AQ173" s="57">
        <v>5</v>
      </c>
      <c r="AR173" s="61">
        <v>0</v>
      </c>
      <c r="AS173" s="67" t="s">
        <v>420</v>
      </c>
      <c r="AT173" s="57" t="s">
        <v>393</v>
      </c>
      <c r="AU173" s="58">
        <v>0</v>
      </c>
      <c r="AV173" s="58">
        <v>0</v>
      </c>
      <c r="AW173" s="58">
        <v>20000026</v>
      </c>
      <c r="AX173" s="75" t="s">
        <v>156</v>
      </c>
      <c r="AY173" s="76">
        <v>0</v>
      </c>
      <c r="AZ173" s="77">
        <v>0</v>
      </c>
      <c r="BA173" s="77">
        <v>0</v>
      </c>
      <c r="BB173" s="78" t="s">
        <v>229</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386</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387</v>
      </c>
      <c r="AG174" s="6">
        <v>1</v>
      </c>
      <c r="AH174" s="6">
        <v>1</v>
      </c>
      <c r="AI174" s="6">
        <v>0</v>
      </c>
      <c r="AJ174" s="6">
        <v>3</v>
      </c>
      <c r="AK174" s="11">
        <v>0</v>
      </c>
      <c r="AL174" s="11">
        <v>0</v>
      </c>
      <c r="AM174" s="11">
        <v>0</v>
      </c>
      <c r="AN174" s="11">
        <v>3</v>
      </c>
      <c r="AO174" s="11">
        <v>5000</v>
      </c>
      <c r="AP174" s="11">
        <v>2.5</v>
      </c>
      <c r="AQ174" s="11">
        <v>0</v>
      </c>
      <c r="AR174" s="6">
        <v>0</v>
      </c>
      <c r="AS174" s="14" t="s">
        <v>421</v>
      </c>
      <c r="AT174" s="15" t="s">
        <v>209</v>
      </c>
      <c r="AU174" s="11" t="s">
        <v>344</v>
      </c>
      <c r="AV174" s="14">
        <v>10000007</v>
      </c>
      <c r="AW174" s="14">
        <v>70107001</v>
      </c>
      <c r="AX174" s="12" t="s">
        <v>156</v>
      </c>
      <c r="AY174" s="11">
        <v>0</v>
      </c>
      <c r="AZ174" s="13">
        <v>0</v>
      </c>
      <c r="BA174" s="13">
        <v>0</v>
      </c>
      <c r="BB174" s="37" t="s">
        <v>388</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422</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421</v>
      </c>
      <c r="AT175" s="15" t="s">
        <v>155</v>
      </c>
      <c r="AU175" s="11" t="s">
        <v>344</v>
      </c>
      <c r="AV175" s="14">
        <v>10000007</v>
      </c>
      <c r="AW175" s="14">
        <v>62001302</v>
      </c>
      <c r="AX175" s="12" t="s">
        <v>156</v>
      </c>
      <c r="AY175" s="11" t="s">
        <v>423</v>
      </c>
      <c r="AZ175" s="13">
        <v>0</v>
      </c>
      <c r="BA175" s="13">
        <v>0</v>
      </c>
      <c r="BB175" s="37" t="s">
        <v>424</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425</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421</v>
      </c>
      <c r="AT176" s="15" t="s">
        <v>192</v>
      </c>
      <c r="AU176" s="11" t="s">
        <v>344</v>
      </c>
      <c r="AV176" s="14">
        <v>10000007</v>
      </c>
      <c r="AW176" s="14">
        <v>62001302</v>
      </c>
      <c r="AX176" s="12" t="s">
        <v>156</v>
      </c>
      <c r="AY176" s="11" t="s">
        <v>426</v>
      </c>
      <c r="AZ176" s="13">
        <v>0</v>
      </c>
      <c r="BA176" s="13">
        <v>0</v>
      </c>
      <c r="BB176" s="37" t="s">
        <v>427</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428</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154</v>
      </c>
      <c r="AT177" s="15" t="s">
        <v>155</v>
      </c>
      <c r="AU177" s="14" t="s">
        <v>242</v>
      </c>
      <c r="AV177" s="14">
        <v>0</v>
      </c>
      <c r="AW177" s="14">
        <v>40000003</v>
      </c>
      <c r="AX177" s="15" t="s">
        <v>156</v>
      </c>
      <c r="AY177" s="15" t="s">
        <v>154</v>
      </c>
      <c r="AZ177" s="13">
        <v>0</v>
      </c>
      <c r="BA177" s="13">
        <v>0</v>
      </c>
      <c r="BB177" s="68" t="s">
        <v>429</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430</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154</v>
      </c>
      <c r="AT178" s="15" t="s">
        <v>155</v>
      </c>
      <c r="AU178" s="14" t="s">
        <v>242</v>
      </c>
      <c r="AV178" s="14">
        <v>0</v>
      </c>
      <c r="AW178" s="14">
        <v>0</v>
      </c>
      <c r="AX178" s="15" t="s">
        <v>156</v>
      </c>
      <c r="AY178" s="15" t="s">
        <v>154</v>
      </c>
      <c r="AZ178" s="13">
        <v>0</v>
      </c>
      <c r="BA178" s="13">
        <v>0</v>
      </c>
      <c r="BB178" s="68" t="s">
        <v>431</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432</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433</v>
      </c>
      <c r="AG179" s="6">
        <v>2</v>
      </c>
      <c r="AH179" s="6">
        <v>2</v>
      </c>
      <c r="AI179" s="6">
        <v>0</v>
      </c>
      <c r="AJ179" s="6">
        <v>3</v>
      </c>
      <c r="AK179" s="14">
        <v>0</v>
      </c>
      <c r="AL179" s="14">
        <v>0</v>
      </c>
      <c r="AM179" s="14">
        <v>0</v>
      </c>
      <c r="AN179" s="14">
        <v>0.5</v>
      </c>
      <c r="AO179" s="14">
        <v>4000</v>
      </c>
      <c r="AP179" s="14">
        <v>0</v>
      </c>
      <c r="AQ179" s="14">
        <v>4</v>
      </c>
      <c r="AR179" s="6">
        <v>0</v>
      </c>
      <c r="AS179" s="14" t="s">
        <v>421</v>
      </c>
      <c r="AT179" s="15" t="s">
        <v>155</v>
      </c>
      <c r="AU179" s="14" t="s">
        <v>351</v>
      </c>
      <c r="AV179" s="14">
        <v>10003002</v>
      </c>
      <c r="AW179" s="14">
        <v>20000027</v>
      </c>
      <c r="AX179" s="15" t="s">
        <v>434</v>
      </c>
      <c r="AY179" s="15" t="s">
        <v>435</v>
      </c>
      <c r="AZ179" s="13">
        <v>0</v>
      </c>
      <c r="BA179" s="13">
        <v>0</v>
      </c>
      <c r="BB179" s="68" t="s">
        <v>436</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432</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433</v>
      </c>
      <c r="AG180" s="6">
        <v>2</v>
      </c>
      <c r="AH180" s="6">
        <v>2</v>
      </c>
      <c r="AI180" s="6">
        <v>0</v>
      </c>
      <c r="AJ180" s="6">
        <v>3</v>
      </c>
      <c r="AK180" s="14">
        <v>0</v>
      </c>
      <c r="AL180" s="14">
        <v>0</v>
      </c>
      <c r="AM180" s="14">
        <v>0</v>
      </c>
      <c r="AN180" s="14">
        <v>0.5</v>
      </c>
      <c r="AO180" s="14">
        <v>8000</v>
      </c>
      <c r="AP180" s="14">
        <v>0</v>
      </c>
      <c r="AQ180" s="14">
        <v>4</v>
      </c>
      <c r="AR180" s="6">
        <v>0</v>
      </c>
      <c r="AS180" s="14" t="s">
        <v>421</v>
      </c>
      <c r="AT180" s="15" t="s">
        <v>155</v>
      </c>
      <c r="AU180" s="14" t="s">
        <v>351</v>
      </c>
      <c r="AV180" s="14">
        <v>10003002</v>
      </c>
      <c r="AW180" s="14">
        <v>20000027</v>
      </c>
      <c r="AX180" s="15" t="s">
        <v>434</v>
      </c>
      <c r="AY180" s="15" t="s">
        <v>437</v>
      </c>
      <c r="AZ180" s="13">
        <v>0</v>
      </c>
      <c r="BA180" s="13">
        <v>0</v>
      </c>
      <c r="BB180" s="68" t="s">
        <v>436</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438</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439</v>
      </c>
      <c r="AG181" s="63">
        <v>0</v>
      </c>
      <c r="AH181" s="63">
        <v>0</v>
      </c>
      <c r="AI181" s="61">
        <v>0</v>
      </c>
      <c r="AJ181" s="57">
        <v>0</v>
      </c>
      <c r="AK181" s="64">
        <v>0</v>
      </c>
      <c r="AL181" s="57">
        <v>0</v>
      </c>
      <c r="AM181" s="57">
        <v>0</v>
      </c>
      <c r="AN181" s="57">
        <v>0.5</v>
      </c>
      <c r="AO181" s="57">
        <v>20000</v>
      </c>
      <c r="AP181" s="57">
        <v>0</v>
      </c>
      <c r="AQ181" s="57">
        <v>4</v>
      </c>
      <c r="AR181" s="61">
        <v>0</v>
      </c>
      <c r="AS181" s="67" t="s">
        <v>440</v>
      </c>
      <c r="AT181" s="57" t="s">
        <v>155</v>
      </c>
      <c r="AU181" s="58">
        <v>0</v>
      </c>
      <c r="AV181" s="58">
        <v>0</v>
      </c>
      <c r="AW181" s="58">
        <v>20000027</v>
      </c>
      <c r="AX181" s="75" t="s">
        <v>156</v>
      </c>
      <c r="AY181" s="76">
        <v>0</v>
      </c>
      <c r="AZ181" s="77">
        <v>0</v>
      </c>
      <c r="BA181" s="77">
        <v>0</v>
      </c>
      <c r="BB181" s="78" t="s">
        <v>229</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441</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442</v>
      </c>
      <c r="AG182" s="63">
        <v>1</v>
      </c>
      <c r="AH182" s="63">
        <v>1</v>
      </c>
      <c r="AI182" s="61">
        <v>0</v>
      </c>
      <c r="AJ182" s="57">
        <v>2</v>
      </c>
      <c r="AK182" s="64">
        <v>0</v>
      </c>
      <c r="AL182" s="57">
        <v>0</v>
      </c>
      <c r="AM182" s="57">
        <v>0</v>
      </c>
      <c r="AN182" s="57">
        <v>0.5</v>
      </c>
      <c r="AO182" s="57">
        <v>999000</v>
      </c>
      <c r="AP182" s="57">
        <v>0</v>
      </c>
      <c r="AQ182" s="57">
        <v>0</v>
      </c>
      <c r="AR182" s="61">
        <v>0</v>
      </c>
      <c r="AS182" s="67" t="s">
        <v>154</v>
      </c>
      <c r="AT182" s="57" t="s">
        <v>209</v>
      </c>
      <c r="AU182" s="58">
        <v>0</v>
      </c>
      <c r="AV182" s="58">
        <v>0</v>
      </c>
      <c r="AW182" s="58">
        <v>20000015</v>
      </c>
      <c r="AX182" s="75" t="s">
        <v>156</v>
      </c>
      <c r="AY182" s="76">
        <v>0</v>
      </c>
      <c r="AZ182" s="77">
        <v>0</v>
      </c>
      <c r="BA182" s="77">
        <v>0</v>
      </c>
      <c r="BB182" s="78" t="s">
        <v>229</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438</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439</v>
      </c>
      <c r="AG183" s="63">
        <v>0</v>
      </c>
      <c r="AH183" s="63">
        <v>0</v>
      </c>
      <c r="AI183" s="61">
        <v>0</v>
      </c>
      <c r="AJ183" s="57">
        <v>0</v>
      </c>
      <c r="AK183" s="64">
        <v>0</v>
      </c>
      <c r="AL183" s="57">
        <v>0</v>
      </c>
      <c r="AM183" s="57">
        <v>0</v>
      </c>
      <c r="AN183" s="57">
        <v>0.5</v>
      </c>
      <c r="AO183" s="57">
        <v>20000</v>
      </c>
      <c r="AP183" s="57">
        <v>0</v>
      </c>
      <c r="AQ183" s="57">
        <v>4</v>
      </c>
      <c r="AR183" s="61">
        <v>0</v>
      </c>
      <c r="AS183" s="67" t="s">
        <v>440</v>
      </c>
      <c r="AT183" s="57" t="s">
        <v>192</v>
      </c>
      <c r="AU183" s="58">
        <v>0</v>
      </c>
      <c r="AV183" s="58">
        <v>0</v>
      </c>
      <c r="AW183" s="58">
        <v>20000027</v>
      </c>
      <c r="AX183" s="75" t="s">
        <v>156</v>
      </c>
      <c r="AY183" s="76">
        <v>0</v>
      </c>
      <c r="AZ183" s="77">
        <v>0</v>
      </c>
      <c r="BA183" s="77">
        <v>0</v>
      </c>
      <c r="BB183" s="78" t="s">
        <v>229</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441</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209</v>
      </c>
      <c r="AU184" s="58">
        <v>0</v>
      </c>
      <c r="AV184" s="58">
        <v>0</v>
      </c>
      <c r="AW184" s="58">
        <v>20000001</v>
      </c>
      <c r="AX184" s="75" t="s">
        <v>156</v>
      </c>
      <c r="AY184" s="76">
        <v>0</v>
      </c>
      <c r="AZ184" s="77">
        <v>0</v>
      </c>
      <c r="BA184" s="77">
        <v>0</v>
      </c>
      <c r="BB184" s="78" t="s">
        <v>337</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438</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439</v>
      </c>
      <c r="AG185" s="63">
        <v>0</v>
      </c>
      <c r="AH185" s="63">
        <v>0</v>
      </c>
      <c r="AI185" s="61">
        <v>0</v>
      </c>
      <c r="AJ185" s="57">
        <v>0</v>
      </c>
      <c r="AK185" s="64">
        <v>0</v>
      </c>
      <c r="AL185" s="57">
        <v>0</v>
      </c>
      <c r="AM185" s="57">
        <v>0</v>
      </c>
      <c r="AN185" s="57">
        <v>0.5</v>
      </c>
      <c r="AO185" s="57">
        <v>20000</v>
      </c>
      <c r="AP185" s="57">
        <v>0</v>
      </c>
      <c r="AQ185" s="57">
        <v>4</v>
      </c>
      <c r="AR185" s="61">
        <v>0</v>
      </c>
      <c r="AS185" s="67" t="s">
        <v>440</v>
      </c>
      <c r="AT185" s="57" t="s">
        <v>192</v>
      </c>
      <c r="AU185" s="58">
        <v>0</v>
      </c>
      <c r="AV185" s="58">
        <v>0</v>
      </c>
      <c r="AW185" s="58">
        <v>20000027</v>
      </c>
      <c r="AX185" s="75" t="s">
        <v>156</v>
      </c>
      <c r="AY185" s="76">
        <v>0</v>
      </c>
      <c r="AZ185" s="77">
        <v>0</v>
      </c>
      <c r="BA185" s="77">
        <v>0</v>
      </c>
      <c r="BB185" s="78" t="s">
        <v>229</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443</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444</v>
      </c>
      <c r="AG186" s="27">
        <v>0</v>
      </c>
      <c r="AH186" s="27">
        <v>0</v>
      </c>
      <c r="AI186" s="6">
        <v>0</v>
      </c>
      <c r="AJ186" s="9">
        <v>0</v>
      </c>
      <c r="AK186" s="28">
        <v>0</v>
      </c>
      <c r="AL186" s="9">
        <v>0</v>
      </c>
      <c r="AM186" s="9">
        <v>0</v>
      </c>
      <c r="AN186" s="9">
        <v>0</v>
      </c>
      <c r="AO186" s="9">
        <v>2000</v>
      </c>
      <c r="AP186" s="9">
        <v>0</v>
      </c>
      <c r="AQ186" s="9">
        <v>0</v>
      </c>
      <c r="AR186" s="6">
        <v>0</v>
      </c>
      <c r="AS186" s="31" t="s">
        <v>445</v>
      </c>
      <c r="AT186" s="9" t="s">
        <v>155</v>
      </c>
      <c r="AU186" s="10">
        <v>0</v>
      </c>
      <c r="AV186" s="10">
        <v>0</v>
      </c>
      <c r="AW186" s="10">
        <v>0</v>
      </c>
      <c r="AX186" s="15" t="s">
        <v>156</v>
      </c>
      <c r="AY186" s="1">
        <v>0</v>
      </c>
      <c r="AZ186" s="34">
        <v>0</v>
      </c>
      <c r="BA186" s="34">
        <v>0</v>
      </c>
      <c r="BB186" s="71" t="s">
        <v>446</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447</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209</v>
      </c>
      <c r="AU187" s="10">
        <v>0</v>
      </c>
      <c r="AV187" s="10">
        <v>0</v>
      </c>
      <c r="AW187" s="10">
        <v>0</v>
      </c>
      <c r="AX187" s="15" t="s">
        <v>156</v>
      </c>
      <c r="AY187" s="1">
        <v>0</v>
      </c>
      <c r="AZ187" s="34">
        <v>0</v>
      </c>
      <c r="BA187" s="34">
        <v>0</v>
      </c>
      <c r="BB187" s="71" t="s">
        <v>448</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449</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192</v>
      </c>
      <c r="AU188" s="10">
        <v>0</v>
      </c>
      <c r="AV188" s="10">
        <v>0</v>
      </c>
      <c r="AW188" s="10">
        <v>0</v>
      </c>
      <c r="AX188" s="12" t="s">
        <v>339</v>
      </c>
      <c r="AY188" s="9" t="s">
        <v>450</v>
      </c>
      <c r="AZ188" s="34">
        <v>0</v>
      </c>
      <c r="BA188" s="34">
        <v>0</v>
      </c>
      <c r="BB188" s="71" t="s">
        <v>451</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347</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154</v>
      </c>
      <c r="AT189" s="15" t="s">
        <v>155</v>
      </c>
      <c r="AU189" s="14" t="s">
        <v>242</v>
      </c>
      <c r="AV189" s="14">
        <v>0</v>
      </c>
      <c r="AW189" s="14">
        <v>40000003</v>
      </c>
      <c r="AX189" s="15" t="s">
        <v>156</v>
      </c>
      <c r="AY189" s="15" t="s">
        <v>154</v>
      </c>
      <c r="AZ189" s="13">
        <v>0</v>
      </c>
      <c r="BA189" s="13">
        <v>0</v>
      </c>
      <c r="BB189" s="68" t="s">
        <v>348</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350</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163</v>
      </c>
      <c r="AG190" s="6">
        <v>0</v>
      </c>
      <c r="AH190" s="6">
        <v>2</v>
      </c>
      <c r="AI190" s="6">
        <v>0</v>
      </c>
      <c r="AJ190" s="6">
        <v>1.5</v>
      </c>
      <c r="AK190" s="11">
        <v>0</v>
      </c>
      <c r="AL190" s="11">
        <v>0</v>
      </c>
      <c r="AM190" s="11">
        <v>0</v>
      </c>
      <c r="AN190" s="11">
        <v>2.5</v>
      </c>
      <c r="AO190" s="11">
        <v>4000</v>
      </c>
      <c r="AP190" s="11">
        <v>2</v>
      </c>
      <c r="AQ190" s="11">
        <v>0</v>
      </c>
      <c r="AR190" s="6">
        <v>0</v>
      </c>
      <c r="AS190" s="11" t="s">
        <v>154</v>
      </c>
      <c r="AT190" s="15" t="s">
        <v>209</v>
      </c>
      <c r="AU190" s="11" t="s">
        <v>351</v>
      </c>
      <c r="AV190" s="14">
        <v>10001007</v>
      </c>
      <c r="AW190" s="14">
        <v>70103001</v>
      </c>
      <c r="AX190" s="12" t="s">
        <v>156</v>
      </c>
      <c r="AY190" s="11">
        <v>0</v>
      </c>
      <c r="AZ190" s="13">
        <v>0</v>
      </c>
      <c r="BA190" s="13">
        <v>0</v>
      </c>
      <c r="BB190" s="37" t="s">
        <v>452</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453</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421</v>
      </c>
      <c r="AT191" s="15" t="s">
        <v>454</v>
      </c>
      <c r="AU191" s="14">
        <v>0</v>
      </c>
      <c r="AV191" s="14">
        <v>10007001</v>
      </c>
      <c r="AW191" s="14">
        <v>0</v>
      </c>
      <c r="AX191" s="15" t="s">
        <v>156</v>
      </c>
      <c r="AY191" s="15" t="s">
        <v>154</v>
      </c>
      <c r="AZ191" s="13">
        <v>0</v>
      </c>
      <c r="BA191" s="13">
        <v>0</v>
      </c>
      <c r="BB191" s="68" t="s">
        <v>455</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456</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163</v>
      </c>
      <c r="AG192" s="6">
        <v>0</v>
      </c>
      <c r="AH192" s="6">
        <v>0</v>
      </c>
      <c r="AI192" s="6">
        <v>0</v>
      </c>
      <c r="AJ192" s="6">
        <v>1.5</v>
      </c>
      <c r="AK192" s="11">
        <v>0</v>
      </c>
      <c r="AL192" s="11">
        <v>0</v>
      </c>
      <c r="AM192" s="11">
        <v>0</v>
      </c>
      <c r="AN192" s="11">
        <v>1</v>
      </c>
      <c r="AO192" s="11">
        <v>5000</v>
      </c>
      <c r="AP192" s="11">
        <v>0.5</v>
      </c>
      <c r="AQ192" s="11">
        <v>0</v>
      </c>
      <c r="AR192" s="6">
        <v>0</v>
      </c>
      <c r="AS192" s="11" t="s">
        <v>154</v>
      </c>
      <c r="AT192" s="15" t="s">
        <v>393</v>
      </c>
      <c r="AU192" s="11" t="s">
        <v>344</v>
      </c>
      <c r="AV192" s="14">
        <v>10000007</v>
      </c>
      <c r="AW192" s="14">
        <v>70201001</v>
      </c>
      <c r="AX192" s="12" t="s">
        <v>156</v>
      </c>
      <c r="AY192" s="11">
        <v>0</v>
      </c>
      <c r="AZ192" s="13">
        <v>0</v>
      </c>
      <c r="BA192" s="13">
        <v>0</v>
      </c>
      <c r="BB192" s="37" t="s">
        <v>457</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458</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459</v>
      </c>
      <c r="AS193" s="14" t="s">
        <v>154</v>
      </c>
      <c r="AT193" s="15" t="s">
        <v>155</v>
      </c>
      <c r="AU193" s="14" t="s">
        <v>242</v>
      </c>
      <c r="AV193" s="14">
        <v>0</v>
      </c>
      <c r="AW193" s="14">
        <v>0</v>
      </c>
      <c r="AX193" s="15" t="s">
        <v>156</v>
      </c>
      <c r="AY193" s="15" t="s">
        <v>154</v>
      </c>
      <c r="AZ193" s="13">
        <v>0</v>
      </c>
      <c r="BA193" s="13">
        <v>0</v>
      </c>
      <c r="BB193" s="68" t="s">
        <v>460</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461</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154</v>
      </c>
      <c r="AT194" s="15" t="s">
        <v>155</v>
      </c>
      <c r="AU194" s="14" t="s">
        <v>242</v>
      </c>
      <c r="AV194" s="14">
        <v>0</v>
      </c>
      <c r="AW194" s="14">
        <v>0</v>
      </c>
      <c r="AX194" s="15" t="s">
        <v>156</v>
      </c>
      <c r="AY194" s="15" t="s">
        <v>154</v>
      </c>
      <c r="AZ194" s="13">
        <v>0</v>
      </c>
      <c r="BA194" s="13">
        <v>0</v>
      </c>
      <c r="BB194" s="68" t="s">
        <v>462</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463</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163</v>
      </c>
      <c r="AG195" s="6">
        <v>0</v>
      </c>
      <c r="AH195" s="6">
        <v>2</v>
      </c>
      <c r="AI195" s="6">
        <v>0</v>
      </c>
      <c r="AJ195" s="6">
        <v>1.5</v>
      </c>
      <c r="AK195" s="11">
        <v>0</v>
      </c>
      <c r="AL195" s="11">
        <v>0</v>
      </c>
      <c r="AM195" s="11">
        <v>0</v>
      </c>
      <c r="AN195" s="11">
        <v>2.1</v>
      </c>
      <c r="AO195" s="11">
        <v>2100</v>
      </c>
      <c r="AP195" s="11">
        <v>1.5</v>
      </c>
      <c r="AQ195" s="11">
        <v>15</v>
      </c>
      <c r="AR195" s="6">
        <v>0</v>
      </c>
      <c r="AS195" s="31" t="s">
        <v>445</v>
      </c>
      <c r="AT195" s="12" t="s">
        <v>464</v>
      </c>
      <c r="AU195" s="11" t="s">
        <v>165</v>
      </c>
      <c r="AV195" s="14">
        <v>10000011</v>
      </c>
      <c r="AW195" s="14">
        <v>70404004</v>
      </c>
      <c r="AX195" s="12" t="s">
        <v>166</v>
      </c>
      <c r="AY195" s="11">
        <v>0</v>
      </c>
      <c r="AZ195" s="13">
        <v>0</v>
      </c>
      <c r="BA195" s="13">
        <v>0</v>
      </c>
      <c r="BB195" s="37" t="s">
        <v>465</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466</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387</v>
      </c>
      <c r="AG196" s="6">
        <v>0</v>
      </c>
      <c r="AH196" s="6">
        <v>1</v>
      </c>
      <c r="AI196" s="6">
        <v>0</v>
      </c>
      <c r="AJ196" s="6">
        <v>3</v>
      </c>
      <c r="AK196" s="11">
        <v>0</v>
      </c>
      <c r="AL196" s="11">
        <v>0</v>
      </c>
      <c r="AM196" s="11">
        <v>0</v>
      </c>
      <c r="AN196" s="11">
        <v>2.5</v>
      </c>
      <c r="AO196" s="11">
        <v>5000</v>
      </c>
      <c r="AP196" s="11">
        <v>2</v>
      </c>
      <c r="AQ196" s="11">
        <v>0</v>
      </c>
      <c r="AR196" s="6">
        <v>0</v>
      </c>
      <c r="AS196" s="11">
        <v>90001023</v>
      </c>
      <c r="AT196" s="15" t="s">
        <v>209</v>
      </c>
      <c r="AU196" s="11" t="s">
        <v>344</v>
      </c>
      <c r="AV196" s="14">
        <v>10000007</v>
      </c>
      <c r="AW196" s="14">
        <v>70205002</v>
      </c>
      <c r="AX196" s="12" t="s">
        <v>156</v>
      </c>
      <c r="AY196" s="11">
        <v>0</v>
      </c>
      <c r="AZ196" s="13">
        <v>0</v>
      </c>
      <c r="BA196" s="13">
        <v>0</v>
      </c>
      <c r="BB196" s="37" t="s">
        <v>467</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468</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155</v>
      </c>
      <c r="AU197" s="58">
        <v>0</v>
      </c>
      <c r="AV197" s="58">
        <v>0</v>
      </c>
      <c r="AW197" s="58">
        <v>0</v>
      </c>
      <c r="AX197" s="75" t="s">
        <v>156</v>
      </c>
      <c r="AY197" s="76">
        <v>0</v>
      </c>
      <c r="AZ197" s="77">
        <v>0</v>
      </c>
      <c r="BA197" s="77">
        <v>0</v>
      </c>
      <c r="BB197" s="78" t="s">
        <v>404</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469</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413</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209</v>
      </c>
      <c r="AU198" s="58">
        <v>0</v>
      </c>
      <c r="AV198" s="58">
        <v>0</v>
      </c>
      <c r="AW198" s="58">
        <v>20000028</v>
      </c>
      <c r="AX198" s="75" t="s">
        <v>156</v>
      </c>
      <c r="AY198" s="76">
        <v>0</v>
      </c>
      <c r="AZ198" s="77">
        <v>0</v>
      </c>
      <c r="BA198" s="77">
        <v>0</v>
      </c>
      <c r="BB198" s="78" t="s">
        <v>229</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470</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413</v>
      </c>
      <c r="AG199" s="63">
        <v>1</v>
      </c>
      <c r="AH199" s="63">
        <v>1</v>
      </c>
      <c r="AI199" s="61">
        <v>0</v>
      </c>
      <c r="AJ199" s="57">
        <v>1.5</v>
      </c>
      <c r="AK199" s="64">
        <v>0</v>
      </c>
      <c r="AL199" s="57">
        <v>0</v>
      </c>
      <c r="AM199" s="57">
        <v>0</v>
      </c>
      <c r="AN199" s="57">
        <v>0.5</v>
      </c>
      <c r="AO199" s="57">
        <v>4000</v>
      </c>
      <c r="AP199" s="57">
        <v>3</v>
      </c>
      <c r="AQ199" s="57">
        <v>0</v>
      </c>
      <c r="AR199" s="61">
        <v>0</v>
      </c>
      <c r="AS199" s="56">
        <v>0</v>
      </c>
      <c r="AT199" s="57" t="s">
        <v>192</v>
      </c>
      <c r="AU199" s="58">
        <v>0</v>
      </c>
      <c r="AV199" s="58">
        <v>0</v>
      </c>
      <c r="AW199" s="58">
        <v>20000020</v>
      </c>
      <c r="AX199" s="75" t="s">
        <v>156</v>
      </c>
      <c r="AY199" s="76">
        <v>0</v>
      </c>
      <c r="AZ199" s="77">
        <v>0</v>
      </c>
      <c r="BA199" s="77">
        <v>0</v>
      </c>
      <c r="BB199" s="78" t="s">
        <v>471</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472</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413</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393</v>
      </c>
      <c r="AU200" s="58">
        <v>0</v>
      </c>
      <c r="AV200" s="58">
        <v>0</v>
      </c>
      <c r="AW200" s="58">
        <v>0</v>
      </c>
      <c r="AX200" s="75" t="s">
        <v>156</v>
      </c>
      <c r="AY200" s="76">
        <v>0</v>
      </c>
      <c r="AZ200" s="77">
        <v>0</v>
      </c>
      <c r="BA200" s="77">
        <v>0</v>
      </c>
      <c r="BB200" s="78" t="s">
        <v>229</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453</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421</v>
      </c>
      <c r="AT201" s="15" t="s">
        <v>454</v>
      </c>
      <c r="AU201" s="14">
        <v>0</v>
      </c>
      <c r="AV201" s="14">
        <v>10007001</v>
      </c>
      <c r="AW201" s="14">
        <v>0</v>
      </c>
      <c r="AX201" s="15" t="s">
        <v>156</v>
      </c>
      <c r="AY201" s="15" t="s">
        <v>154</v>
      </c>
      <c r="AZ201" s="13">
        <v>0</v>
      </c>
      <c r="BA201" s="13">
        <v>0</v>
      </c>
      <c r="BB201" s="68" t="s">
        <v>455</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473</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192</v>
      </c>
      <c r="AU202" s="10">
        <v>0</v>
      </c>
      <c r="AV202" s="10">
        <v>0</v>
      </c>
      <c r="AW202" s="10">
        <v>0</v>
      </c>
      <c r="AX202" s="12" t="s">
        <v>339</v>
      </c>
      <c r="AY202" s="9" t="s">
        <v>474</v>
      </c>
      <c r="AZ202" s="34">
        <v>0</v>
      </c>
      <c r="BA202" s="34">
        <v>0</v>
      </c>
      <c r="BB202" s="71" t="s">
        <v>475</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461</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154</v>
      </c>
      <c r="AT203" s="15" t="s">
        <v>155</v>
      </c>
      <c r="AU203" s="14" t="s">
        <v>242</v>
      </c>
      <c r="AV203" s="14">
        <v>0</v>
      </c>
      <c r="AW203" s="14">
        <v>0</v>
      </c>
      <c r="AX203" s="15" t="s">
        <v>156</v>
      </c>
      <c r="AY203" s="15" t="s">
        <v>154</v>
      </c>
      <c r="AZ203" s="13">
        <v>0</v>
      </c>
      <c r="BA203" s="13">
        <v>0</v>
      </c>
      <c r="BB203" s="68" t="s">
        <v>462</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463</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163</v>
      </c>
      <c r="AG204" s="6">
        <v>0</v>
      </c>
      <c r="AH204" s="6">
        <v>2</v>
      </c>
      <c r="AI204" s="6">
        <v>0</v>
      </c>
      <c r="AJ204" s="6">
        <v>1.5</v>
      </c>
      <c r="AK204" s="11">
        <v>0</v>
      </c>
      <c r="AL204" s="11">
        <v>0</v>
      </c>
      <c r="AM204" s="11">
        <v>0</v>
      </c>
      <c r="AN204" s="11">
        <v>1.5</v>
      </c>
      <c r="AO204" s="11">
        <v>1600</v>
      </c>
      <c r="AP204" s="11">
        <v>1</v>
      </c>
      <c r="AQ204" s="11">
        <v>15</v>
      </c>
      <c r="AR204" s="6">
        <v>0</v>
      </c>
      <c r="AS204" s="11">
        <v>90202005</v>
      </c>
      <c r="AT204" s="12" t="s">
        <v>192</v>
      </c>
      <c r="AU204" s="11" t="s">
        <v>165</v>
      </c>
      <c r="AV204" s="14">
        <v>10000011</v>
      </c>
      <c r="AW204" s="14">
        <v>70404001</v>
      </c>
      <c r="AX204" s="12" t="s">
        <v>166</v>
      </c>
      <c r="AY204" s="11">
        <v>0</v>
      </c>
      <c r="AZ204" s="13">
        <v>0</v>
      </c>
      <c r="BA204" s="13">
        <v>0</v>
      </c>
      <c r="BB204" s="37" t="s">
        <v>476</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466</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387</v>
      </c>
      <c r="AG205" s="6">
        <v>0</v>
      </c>
      <c r="AH205" s="6">
        <v>1</v>
      </c>
      <c r="AI205" s="6">
        <v>0</v>
      </c>
      <c r="AJ205" s="6">
        <v>3</v>
      </c>
      <c r="AK205" s="11">
        <v>0</v>
      </c>
      <c r="AL205" s="11">
        <v>0</v>
      </c>
      <c r="AM205" s="11">
        <v>0</v>
      </c>
      <c r="AN205" s="11">
        <v>2.5</v>
      </c>
      <c r="AO205" s="11">
        <v>5000</v>
      </c>
      <c r="AP205" s="11">
        <v>2</v>
      </c>
      <c r="AQ205" s="11">
        <v>0</v>
      </c>
      <c r="AR205" s="6">
        <v>0</v>
      </c>
      <c r="AS205" s="11" t="s">
        <v>421</v>
      </c>
      <c r="AT205" s="15" t="s">
        <v>192</v>
      </c>
      <c r="AU205" s="11" t="s">
        <v>344</v>
      </c>
      <c r="AV205" s="14">
        <v>10000007</v>
      </c>
      <c r="AW205" s="14">
        <v>70205002</v>
      </c>
      <c r="AX205" s="12" t="s">
        <v>156</v>
      </c>
      <c r="AY205" s="11">
        <v>0</v>
      </c>
      <c r="AZ205" s="13">
        <v>0</v>
      </c>
      <c r="BA205" s="13">
        <v>0</v>
      </c>
      <c r="BB205" s="37" t="s">
        <v>467</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477</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478</v>
      </c>
      <c r="AG206" s="27">
        <v>0</v>
      </c>
      <c r="AH206" s="27">
        <v>2</v>
      </c>
      <c r="AI206" s="6">
        <v>0</v>
      </c>
      <c r="AJ206" s="9">
        <v>4</v>
      </c>
      <c r="AK206" s="28">
        <v>0</v>
      </c>
      <c r="AL206" s="9">
        <v>0</v>
      </c>
      <c r="AM206" s="9">
        <v>0</v>
      </c>
      <c r="AN206" s="9">
        <v>2</v>
      </c>
      <c r="AO206" s="11">
        <v>4000</v>
      </c>
      <c r="AP206" s="9">
        <v>2</v>
      </c>
      <c r="AQ206" s="9">
        <v>0</v>
      </c>
      <c r="AR206" s="6">
        <v>0</v>
      </c>
      <c r="AS206" s="11" t="s">
        <v>421</v>
      </c>
      <c r="AT206" s="15" t="s">
        <v>209</v>
      </c>
      <c r="AU206" s="10">
        <v>0</v>
      </c>
      <c r="AV206" s="10">
        <v>0</v>
      </c>
      <c r="AW206" s="10">
        <v>70205004</v>
      </c>
      <c r="AX206" s="15" t="s">
        <v>156</v>
      </c>
      <c r="AY206" s="11">
        <v>0</v>
      </c>
      <c r="AZ206" s="13">
        <v>0</v>
      </c>
      <c r="BA206" s="13">
        <v>0</v>
      </c>
      <c r="BB206" s="37" t="s">
        <v>479</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480</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155</v>
      </c>
      <c r="AU207" s="58">
        <v>0</v>
      </c>
      <c r="AV207" s="58">
        <v>0</v>
      </c>
      <c r="AW207" s="58">
        <v>0</v>
      </c>
      <c r="AX207" s="75" t="s">
        <v>339</v>
      </c>
      <c r="AY207" s="57" t="s">
        <v>481</v>
      </c>
      <c r="AZ207" s="79">
        <v>0</v>
      </c>
      <c r="BA207" s="79">
        <v>0</v>
      </c>
      <c r="BB207" s="78" t="s">
        <v>404</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482</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209</v>
      </c>
      <c r="AU208" s="58">
        <v>0</v>
      </c>
      <c r="AV208" s="58">
        <v>0</v>
      </c>
      <c r="AW208" s="58">
        <v>0</v>
      </c>
      <c r="AX208" s="75" t="s">
        <v>156</v>
      </c>
      <c r="AY208" s="80">
        <v>0</v>
      </c>
      <c r="AZ208" s="79">
        <v>0</v>
      </c>
      <c r="BA208" s="79">
        <v>0</v>
      </c>
      <c r="BB208" s="78" t="s">
        <v>404</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483</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478</v>
      </c>
      <c r="AG209" s="63">
        <v>0</v>
      </c>
      <c r="AH209" s="63">
        <v>0</v>
      </c>
      <c r="AI209" s="61">
        <v>0</v>
      </c>
      <c r="AJ209" s="57">
        <v>0</v>
      </c>
      <c r="AK209" s="64">
        <v>0</v>
      </c>
      <c r="AL209" s="57">
        <v>0</v>
      </c>
      <c r="AM209" s="57">
        <v>0</v>
      </c>
      <c r="AN209" s="57">
        <v>0.5</v>
      </c>
      <c r="AO209" s="57">
        <v>1000</v>
      </c>
      <c r="AP209" s="57">
        <v>2</v>
      </c>
      <c r="AQ209" s="57">
        <v>0</v>
      </c>
      <c r="AR209" s="61">
        <v>0</v>
      </c>
      <c r="AS209" s="67" t="s">
        <v>484</v>
      </c>
      <c r="AT209" s="57" t="s">
        <v>192</v>
      </c>
      <c r="AU209" s="58">
        <v>0</v>
      </c>
      <c r="AV209" s="58">
        <v>0</v>
      </c>
      <c r="AW209" s="58">
        <v>20000004</v>
      </c>
      <c r="AX209" s="75" t="s">
        <v>156</v>
      </c>
      <c r="AY209" s="80">
        <v>0</v>
      </c>
      <c r="AZ209" s="79">
        <v>0</v>
      </c>
      <c r="BA209" s="79">
        <v>0</v>
      </c>
      <c r="BB209" s="78" t="s">
        <v>229</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485</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209</v>
      </c>
      <c r="AU210" s="58">
        <v>0</v>
      </c>
      <c r="AV210" s="58">
        <v>0</v>
      </c>
      <c r="AW210" s="58">
        <v>0</v>
      </c>
      <c r="AX210" s="75" t="s">
        <v>339</v>
      </c>
      <c r="AY210" s="57" t="s">
        <v>486</v>
      </c>
      <c r="AZ210" s="79">
        <v>0</v>
      </c>
      <c r="BA210" s="79">
        <v>0</v>
      </c>
      <c r="BB210" s="78" t="s">
        <v>404</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485</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209</v>
      </c>
      <c r="AU211" s="58">
        <v>0</v>
      </c>
      <c r="AV211" s="58">
        <v>0</v>
      </c>
      <c r="AW211" s="58">
        <v>0</v>
      </c>
      <c r="AX211" s="75" t="s">
        <v>339</v>
      </c>
      <c r="AY211" s="57" t="s">
        <v>486</v>
      </c>
      <c r="AZ211" s="79">
        <v>0</v>
      </c>
      <c r="BA211" s="79">
        <v>0</v>
      </c>
      <c r="BB211" s="78" t="s">
        <v>404</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487</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209</v>
      </c>
      <c r="AU212" s="58">
        <v>0</v>
      </c>
      <c r="AV212" s="58">
        <v>0</v>
      </c>
      <c r="AW212" s="58">
        <v>0</v>
      </c>
      <c r="AX212" s="75" t="s">
        <v>339</v>
      </c>
      <c r="AY212" s="57" t="s">
        <v>486</v>
      </c>
      <c r="AZ212" s="79">
        <v>0</v>
      </c>
      <c r="BA212" s="79">
        <v>0</v>
      </c>
      <c r="BB212" s="78" t="s">
        <v>404</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487</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209</v>
      </c>
      <c r="AU213" s="58">
        <v>0</v>
      </c>
      <c r="AV213" s="58">
        <v>0</v>
      </c>
      <c r="AW213" s="58">
        <v>0</v>
      </c>
      <c r="AX213" s="75" t="s">
        <v>339</v>
      </c>
      <c r="AY213" s="57" t="s">
        <v>486</v>
      </c>
      <c r="AZ213" s="79">
        <v>0</v>
      </c>
      <c r="BA213" s="79">
        <v>0</v>
      </c>
      <c r="BB213" s="78" t="s">
        <v>404</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487</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209</v>
      </c>
      <c r="AU214" s="58">
        <v>0</v>
      </c>
      <c r="AV214" s="58">
        <v>0</v>
      </c>
      <c r="AW214" s="58">
        <v>0</v>
      </c>
      <c r="AX214" s="75" t="s">
        <v>339</v>
      </c>
      <c r="AY214" s="57" t="s">
        <v>486</v>
      </c>
      <c r="AZ214" s="79">
        <v>0</v>
      </c>
      <c r="BA214" s="79">
        <v>0</v>
      </c>
      <c r="BB214" s="78" t="s">
        <v>404</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488</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209</v>
      </c>
      <c r="AU215" s="58">
        <v>0</v>
      </c>
      <c r="AV215" s="58">
        <v>0</v>
      </c>
      <c r="AW215" s="58">
        <v>0</v>
      </c>
      <c r="AX215" s="75" t="s">
        <v>339</v>
      </c>
      <c r="AY215" s="57" t="s">
        <v>486</v>
      </c>
      <c r="AZ215" s="79">
        <v>0</v>
      </c>
      <c r="BA215" s="79">
        <v>0</v>
      </c>
      <c r="BB215" s="78" t="s">
        <v>404</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488</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209</v>
      </c>
      <c r="AU216" s="58">
        <v>0</v>
      </c>
      <c r="AV216" s="58">
        <v>0</v>
      </c>
      <c r="AW216" s="58">
        <v>0</v>
      </c>
      <c r="AX216" s="75" t="s">
        <v>339</v>
      </c>
      <c r="AY216" s="57" t="s">
        <v>486</v>
      </c>
      <c r="AZ216" s="79">
        <v>0</v>
      </c>
      <c r="BA216" s="79">
        <v>0</v>
      </c>
      <c r="BB216" s="78" t="s">
        <v>404</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488</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209</v>
      </c>
      <c r="AU217" s="58">
        <v>0</v>
      </c>
      <c r="AV217" s="58">
        <v>0</v>
      </c>
      <c r="AW217" s="58">
        <v>0</v>
      </c>
      <c r="AX217" s="75" t="s">
        <v>339</v>
      </c>
      <c r="AY217" s="57" t="s">
        <v>486</v>
      </c>
      <c r="AZ217" s="79">
        <v>0</v>
      </c>
      <c r="BA217" s="79">
        <v>0</v>
      </c>
      <c r="BB217" s="78" t="s">
        <v>404</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488</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209</v>
      </c>
      <c r="AU218" s="58">
        <v>0</v>
      </c>
      <c r="AV218" s="58">
        <v>0</v>
      </c>
      <c r="AW218" s="58">
        <v>0</v>
      </c>
      <c r="AX218" s="75" t="s">
        <v>339</v>
      </c>
      <c r="AY218" s="57" t="s">
        <v>486</v>
      </c>
      <c r="AZ218" s="79">
        <v>0</v>
      </c>
      <c r="BA218" s="79">
        <v>0</v>
      </c>
      <c r="BB218" s="78" t="s">
        <v>404</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488</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209</v>
      </c>
      <c r="AU219" s="58">
        <v>0</v>
      </c>
      <c r="AV219" s="58">
        <v>0</v>
      </c>
      <c r="AW219" s="58">
        <v>0</v>
      </c>
      <c r="AX219" s="75" t="s">
        <v>339</v>
      </c>
      <c r="AY219" s="57" t="s">
        <v>486</v>
      </c>
      <c r="AZ219" s="79">
        <v>0</v>
      </c>
      <c r="BA219" s="79">
        <v>0</v>
      </c>
      <c r="BB219" s="78" t="s">
        <v>404</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383</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154</v>
      </c>
      <c r="AT220" s="15" t="s">
        <v>155</v>
      </c>
      <c r="AU220" s="11" t="s">
        <v>351</v>
      </c>
      <c r="AV220" s="14">
        <v>0</v>
      </c>
      <c r="AW220" s="14">
        <v>0</v>
      </c>
      <c r="AX220" s="12" t="s">
        <v>339</v>
      </c>
      <c r="AY220" s="11" t="s">
        <v>489</v>
      </c>
      <c r="AZ220" s="13">
        <v>0</v>
      </c>
      <c r="BA220" s="13">
        <v>0</v>
      </c>
      <c r="BB220" s="37" t="s">
        <v>490</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491</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387</v>
      </c>
      <c r="AG221" s="6">
        <v>0</v>
      </c>
      <c r="AH221" s="6">
        <v>1</v>
      </c>
      <c r="AI221" s="6">
        <v>0</v>
      </c>
      <c r="AJ221" s="6">
        <v>3</v>
      </c>
      <c r="AK221" s="11">
        <v>0</v>
      </c>
      <c r="AL221" s="11">
        <v>0</v>
      </c>
      <c r="AM221" s="11">
        <v>0</v>
      </c>
      <c r="AN221" s="11">
        <v>2.5</v>
      </c>
      <c r="AO221" s="11">
        <v>5000</v>
      </c>
      <c r="AP221" s="11">
        <v>2</v>
      </c>
      <c r="AQ221" s="11">
        <v>0</v>
      </c>
      <c r="AR221" s="6">
        <v>0</v>
      </c>
      <c r="AS221" s="11">
        <v>80001030</v>
      </c>
      <c r="AT221" s="15" t="s">
        <v>192</v>
      </c>
      <c r="AU221" s="11" t="s">
        <v>344</v>
      </c>
      <c r="AV221" s="14">
        <v>10000007</v>
      </c>
      <c r="AW221" s="14">
        <v>70405001</v>
      </c>
      <c r="AX221" s="12" t="s">
        <v>156</v>
      </c>
      <c r="AY221" s="11">
        <v>0</v>
      </c>
      <c r="AZ221" s="13">
        <v>0</v>
      </c>
      <c r="BA221" s="13">
        <v>0</v>
      </c>
      <c r="BB221" s="37" t="s">
        <v>492</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493</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192</v>
      </c>
      <c r="AU222" s="11" t="s">
        <v>344</v>
      </c>
      <c r="AV222" s="14">
        <v>10000007</v>
      </c>
      <c r="AW222" s="14">
        <v>70405002</v>
      </c>
      <c r="AX222" s="12" t="s">
        <v>156</v>
      </c>
      <c r="AY222" s="11" t="s">
        <v>494</v>
      </c>
      <c r="AZ222" s="13">
        <v>0</v>
      </c>
      <c r="BA222" s="13">
        <v>0</v>
      </c>
      <c r="BB222" s="37" t="s">
        <v>495</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364</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154</v>
      </c>
      <c r="AT223" s="15" t="s">
        <v>155</v>
      </c>
      <c r="AU223" s="14" t="s">
        <v>242</v>
      </c>
      <c r="AV223" s="14">
        <v>0</v>
      </c>
      <c r="AW223" s="14">
        <v>0</v>
      </c>
      <c r="AX223" s="15" t="s">
        <v>156</v>
      </c>
      <c r="AY223" s="15" t="s">
        <v>154</v>
      </c>
      <c r="AZ223" s="13">
        <v>0</v>
      </c>
      <c r="BA223" s="13">
        <v>0</v>
      </c>
      <c r="BB223" s="68" t="s">
        <v>496</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497</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163</v>
      </c>
      <c r="AG224" s="6">
        <v>0</v>
      </c>
      <c r="AH224" s="6">
        <v>2</v>
      </c>
      <c r="AI224" s="6">
        <v>0</v>
      </c>
      <c r="AJ224" s="6">
        <v>1.5</v>
      </c>
      <c r="AK224" s="11">
        <v>0</v>
      </c>
      <c r="AL224" s="11">
        <v>0</v>
      </c>
      <c r="AM224" s="11">
        <v>0</v>
      </c>
      <c r="AN224" s="11">
        <v>2</v>
      </c>
      <c r="AO224" s="11">
        <v>3000</v>
      </c>
      <c r="AP224" s="11">
        <v>1.5</v>
      </c>
      <c r="AQ224" s="11">
        <v>0</v>
      </c>
      <c r="AR224" s="6">
        <v>0</v>
      </c>
      <c r="AS224" s="11" t="s">
        <v>498</v>
      </c>
      <c r="AT224" s="12" t="s">
        <v>393</v>
      </c>
      <c r="AU224" s="11" t="s">
        <v>351</v>
      </c>
      <c r="AV224" s="14">
        <v>10000007</v>
      </c>
      <c r="AW224" s="14">
        <v>70403002</v>
      </c>
      <c r="AX224" s="12" t="s">
        <v>499</v>
      </c>
      <c r="AY224" s="11" t="s">
        <v>500</v>
      </c>
      <c r="AZ224" s="13">
        <v>0</v>
      </c>
      <c r="BA224" s="13">
        <v>0</v>
      </c>
      <c r="BB224" s="37" t="s">
        <v>501</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502</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503</v>
      </c>
      <c r="AG225" s="6">
        <v>1</v>
      </c>
      <c r="AH225" s="6">
        <v>0</v>
      </c>
      <c r="AI225" s="6">
        <v>0</v>
      </c>
      <c r="AJ225" s="6">
        <v>0</v>
      </c>
      <c r="AK225" s="11">
        <v>0</v>
      </c>
      <c r="AL225" s="11">
        <v>0</v>
      </c>
      <c r="AM225" s="11">
        <v>0</v>
      </c>
      <c r="AN225" s="11">
        <v>0.5</v>
      </c>
      <c r="AO225" s="11">
        <v>999999</v>
      </c>
      <c r="AP225" s="11">
        <v>2</v>
      </c>
      <c r="AQ225" s="11">
        <v>0</v>
      </c>
      <c r="AR225" s="6">
        <v>0</v>
      </c>
      <c r="AS225" s="11" t="s">
        <v>498</v>
      </c>
      <c r="AT225" s="15" t="s">
        <v>209</v>
      </c>
      <c r="AU225" s="11" t="s">
        <v>344</v>
      </c>
      <c r="AV225" s="14">
        <v>10000007</v>
      </c>
      <c r="AW225" s="14">
        <v>62002307</v>
      </c>
      <c r="AX225" s="15" t="s">
        <v>225</v>
      </c>
      <c r="AY225" s="15" t="s">
        <v>255</v>
      </c>
      <c r="AZ225" s="13">
        <v>0</v>
      </c>
      <c r="BA225" s="13">
        <v>0</v>
      </c>
      <c r="BB225" s="37" t="s">
        <v>504</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260</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154</v>
      </c>
      <c r="AT226" s="15" t="s">
        <v>155</v>
      </c>
      <c r="AU226" s="14" t="s">
        <v>242</v>
      </c>
      <c r="AV226" s="14">
        <v>0</v>
      </c>
      <c r="AW226" s="14">
        <v>40000003</v>
      </c>
      <c r="AX226" s="15" t="s">
        <v>156</v>
      </c>
      <c r="AY226" s="15" t="s">
        <v>154</v>
      </c>
      <c r="AZ226" s="13">
        <v>0</v>
      </c>
      <c r="BA226" s="13">
        <v>0</v>
      </c>
      <c r="BB226" s="68" t="s">
        <v>505</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506</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154</v>
      </c>
      <c r="AT227" s="15" t="s">
        <v>155</v>
      </c>
      <c r="AU227" s="14" t="s">
        <v>351</v>
      </c>
      <c r="AV227" s="14">
        <v>10003002</v>
      </c>
      <c r="AW227" s="14">
        <v>70405007</v>
      </c>
      <c r="AX227" s="15" t="s">
        <v>375</v>
      </c>
      <c r="AY227" s="15">
        <v>0</v>
      </c>
      <c r="AZ227" s="13">
        <v>0</v>
      </c>
      <c r="BA227" s="13">
        <v>0</v>
      </c>
      <c r="BB227" s="68" t="s">
        <v>507</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508</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192</v>
      </c>
      <c r="AU228" s="11" t="s">
        <v>344</v>
      </c>
      <c r="AV228" s="14">
        <v>10000007</v>
      </c>
      <c r="AW228" s="14">
        <v>70405003</v>
      </c>
      <c r="AX228" s="12" t="s">
        <v>156</v>
      </c>
      <c r="AY228" s="11" t="s">
        <v>509</v>
      </c>
      <c r="AZ228" s="13">
        <v>0</v>
      </c>
      <c r="BA228" s="13">
        <v>0</v>
      </c>
      <c r="BB228" s="37" t="s">
        <v>510</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511</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512</v>
      </c>
      <c r="AG229" s="63">
        <v>1</v>
      </c>
      <c r="AH229" s="63">
        <v>1</v>
      </c>
      <c r="AI229" s="61">
        <v>0</v>
      </c>
      <c r="AJ229" s="57">
        <v>3</v>
      </c>
      <c r="AK229" s="64">
        <v>0</v>
      </c>
      <c r="AL229" s="57">
        <v>0</v>
      </c>
      <c r="AM229" s="57">
        <v>0</v>
      </c>
      <c r="AN229" s="57">
        <v>0.5</v>
      </c>
      <c r="AO229" s="57">
        <v>4000</v>
      </c>
      <c r="AP229" s="57">
        <v>3</v>
      </c>
      <c r="AQ229" s="57">
        <v>0</v>
      </c>
      <c r="AR229" s="61">
        <v>0</v>
      </c>
      <c r="AS229" s="56">
        <v>0</v>
      </c>
      <c r="AT229" s="57" t="s">
        <v>155</v>
      </c>
      <c r="AU229" s="58">
        <v>0</v>
      </c>
      <c r="AV229" s="58">
        <v>0</v>
      </c>
      <c r="AW229" s="58">
        <v>20000014</v>
      </c>
      <c r="AX229" s="75" t="s">
        <v>156</v>
      </c>
      <c r="AY229" s="76">
        <v>0</v>
      </c>
      <c r="AZ229" s="77">
        <v>0</v>
      </c>
      <c r="BA229" s="77">
        <v>0</v>
      </c>
      <c r="BB229" s="78" t="s">
        <v>411</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513</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478</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192</v>
      </c>
      <c r="AU230" s="58">
        <v>0</v>
      </c>
      <c r="AV230" s="58">
        <v>0</v>
      </c>
      <c r="AW230" s="58">
        <v>20000004</v>
      </c>
      <c r="AX230" s="75" t="s">
        <v>156</v>
      </c>
      <c r="AY230" s="76">
        <v>0</v>
      </c>
      <c r="AZ230" s="77">
        <v>0</v>
      </c>
      <c r="BA230" s="77">
        <v>0</v>
      </c>
      <c r="BB230" s="78" t="s">
        <v>229</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514</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155</v>
      </c>
      <c r="AU231" s="58">
        <v>0</v>
      </c>
      <c r="AV231" s="58">
        <v>0</v>
      </c>
      <c r="AW231" s="58">
        <v>20000001</v>
      </c>
      <c r="AX231" s="75" t="s">
        <v>156</v>
      </c>
      <c r="AY231" s="76">
        <v>0</v>
      </c>
      <c r="AZ231" s="77">
        <v>0</v>
      </c>
      <c r="BA231" s="77">
        <v>0</v>
      </c>
      <c r="BB231" s="78" t="s">
        <v>337</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515</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155</v>
      </c>
      <c r="AU232" s="58">
        <v>0</v>
      </c>
      <c r="AV232" s="58">
        <v>0</v>
      </c>
      <c r="AW232" s="58">
        <v>0</v>
      </c>
      <c r="AX232" s="75" t="s">
        <v>156</v>
      </c>
      <c r="AY232" s="76">
        <v>0</v>
      </c>
      <c r="AZ232" s="77">
        <v>0</v>
      </c>
      <c r="BA232" s="77">
        <v>0</v>
      </c>
      <c r="BB232" s="78" t="s">
        <v>404</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516</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517</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156</v>
      </c>
      <c r="AY233" s="76">
        <v>0</v>
      </c>
      <c r="AZ233" s="77">
        <v>0</v>
      </c>
      <c r="BA233" s="77">
        <v>0</v>
      </c>
      <c r="BB233" s="78" t="s">
        <v>411</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518</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410</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156</v>
      </c>
      <c r="AY234" s="76">
        <v>0</v>
      </c>
      <c r="AZ234" s="77">
        <v>0</v>
      </c>
      <c r="BA234" s="77">
        <v>0</v>
      </c>
      <c r="BB234" s="78" t="s">
        <v>411</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519</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503</v>
      </c>
      <c r="AG235" s="6">
        <v>1</v>
      </c>
      <c r="AH235" s="6">
        <v>1</v>
      </c>
      <c r="AI235" s="6">
        <v>0</v>
      </c>
      <c r="AJ235" s="6">
        <v>1.5</v>
      </c>
      <c r="AK235" s="11">
        <v>0</v>
      </c>
      <c r="AL235" s="11">
        <v>0</v>
      </c>
      <c r="AM235" s="11">
        <v>0</v>
      </c>
      <c r="AN235" s="11">
        <v>0.5</v>
      </c>
      <c r="AO235" s="11">
        <v>5000</v>
      </c>
      <c r="AP235" s="11">
        <v>2</v>
      </c>
      <c r="AQ235" s="11">
        <v>0</v>
      </c>
      <c r="AR235" s="6">
        <v>0</v>
      </c>
      <c r="AS235" s="11" t="s">
        <v>154</v>
      </c>
      <c r="AT235" s="12" t="s">
        <v>209</v>
      </c>
      <c r="AU235" s="11" t="s">
        <v>344</v>
      </c>
      <c r="AV235" s="14">
        <v>10000007</v>
      </c>
      <c r="AW235" s="14">
        <v>70104001</v>
      </c>
      <c r="AX235" s="12" t="s">
        <v>156</v>
      </c>
      <c r="AY235" s="11" t="s">
        <v>520</v>
      </c>
      <c r="AZ235" s="13">
        <v>0</v>
      </c>
      <c r="BA235" s="13">
        <v>0</v>
      </c>
      <c r="BB235" s="37" t="s">
        <v>521</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364</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154</v>
      </c>
      <c r="AT236" s="15" t="s">
        <v>155</v>
      </c>
      <c r="AU236" s="14" t="s">
        <v>242</v>
      </c>
      <c r="AV236" s="14">
        <v>0</v>
      </c>
      <c r="AW236" s="14">
        <v>0</v>
      </c>
      <c r="AX236" s="15" t="s">
        <v>156</v>
      </c>
      <c r="AY236" s="15" t="s">
        <v>154</v>
      </c>
      <c r="AZ236" s="13">
        <v>0</v>
      </c>
      <c r="BA236" s="13">
        <v>0</v>
      </c>
      <c r="BB236" s="68" t="s">
        <v>431</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453</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192</v>
      </c>
      <c r="AU237" s="11" t="s">
        <v>344</v>
      </c>
      <c r="AV237" s="14">
        <v>10000007</v>
      </c>
      <c r="AW237" s="14">
        <v>70104004</v>
      </c>
      <c r="AX237" s="12" t="s">
        <v>156</v>
      </c>
      <c r="AY237" s="11" t="s">
        <v>522</v>
      </c>
      <c r="AZ237" s="13">
        <v>0</v>
      </c>
      <c r="BA237" s="13">
        <v>0</v>
      </c>
      <c r="BB237" s="37" t="s">
        <v>523</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524</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421</v>
      </c>
      <c r="AT238" s="15" t="s">
        <v>155</v>
      </c>
      <c r="AU238" s="14" t="s">
        <v>351</v>
      </c>
      <c r="AV238" s="14">
        <v>10003002</v>
      </c>
      <c r="AW238" s="14">
        <v>70106005</v>
      </c>
      <c r="AX238" s="15" t="s">
        <v>375</v>
      </c>
      <c r="AY238" s="15">
        <v>0</v>
      </c>
      <c r="AZ238" s="13">
        <v>0</v>
      </c>
      <c r="BA238" s="13">
        <v>0</v>
      </c>
      <c r="BB238" s="68" t="s">
        <v>525</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389</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192</v>
      </c>
      <c r="AU239" s="11" t="s">
        <v>344</v>
      </c>
      <c r="AV239" s="14">
        <v>10000007</v>
      </c>
      <c r="AW239" s="14">
        <v>62001202</v>
      </c>
      <c r="AX239" s="12" t="s">
        <v>156</v>
      </c>
      <c r="AY239" s="11" t="s">
        <v>526</v>
      </c>
      <c r="AZ239" s="13">
        <v>0</v>
      </c>
      <c r="BA239" s="13">
        <v>0</v>
      </c>
      <c r="BB239" s="37" t="s">
        <v>391</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527</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155</v>
      </c>
      <c r="AU240" s="58">
        <v>0</v>
      </c>
      <c r="AV240" s="58">
        <v>0</v>
      </c>
      <c r="AW240" s="58">
        <v>20000001</v>
      </c>
      <c r="AX240" s="75" t="s">
        <v>156</v>
      </c>
      <c r="AY240" s="63">
        <v>0</v>
      </c>
      <c r="AZ240" s="81">
        <v>0</v>
      </c>
      <c r="BA240" s="81">
        <v>0</v>
      </c>
      <c r="BB240" s="78" t="s">
        <v>337</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528</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529</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209</v>
      </c>
      <c r="AU241" s="58">
        <v>0</v>
      </c>
      <c r="AV241" s="58">
        <v>0</v>
      </c>
      <c r="AW241" s="58">
        <v>20000013</v>
      </c>
      <c r="AX241" s="75" t="s">
        <v>156</v>
      </c>
      <c r="AY241" s="63">
        <v>0</v>
      </c>
      <c r="AZ241" s="81">
        <v>0</v>
      </c>
      <c r="BA241" s="81">
        <v>0</v>
      </c>
      <c r="BB241" s="78" t="s">
        <v>229</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530</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192</v>
      </c>
      <c r="AU242" s="58">
        <v>0</v>
      </c>
      <c r="AV242" s="58">
        <v>0</v>
      </c>
      <c r="AW242" s="58">
        <v>0</v>
      </c>
      <c r="AX242" s="75" t="s">
        <v>156</v>
      </c>
      <c r="AY242" s="63">
        <v>0</v>
      </c>
      <c r="AZ242" s="81">
        <v>0</v>
      </c>
      <c r="BA242" s="81">
        <v>0</v>
      </c>
      <c r="BB242" s="78" t="s">
        <v>229</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531</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532</v>
      </c>
      <c r="AT243" s="57" t="s">
        <v>155</v>
      </c>
      <c r="AU243" s="58">
        <v>0</v>
      </c>
      <c r="AV243" s="58">
        <v>0</v>
      </c>
      <c r="AW243" s="58">
        <v>0</v>
      </c>
      <c r="AX243" s="75" t="s">
        <v>156</v>
      </c>
      <c r="AY243" s="63">
        <v>0</v>
      </c>
      <c r="AZ243" s="81">
        <v>0</v>
      </c>
      <c r="BA243" s="81">
        <v>0</v>
      </c>
      <c r="BB243" s="78" t="s">
        <v>533</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534</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155</v>
      </c>
      <c r="AU244" s="58">
        <v>0</v>
      </c>
      <c r="AV244" s="58">
        <v>0</v>
      </c>
      <c r="AW244" s="58">
        <v>0</v>
      </c>
      <c r="AX244" s="75" t="s">
        <v>156</v>
      </c>
      <c r="AY244" s="63">
        <v>0</v>
      </c>
      <c r="AZ244" s="81">
        <v>0</v>
      </c>
      <c r="BA244" s="81">
        <v>0</v>
      </c>
      <c r="BB244" s="78" t="s">
        <v>337</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535</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209</v>
      </c>
      <c r="AU245" s="11" t="s">
        <v>344</v>
      </c>
      <c r="AV245" s="14">
        <v>10000007</v>
      </c>
      <c r="AW245" s="14">
        <v>70204005</v>
      </c>
      <c r="AX245" s="12" t="s">
        <v>156</v>
      </c>
      <c r="AY245" s="11">
        <v>0</v>
      </c>
      <c r="AZ245" s="13">
        <v>0</v>
      </c>
      <c r="BA245" s="13">
        <v>0</v>
      </c>
      <c r="BB245" s="37" t="s">
        <v>536</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537</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192</v>
      </c>
      <c r="AU246" s="11" t="s">
        <v>344</v>
      </c>
      <c r="AV246" s="14">
        <v>10000007</v>
      </c>
      <c r="AW246" s="14">
        <v>70204002</v>
      </c>
      <c r="AX246" s="12" t="s">
        <v>156</v>
      </c>
      <c r="AY246" s="11" t="s">
        <v>538</v>
      </c>
      <c r="AZ246" s="13">
        <v>0</v>
      </c>
      <c r="BA246" s="13">
        <v>0</v>
      </c>
      <c r="BB246" s="37" t="s">
        <v>539</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540</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393</v>
      </c>
      <c r="AU247" s="11" t="s">
        <v>344</v>
      </c>
      <c r="AV247" s="14">
        <v>10000007</v>
      </c>
      <c r="AW247" s="14">
        <v>70204003</v>
      </c>
      <c r="AX247" s="12" t="s">
        <v>156</v>
      </c>
      <c r="AY247" s="11" t="s">
        <v>541</v>
      </c>
      <c r="AZ247" s="13">
        <v>0</v>
      </c>
      <c r="BA247" s="13">
        <v>0</v>
      </c>
      <c r="BB247" s="37" t="s">
        <v>542</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260</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154</v>
      </c>
      <c r="AT248" s="15" t="s">
        <v>155</v>
      </c>
      <c r="AU248" s="14" t="s">
        <v>242</v>
      </c>
      <c r="AV248" s="14">
        <v>0</v>
      </c>
      <c r="AW248" s="14">
        <v>40000003</v>
      </c>
      <c r="AX248" s="15" t="s">
        <v>156</v>
      </c>
      <c r="AY248" s="15" t="s">
        <v>154</v>
      </c>
      <c r="AZ248" s="13">
        <v>0</v>
      </c>
      <c r="BA248" s="13">
        <v>0</v>
      </c>
      <c r="BB248" s="68" t="s">
        <v>505</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543</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163</v>
      </c>
      <c r="AG249" s="6">
        <v>0</v>
      </c>
      <c r="AH249" s="6">
        <v>2</v>
      </c>
      <c r="AI249" s="6">
        <v>0</v>
      </c>
      <c r="AJ249" s="6">
        <v>1.5</v>
      </c>
      <c r="AK249" s="11">
        <v>0</v>
      </c>
      <c r="AL249" s="11">
        <v>0</v>
      </c>
      <c r="AM249" s="11">
        <v>0</v>
      </c>
      <c r="AN249" s="11">
        <v>3</v>
      </c>
      <c r="AO249" s="11">
        <v>10000</v>
      </c>
      <c r="AP249" s="11">
        <v>2.5</v>
      </c>
      <c r="AQ249" s="11">
        <v>5</v>
      </c>
      <c r="AR249" s="6">
        <v>0</v>
      </c>
      <c r="AS249" s="11">
        <v>0</v>
      </c>
      <c r="AT249" s="15" t="s">
        <v>464</v>
      </c>
      <c r="AU249" s="11" t="s">
        <v>344</v>
      </c>
      <c r="AV249" s="14">
        <v>10000007</v>
      </c>
      <c r="AW249" s="14">
        <v>70302003</v>
      </c>
      <c r="AX249" s="15" t="s">
        <v>375</v>
      </c>
      <c r="AY249" s="13" t="s">
        <v>544</v>
      </c>
      <c r="AZ249" s="13">
        <v>0</v>
      </c>
      <c r="BA249" s="13">
        <v>0</v>
      </c>
      <c r="BB249" s="37" t="s">
        <v>545</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546</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209</v>
      </c>
      <c r="AU250" s="58">
        <v>0</v>
      </c>
      <c r="AV250" s="58">
        <v>0</v>
      </c>
      <c r="AW250" s="58">
        <v>0</v>
      </c>
      <c r="AX250" s="75" t="s">
        <v>339</v>
      </c>
      <c r="AY250" s="57" t="s">
        <v>547</v>
      </c>
      <c r="AZ250" s="77">
        <v>0</v>
      </c>
      <c r="BA250" s="77">
        <v>0</v>
      </c>
      <c r="BB250" s="78" t="s">
        <v>404</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548</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209</v>
      </c>
      <c r="AU251" s="58">
        <v>0</v>
      </c>
      <c r="AV251" s="58">
        <v>0</v>
      </c>
      <c r="AW251" s="58">
        <v>0</v>
      </c>
      <c r="AX251" s="75" t="s">
        <v>339</v>
      </c>
      <c r="AY251" s="57" t="s">
        <v>547</v>
      </c>
      <c r="AZ251" s="77">
        <v>0</v>
      </c>
      <c r="BA251" s="77">
        <v>0</v>
      </c>
      <c r="BB251" s="78" t="s">
        <v>404</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549</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209</v>
      </c>
      <c r="AU252" s="58">
        <v>0</v>
      </c>
      <c r="AV252" s="58">
        <v>0</v>
      </c>
      <c r="AW252" s="58">
        <v>0</v>
      </c>
      <c r="AX252" s="75" t="s">
        <v>339</v>
      </c>
      <c r="AY252" s="57" t="s">
        <v>547</v>
      </c>
      <c r="AZ252" s="77">
        <v>0</v>
      </c>
      <c r="BA252" s="77">
        <v>0</v>
      </c>
      <c r="BB252" s="78" t="s">
        <v>404</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550</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413</v>
      </c>
      <c r="AG253" s="63">
        <v>1</v>
      </c>
      <c r="AH253" s="63">
        <v>1</v>
      </c>
      <c r="AI253" s="61">
        <v>0</v>
      </c>
      <c r="AJ253" s="57">
        <v>1.5</v>
      </c>
      <c r="AK253" s="64">
        <v>0</v>
      </c>
      <c r="AL253" s="57">
        <v>0</v>
      </c>
      <c r="AM253" s="57">
        <v>0</v>
      </c>
      <c r="AN253" s="57">
        <v>0.5</v>
      </c>
      <c r="AO253" s="57">
        <v>4000</v>
      </c>
      <c r="AP253" s="57">
        <v>3</v>
      </c>
      <c r="AQ253" s="57">
        <v>0</v>
      </c>
      <c r="AR253" s="61">
        <v>0</v>
      </c>
      <c r="AS253" s="67" t="s">
        <v>359</v>
      </c>
      <c r="AT253" s="57">
        <v>0</v>
      </c>
      <c r="AU253" s="58">
        <v>0</v>
      </c>
      <c r="AV253" s="58">
        <v>0</v>
      </c>
      <c r="AW253" s="58">
        <v>20000020</v>
      </c>
      <c r="AX253" s="75" t="s">
        <v>156</v>
      </c>
      <c r="AY253" s="80">
        <v>0</v>
      </c>
      <c r="AZ253" s="77">
        <v>0</v>
      </c>
      <c r="BA253" s="77">
        <v>0</v>
      </c>
      <c r="BB253" s="78" t="s">
        <v>411</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548</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209</v>
      </c>
      <c r="AU254" s="58">
        <v>0</v>
      </c>
      <c r="AV254" s="58">
        <v>0</v>
      </c>
      <c r="AW254" s="58">
        <v>0</v>
      </c>
      <c r="AX254" s="75" t="s">
        <v>339</v>
      </c>
      <c r="AY254" s="80" t="s">
        <v>551</v>
      </c>
      <c r="AZ254" s="77">
        <v>0</v>
      </c>
      <c r="BA254" s="77">
        <v>0</v>
      </c>
      <c r="BB254" s="78" t="s">
        <v>404</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552</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421</v>
      </c>
      <c r="AT255" s="15" t="s">
        <v>155</v>
      </c>
      <c r="AU255" s="14" t="s">
        <v>351</v>
      </c>
      <c r="AV255" s="14">
        <v>10003002</v>
      </c>
      <c r="AW255" s="14">
        <v>70106005</v>
      </c>
      <c r="AX255" s="15" t="s">
        <v>375</v>
      </c>
      <c r="AY255" s="15">
        <v>0</v>
      </c>
      <c r="AZ255" s="13">
        <v>0</v>
      </c>
      <c r="BA255" s="13">
        <v>0</v>
      </c>
      <c r="BB255" s="68" t="s">
        <v>525</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383</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154</v>
      </c>
      <c r="AT256" s="15" t="s">
        <v>155</v>
      </c>
      <c r="AU256" s="11" t="s">
        <v>351</v>
      </c>
      <c r="AV256" s="14">
        <v>0</v>
      </c>
      <c r="AW256" s="14">
        <v>0</v>
      </c>
      <c r="AX256" s="12" t="s">
        <v>339</v>
      </c>
      <c r="AY256" s="11" t="s">
        <v>553</v>
      </c>
      <c r="AZ256" s="13">
        <v>0</v>
      </c>
      <c r="BA256" s="13">
        <v>0</v>
      </c>
      <c r="BB256" s="37" t="s">
        <v>554</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428</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154</v>
      </c>
      <c r="AT257" s="15" t="s">
        <v>155</v>
      </c>
      <c r="AU257" s="14" t="s">
        <v>242</v>
      </c>
      <c r="AV257" s="14">
        <v>0</v>
      </c>
      <c r="AW257" s="14">
        <v>40000003</v>
      </c>
      <c r="AX257" s="15" t="s">
        <v>156</v>
      </c>
      <c r="AY257" s="15" t="s">
        <v>154</v>
      </c>
      <c r="AZ257" s="13">
        <v>0</v>
      </c>
      <c r="BA257" s="13">
        <v>0</v>
      </c>
      <c r="BB257" s="68" t="s">
        <v>429</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430</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154</v>
      </c>
      <c r="AT258" s="15" t="s">
        <v>155</v>
      </c>
      <c r="AU258" s="14" t="s">
        <v>242</v>
      </c>
      <c r="AV258" s="14">
        <v>0</v>
      </c>
      <c r="AW258" s="14">
        <v>0</v>
      </c>
      <c r="AX258" s="15" t="s">
        <v>156</v>
      </c>
      <c r="AY258" s="15" t="s">
        <v>154</v>
      </c>
      <c r="AZ258" s="13">
        <v>0</v>
      </c>
      <c r="BA258" s="13">
        <v>0</v>
      </c>
      <c r="BB258" s="68" t="s">
        <v>431</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555</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421</v>
      </c>
      <c r="AT259" s="15" t="s">
        <v>155</v>
      </c>
      <c r="AU259" s="14"/>
      <c r="AV259" s="14">
        <v>10003002</v>
      </c>
      <c r="AW259" s="14">
        <v>20001040</v>
      </c>
      <c r="AX259" s="15" t="s">
        <v>434</v>
      </c>
      <c r="AY259" s="15" t="s">
        <v>556</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555</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421</v>
      </c>
      <c r="AT260" s="15" t="s">
        <v>155</v>
      </c>
      <c r="AU260" s="14"/>
      <c r="AV260" s="14">
        <v>10003002</v>
      </c>
      <c r="AW260" s="14">
        <v>20001040</v>
      </c>
      <c r="AX260" s="15" t="s">
        <v>434</v>
      </c>
      <c r="AY260" s="15" t="s">
        <v>557</v>
      </c>
      <c r="AZ260" s="13">
        <v>0</v>
      </c>
      <c r="BA260" s="13">
        <v>0</v>
      </c>
      <c r="BB260" s="68" t="s">
        <v>436</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555</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421</v>
      </c>
      <c r="AT261" s="15" t="s">
        <v>155</v>
      </c>
      <c r="AU261" s="14"/>
      <c r="AV261" s="14">
        <v>10003002</v>
      </c>
      <c r="AW261" s="14">
        <v>20001040</v>
      </c>
      <c r="AX261" s="15" t="s">
        <v>434</v>
      </c>
      <c r="AY261" s="15" t="s">
        <v>558</v>
      </c>
      <c r="AZ261" s="13">
        <v>0</v>
      </c>
      <c r="BA261" s="13">
        <v>0</v>
      </c>
      <c r="BB261" s="68" t="s">
        <v>436</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555</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421</v>
      </c>
      <c r="AT262" s="15" t="s">
        <v>155</v>
      </c>
      <c r="AU262" s="14"/>
      <c r="AV262" s="14">
        <v>10003002</v>
      </c>
      <c r="AW262" s="14">
        <v>20001040</v>
      </c>
      <c r="AX262" s="15" t="s">
        <v>434</v>
      </c>
      <c r="AY262" s="15" t="s">
        <v>559</v>
      </c>
      <c r="AZ262" s="13">
        <v>0</v>
      </c>
      <c r="BA262" s="13">
        <v>0</v>
      </c>
      <c r="BB262" s="68" t="s">
        <v>436</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367</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155</v>
      </c>
      <c r="AU263" s="14" t="s">
        <v>351</v>
      </c>
      <c r="AV263" s="14">
        <v>10002001</v>
      </c>
      <c r="AW263" s="14">
        <v>70106001</v>
      </c>
      <c r="AX263" s="15" t="s">
        <v>225</v>
      </c>
      <c r="AY263" s="15" t="s">
        <v>369</v>
      </c>
      <c r="AZ263" s="13">
        <v>0</v>
      </c>
      <c r="BA263" s="13">
        <v>0</v>
      </c>
      <c r="BB263" s="68" t="s">
        <v>560</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561</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155</v>
      </c>
      <c r="AU264" s="58">
        <v>0</v>
      </c>
      <c r="AV264" s="58">
        <v>0</v>
      </c>
      <c r="AW264" s="58">
        <v>0</v>
      </c>
      <c r="AX264" s="75" t="s">
        <v>156</v>
      </c>
      <c r="AY264" s="80">
        <v>0</v>
      </c>
      <c r="AZ264" s="77">
        <v>0</v>
      </c>
      <c r="BA264" s="77">
        <v>0</v>
      </c>
      <c r="BB264" s="78" t="s">
        <v>404</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562</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444</v>
      </c>
      <c r="AG265" s="63">
        <v>0</v>
      </c>
      <c r="AH265" s="63">
        <v>0</v>
      </c>
      <c r="AI265" s="61">
        <v>0</v>
      </c>
      <c r="AJ265" s="57">
        <v>0</v>
      </c>
      <c r="AK265" s="64">
        <v>0</v>
      </c>
      <c r="AL265" s="57">
        <v>0</v>
      </c>
      <c r="AM265" s="57">
        <v>0</v>
      </c>
      <c r="AN265" s="57">
        <v>0.5</v>
      </c>
      <c r="AO265" s="57">
        <v>20000</v>
      </c>
      <c r="AP265" s="57">
        <v>0</v>
      </c>
      <c r="AQ265" s="57">
        <v>5</v>
      </c>
      <c r="AR265" s="61">
        <v>0</v>
      </c>
      <c r="AS265" s="67" t="s">
        <v>154</v>
      </c>
      <c r="AT265" s="57">
        <v>0</v>
      </c>
      <c r="AU265" s="58">
        <v>0</v>
      </c>
      <c r="AV265" s="58">
        <v>0</v>
      </c>
      <c r="AW265" s="58">
        <v>20000029</v>
      </c>
      <c r="AX265" s="75" t="s">
        <v>156</v>
      </c>
      <c r="AY265" s="80">
        <v>0</v>
      </c>
      <c r="AZ265" s="77">
        <v>0</v>
      </c>
      <c r="BA265" s="77">
        <v>0</v>
      </c>
      <c r="BB265" s="78" t="s">
        <v>229</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563</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444</v>
      </c>
      <c r="AG266" s="63">
        <v>0</v>
      </c>
      <c r="AH266" s="63">
        <v>0</v>
      </c>
      <c r="AI266" s="61">
        <v>0</v>
      </c>
      <c r="AJ266" s="57">
        <v>0</v>
      </c>
      <c r="AK266" s="64">
        <v>0</v>
      </c>
      <c r="AL266" s="57">
        <v>0</v>
      </c>
      <c r="AM266" s="57">
        <v>0</v>
      </c>
      <c r="AN266" s="57">
        <v>0.5</v>
      </c>
      <c r="AO266" s="57">
        <v>20000</v>
      </c>
      <c r="AP266" s="57">
        <v>0</v>
      </c>
      <c r="AQ266" s="57">
        <v>5</v>
      </c>
      <c r="AR266" s="61">
        <v>0</v>
      </c>
      <c r="AS266" s="67" t="s">
        <v>154</v>
      </c>
      <c r="AT266" s="57">
        <v>0</v>
      </c>
      <c r="AU266" s="58">
        <v>0</v>
      </c>
      <c r="AV266" s="58">
        <v>0</v>
      </c>
      <c r="AW266" s="58">
        <v>20000029</v>
      </c>
      <c r="AX266" s="75" t="s">
        <v>156</v>
      </c>
      <c r="AY266" s="80">
        <v>0</v>
      </c>
      <c r="AZ266" s="77">
        <v>0</v>
      </c>
      <c r="BA266" s="77">
        <v>0</v>
      </c>
      <c r="BB266" s="78" t="s">
        <v>229</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564</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406</v>
      </c>
      <c r="AG267" s="63">
        <v>1</v>
      </c>
      <c r="AH267" s="63">
        <v>1</v>
      </c>
      <c r="AI267" s="61">
        <v>0</v>
      </c>
      <c r="AJ267" s="57">
        <v>2</v>
      </c>
      <c r="AK267" s="64">
        <v>0</v>
      </c>
      <c r="AL267" s="57">
        <v>0</v>
      </c>
      <c r="AM267" s="57">
        <v>0</v>
      </c>
      <c r="AN267" s="57">
        <v>0.5</v>
      </c>
      <c r="AO267" s="57">
        <v>3200</v>
      </c>
      <c r="AP267" s="57">
        <v>0</v>
      </c>
      <c r="AQ267" s="57">
        <v>0</v>
      </c>
      <c r="AR267" s="61">
        <v>0</v>
      </c>
      <c r="AS267" s="67" t="s">
        <v>565</v>
      </c>
      <c r="AT267" s="57" t="s">
        <v>155</v>
      </c>
      <c r="AU267" s="58">
        <v>0</v>
      </c>
      <c r="AV267" s="58">
        <v>0</v>
      </c>
      <c r="AW267" s="58">
        <v>20000019</v>
      </c>
      <c r="AX267" s="75" t="s">
        <v>156</v>
      </c>
      <c r="AY267" s="80">
        <v>0</v>
      </c>
      <c r="AZ267" s="77">
        <v>0</v>
      </c>
      <c r="BA267" s="77">
        <v>0</v>
      </c>
      <c r="BB267" s="78" t="s">
        <v>411</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566</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393</v>
      </c>
      <c r="AU268" s="11" t="s">
        <v>344</v>
      </c>
      <c r="AV268" s="14">
        <v>10000007</v>
      </c>
      <c r="AW268" s="14">
        <v>70205001</v>
      </c>
      <c r="AX268" s="12" t="s">
        <v>156</v>
      </c>
      <c r="AY268" s="11" t="s">
        <v>567</v>
      </c>
      <c r="AZ268" s="13">
        <v>0</v>
      </c>
      <c r="BA268" s="13">
        <v>0</v>
      </c>
      <c r="BB268" s="37" t="s">
        <v>568</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364</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154</v>
      </c>
      <c r="AT269" s="15" t="s">
        <v>155</v>
      </c>
      <c r="AU269" s="14" t="s">
        <v>242</v>
      </c>
      <c r="AV269" s="14">
        <v>0</v>
      </c>
      <c r="AW269" s="14">
        <v>0</v>
      </c>
      <c r="AX269" s="15" t="s">
        <v>156</v>
      </c>
      <c r="AY269" s="15" t="s">
        <v>154</v>
      </c>
      <c r="AZ269" s="13">
        <v>0</v>
      </c>
      <c r="BA269" s="13">
        <v>0</v>
      </c>
      <c r="BB269" s="68" t="s">
        <v>496</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428</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569</v>
      </c>
      <c r="AS270" s="14" t="s">
        <v>154</v>
      </c>
      <c r="AT270" s="15" t="s">
        <v>155</v>
      </c>
      <c r="AU270" s="14" t="s">
        <v>242</v>
      </c>
      <c r="AV270" s="14">
        <v>0</v>
      </c>
      <c r="AW270" s="14">
        <v>0</v>
      </c>
      <c r="AX270" s="15" t="s">
        <v>156</v>
      </c>
      <c r="AY270" s="15" t="s">
        <v>154</v>
      </c>
      <c r="AZ270" s="13">
        <v>0</v>
      </c>
      <c r="BA270" s="13">
        <v>0</v>
      </c>
      <c r="BB270" s="68" t="s">
        <v>460</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466</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421</v>
      </c>
      <c r="AT271" s="15" t="s">
        <v>192</v>
      </c>
      <c r="AU271" s="11" t="s">
        <v>344</v>
      </c>
      <c r="AV271" s="14">
        <v>10000007</v>
      </c>
      <c r="AW271" s="14">
        <v>70205005</v>
      </c>
      <c r="AX271" s="12" t="s">
        <v>156</v>
      </c>
      <c r="AY271" s="11">
        <v>0</v>
      </c>
      <c r="AZ271" s="13">
        <v>0</v>
      </c>
      <c r="BA271" s="13">
        <v>0</v>
      </c>
      <c r="BB271" s="37" t="s">
        <v>467</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570</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503</v>
      </c>
      <c r="AG272" s="6">
        <v>0</v>
      </c>
      <c r="AH272" s="6">
        <v>0</v>
      </c>
      <c r="AI272" s="6">
        <v>0</v>
      </c>
      <c r="AJ272" s="6">
        <v>0</v>
      </c>
      <c r="AK272" s="11">
        <v>0</v>
      </c>
      <c r="AL272" s="11">
        <v>0</v>
      </c>
      <c r="AM272" s="11">
        <v>0</v>
      </c>
      <c r="AN272" s="11">
        <v>0.5</v>
      </c>
      <c r="AO272" s="11">
        <v>999999</v>
      </c>
      <c r="AP272" s="11">
        <v>1</v>
      </c>
      <c r="AQ272" s="11">
        <v>0</v>
      </c>
      <c r="AR272" s="6">
        <v>0</v>
      </c>
      <c r="AS272" s="6">
        <v>90105006</v>
      </c>
      <c r="AT272" s="15" t="s">
        <v>155</v>
      </c>
      <c r="AU272" s="11" t="s">
        <v>344</v>
      </c>
      <c r="AV272" s="14">
        <v>10000007</v>
      </c>
      <c r="AW272" s="14">
        <v>70205003</v>
      </c>
      <c r="AX272" s="15" t="s">
        <v>225</v>
      </c>
      <c r="AY272" s="15" t="s">
        <v>255</v>
      </c>
      <c r="AZ272" s="13">
        <v>0</v>
      </c>
      <c r="BA272" s="13">
        <v>0</v>
      </c>
      <c r="BB272" s="37" t="s">
        <v>571</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477</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478</v>
      </c>
      <c r="AG273" s="27">
        <v>0</v>
      </c>
      <c r="AH273" s="27">
        <v>2</v>
      </c>
      <c r="AI273" s="6">
        <v>0</v>
      </c>
      <c r="AJ273" s="9">
        <v>4</v>
      </c>
      <c r="AK273" s="28">
        <v>0</v>
      </c>
      <c r="AL273" s="9">
        <v>0</v>
      </c>
      <c r="AM273" s="9">
        <v>0</v>
      </c>
      <c r="AN273" s="9">
        <v>2</v>
      </c>
      <c r="AO273" s="11">
        <v>4000</v>
      </c>
      <c r="AP273" s="9">
        <v>2</v>
      </c>
      <c r="AQ273" s="9">
        <v>0</v>
      </c>
      <c r="AR273" s="6">
        <v>0</v>
      </c>
      <c r="AS273" s="11" t="s">
        <v>421</v>
      </c>
      <c r="AT273" s="15" t="s">
        <v>209</v>
      </c>
      <c r="AU273" s="10">
        <v>0</v>
      </c>
      <c r="AV273" s="10">
        <v>0</v>
      </c>
      <c r="AW273" s="10">
        <v>70205004</v>
      </c>
      <c r="AX273" s="15" t="s">
        <v>156</v>
      </c>
      <c r="AY273" s="11">
        <v>0</v>
      </c>
      <c r="AZ273" s="13">
        <v>0</v>
      </c>
      <c r="BA273" s="13">
        <v>0</v>
      </c>
      <c r="BB273" s="37" t="s">
        <v>479</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572</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155</v>
      </c>
      <c r="AU274" s="58">
        <v>0</v>
      </c>
      <c r="AV274" s="58">
        <v>0</v>
      </c>
      <c r="AW274" s="58">
        <v>0</v>
      </c>
      <c r="AX274" s="75" t="s">
        <v>339</v>
      </c>
      <c r="AY274" s="80" t="s">
        <v>573</v>
      </c>
      <c r="AZ274" s="77">
        <v>0</v>
      </c>
      <c r="BA274" s="77">
        <v>0</v>
      </c>
      <c r="BB274" s="78" t="s">
        <v>404</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574</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512</v>
      </c>
      <c r="AG275" s="63">
        <v>0</v>
      </c>
      <c r="AH275" s="63">
        <v>1</v>
      </c>
      <c r="AI275" s="61">
        <v>0</v>
      </c>
      <c r="AJ275" s="57">
        <v>0</v>
      </c>
      <c r="AK275" s="64">
        <v>0</v>
      </c>
      <c r="AL275" s="57">
        <v>0</v>
      </c>
      <c r="AM275" s="57">
        <v>0</v>
      </c>
      <c r="AN275" s="57">
        <v>0.5</v>
      </c>
      <c r="AO275" s="57">
        <v>1000</v>
      </c>
      <c r="AP275" s="57">
        <v>2</v>
      </c>
      <c r="AQ275" s="57">
        <v>0</v>
      </c>
      <c r="AR275" s="61">
        <v>0</v>
      </c>
      <c r="AS275" s="67" t="s">
        <v>154</v>
      </c>
      <c r="AT275" s="57" t="s">
        <v>209</v>
      </c>
      <c r="AU275" s="58">
        <v>0</v>
      </c>
      <c r="AV275" s="58">
        <v>0</v>
      </c>
      <c r="AW275" s="58">
        <v>20000030</v>
      </c>
      <c r="AX275" s="75" t="s">
        <v>156</v>
      </c>
      <c r="AY275" s="80">
        <v>0</v>
      </c>
      <c r="AZ275" s="77">
        <v>0</v>
      </c>
      <c r="BA275" s="77">
        <v>0</v>
      </c>
      <c r="BB275" s="78" t="s">
        <v>229</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575</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576</v>
      </c>
      <c r="AG276" s="63">
        <v>1</v>
      </c>
      <c r="AH276" s="63">
        <v>1</v>
      </c>
      <c r="AI276" s="61">
        <v>0</v>
      </c>
      <c r="AJ276" s="57">
        <v>3</v>
      </c>
      <c r="AK276" s="64">
        <v>0</v>
      </c>
      <c r="AL276" s="57">
        <v>0</v>
      </c>
      <c r="AM276" s="57">
        <v>0</v>
      </c>
      <c r="AN276" s="57">
        <v>0.5</v>
      </c>
      <c r="AO276" s="57">
        <v>2500</v>
      </c>
      <c r="AP276" s="57">
        <v>3</v>
      </c>
      <c r="AQ276" s="57">
        <v>0</v>
      </c>
      <c r="AR276" s="61">
        <v>0</v>
      </c>
      <c r="AS276" s="67" t="s">
        <v>577</v>
      </c>
      <c r="AT276" s="57" t="s">
        <v>192</v>
      </c>
      <c r="AU276" s="58">
        <v>0</v>
      </c>
      <c r="AV276" s="58">
        <v>0</v>
      </c>
      <c r="AW276" s="58">
        <v>20000031</v>
      </c>
      <c r="AX276" s="75" t="s">
        <v>156</v>
      </c>
      <c r="AY276" s="80">
        <v>0</v>
      </c>
      <c r="AZ276" s="77">
        <v>0</v>
      </c>
      <c r="BA276" s="77">
        <v>0</v>
      </c>
      <c r="BB276" s="78" t="s">
        <v>411</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578</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413</v>
      </c>
      <c r="AG277" s="63">
        <v>0</v>
      </c>
      <c r="AH277" s="63">
        <v>0</v>
      </c>
      <c r="AI277" s="61">
        <v>0</v>
      </c>
      <c r="AJ277" s="57">
        <v>0</v>
      </c>
      <c r="AK277" s="64">
        <v>0</v>
      </c>
      <c r="AL277" s="57">
        <v>0</v>
      </c>
      <c r="AM277" s="57">
        <v>0</v>
      </c>
      <c r="AN277" s="57">
        <v>0.5</v>
      </c>
      <c r="AO277" s="57">
        <v>3000</v>
      </c>
      <c r="AP277" s="57">
        <v>1</v>
      </c>
      <c r="AQ277" s="57">
        <v>0</v>
      </c>
      <c r="AR277" s="61">
        <v>0</v>
      </c>
      <c r="AS277" s="57">
        <v>0</v>
      </c>
      <c r="AT277" s="57" t="s">
        <v>393</v>
      </c>
      <c r="AU277" s="58">
        <v>0</v>
      </c>
      <c r="AV277" s="58">
        <v>0</v>
      </c>
      <c r="AW277" s="58">
        <v>0</v>
      </c>
      <c r="AX277" s="75" t="s">
        <v>156</v>
      </c>
      <c r="AY277" s="80">
        <v>0</v>
      </c>
      <c r="AZ277" s="77">
        <v>0</v>
      </c>
      <c r="BA277" s="77">
        <v>0</v>
      </c>
      <c r="BB277" s="78" t="s">
        <v>229</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572</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155</v>
      </c>
      <c r="AU278" s="58">
        <v>0</v>
      </c>
      <c r="AV278" s="58">
        <v>0</v>
      </c>
      <c r="AW278" s="58">
        <v>0</v>
      </c>
      <c r="AX278" s="75" t="s">
        <v>339</v>
      </c>
      <c r="AY278" s="80" t="s">
        <v>573</v>
      </c>
      <c r="AZ278" s="77">
        <v>0</v>
      </c>
      <c r="BA278" s="77">
        <v>0</v>
      </c>
      <c r="BB278" s="78" t="s">
        <v>404</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572</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155</v>
      </c>
      <c r="AU279" s="58">
        <v>0</v>
      </c>
      <c r="AV279" s="58">
        <v>0</v>
      </c>
      <c r="AW279" s="58">
        <v>0</v>
      </c>
      <c r="AX279" s="75" t="s">
        <v>339</v>
      </c>
      <c r="AY279" s="80" t="s">
        <v>573</v>
      </c>
      <c r="AZ279" s="77">
        <v>0</v>
      </c>
      <c r="BA279" s="77">
        <v>0</v>
      </c>
      <c r="BB279" s="78" t="s">
        <v>404</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579</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444</v>
      </c>
      <c r="AG280" s="63">
        <v>1</v>
      </c>
      <c r="AH280" s="63">
        <v>1</v>
      </c>
      <c r="AI280" s="61">
        <v>0</v>
      </c>
      <c r="AJ280" s="57">
        <v>1.5</v>
      </c>
      <c r="AK280" s="64">
        <v>0</v>
      </c>
      <c r="AL280" s="57">
        <v>0</v>
      </c>
      <c r="AM280" s="57">
        <v>0</v>
      </c>
      <c r="AN280" s="57">
        <v>0.5</v>
      </c>
      <c r="AO280" s="57">
        <v>999000</v>
      </c>
      <c r="AP280" s="57">
        <v>1</v>
      </c>
      <c r="AQ280" s="57">
        <v>0</v>
      </c>
      <c r="AR280" s="61">
        <v>0</v>
      </c>
      <c r="AS280" s="67" t="s">
        <v>580</v>
      </c>
      <c r="AT280" s="57" t="s">
        <v>155</v>
      </c>
      <c r="AU280" s="58">
        <v>0</v>
      </c>
      <c r="AV280" s="58">
        <v>0</v>
      </c>
      <c r="AW280" s="58">
        <v>20000032</v>
      </c>
      <c r="AX280" s="75" t="s">
        <v>156</v>
      </c>
      <c r="AY280" s="80">
        <v>0</v>
      </c>
      <c r="AZ280" s="77">
        <v>0</v>
      </c>
      <c r="BA280" s="77">
        <v>0</v>
      </c>
      <c r="BB280" s="78" t="s">
        <v>411</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581</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503</v>
      </c>
      <c r="AG281" s="6">
        <v>1</v>
      </c>
      <c r="AH281" s="6">
        <v>0</v>
      </c>
      <c r="AI281" s="6">
        <v>0</v>
      </c>
      <c r="AJ281" s="6">
        <v>0</v>
      </c>
      <c r="AK281" s="11">
        <v>0</v>
      </c>
      <c r="AL281" s="11">
        <v>0</v>
      </c>
      <c r="AM281" s="11">
        <v>0</v>
      </c>
      <c r="AN281" s="11">
        <v>0.5</v>
      </c>
      <c r="AO281" s="11">
        <v>999999</v>
      </c>
      <c r="AP281" s="11">
        <v>0.5</v>
      </c>
      <c r="AQ281" s="11">
        <v>0</v>
      </c>
      <c r="AR281" s="6">
        <v>0</v>
      </c>
      <c r="AS281" s="170" t="s">
        <v>582</v>
      </c>
      <c r="AT281" s="15" t="s">
        <v>192</v>
      </c>
      <c r="AU281" s="11" t="s">
        <v>344</v>
      </c>
      <c r="AV281" s="14">
        <v>10000007</v>
      </c>
      <c r="AW281" s="14">
        <v>70302001</v>
      </c>
      <c r="AX281" s="15" t="s">
        <v>225</v>
      </c>
      <c r="AY281" s="15" t="s">
        <v>255</v>
      </c>
      <c r="AZ281" s="13">
        <v>0</v>
      </c>
      <c r="BA281" s="13">
        <v>0</v>
      </c>
      <c r="BB281" s="37" t="s">
        <v>583</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584</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154</v>
      </c>
      <c r="AT282" s="15" t="s">
        <v>155</v>
      </c>
      <c r="AU282" s="14" t="s">
        <v>242</v>
      </c>
      <c r="AV282" s="14">
        <v>0</v>
      </c>
      <c r="AW282" s="14">
        <v>0</v>
      </c>
      <c r="AX282" s="15" t="s">
        <v>156</v>
      </c>
      <c r="AY282" s="15" t="s">
        <v>154</v>
      </c>
      <c r="AZ282" s="13">
        <v>0</v>
      </c>
      <c r="BA282" s="13">
        <v>0</v>
      </c>
      <c r="BB282" s="68" t="s">
        <v>585</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543</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163</v>
      </c>
      <c r="AG283" s="6">
        <v>0</v>
      </c>
      <c r="AH283" s="6">
        <v>2</v>
      </c>
      <c r="AI283" s="6">
        <v>0</v>
      </c>
      <c r="AJ283" s="6">
        <v>1.5</v>
      </c>
      <c r="AK283" s="11">
        <v>0</v>
      </c>
      <c r="AL283" s="11">
        <v>0</v>
      </c>
      <c r="AM283" s="11">
        <v>0</v>
      </c>
      <c r="AN283" s="11">
        <v>3</v>
      </c>
      <c r="AO283" s="11">
        <v>10000</v>
      </c>
      <c r="AP283" s="11">
        <v>2.5</v>
      </c>
      <c r="AQ283" s="11">
        <v>5</v>
      </c>
      <c r="AR283" s="6">
        <v>0</v>
      </c>
      <c r="AS283" s="11">
        <v>80001030</v>
      </c>
      <c r="AT283" s="15" t="s">
        <v>393</v>
      </c>
      <c r="AU283" s="11" t="s">
        <v>344</v>
      </c>
      <c r="AV283" s="14">
        <v>10000007</v>
      </c>
      <c r="AW283" s="14">
        <v>70302005</v>
      </c>
      <c r="AX283" s="15" t="s">
        <v>375</v>
      </c>
      <c r="AY283" s="13" t="s">
        <v>586</v>
      </c>
      <c r="AZ283" s="13">
        <v>0</v>
      </c>
      <c r="BA283" s="13">
        <v>0</v>
      </c>
      <c r="BB283" s="37" t="s">
        <v>587</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588</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154</v>
      </c>
      <c r="AT284" s="15" t="s">
        <v>209</v>
      </c>
      <c r="AU284" s="11" t="s">
        <v>344</v>
      </c>
      <c r="AV284" s="14">
        <v>10000007</v>
      </c>
      <c r="AW284" s="14">
        <v>70302004</v>
      </c>
      <c r="AX284" s="12" t="s">
        <v>156</v>
      </c>
      <c r="AY284" s="11" t="s">
        <v>589</v>
      </c>
      <c r="AZ284" s="13">
        <v>0</v>
      </c>
      <c r="BA284" s="13">
        <v>0</v>
      </c>
      <c r="BB284" s="37" t="s">
        <v>590</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591</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529</v>
      </c>
      <c r="AG285" s="29">
        <v>0</v>
      </c>
      <c r="AH285" s="29">
        <v>0</v>
      </c>
      <c r="AI285" s="24">
        <v>0</v>
      </c>
      <c r="AJ285" s="17">
        <v>0</v>
      </c>
      <c r="AK285" s="30">
        <v>0</v>
      </c>
      <c r="AL285" s="17">
        <v>0</v>
      </c>
      <c r="AM285" s="17">
        <v>0</v>
      </c>
      <c r="AN285" s="17">
        <v>0.5</v>
      </c>
      <c r="AO285" s="17">
        <v>20000</v>
      </c>
      <c r="AP285" s="17">
        <v>0</v>
      </c>
      <c r="AQ285" s="17">
        <v>3</v>
      </c>
      <c r="AR285" s="24">
        <v>0</v>
      </c>
      <c r="AS285" s="32" t="s">
        <v>154</v>
      </c>
      <c r="AT285" s="17" t="s">
        <v>155</v>
      </c>
      <c r="AU285" s="18">
        <v>0</v>
      </c>
      <c r="AV285" s="18">
        <v>0</v>
      </c>
      <c r="AW285" s="18">
        <v>20000029</v>
      </c>
      <c r="AX285" s="38" t="s">
        <v>156</v>
      </c>
      <c r="AY285" s="83">
        <v>0</v>
      </c>
      <c r="AZ285" s="40">
        <v>0</v>
      </c>
      <c r="BA285" s="40">
        <v>0</v>
      </c>
      <c r="BB285" s="41" t="s">
        <v>229</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592</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209</v>
      </c>
      <c r="AU286" s="18">
        <v>0</v>
      </c>
      <c r="AV286" s="18">
        <v>0</v>
      </c>
      <c r="AW286" s="18">
        <v>0</v>
      </c>
      <c r="AX286" s="38" t="s">
        <v>339</v>
      </c>
      <c r="AY286" s="83" t="s">
        <v>593</v>
      </c>
      <c r="AZ286" s="40">
        <v>0</v>
      </c>
      <c r="BA286" s="40">
        <v>0</v>
      </c>
      <c r="BB286" s="41" t="s">
        <v>404</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594</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362</v>
      </c>
      <c r="AG287" s="29">
        <v>0</v>
      </c>
      <c r="AH287" s="29">
        <v>0</v>
      </c>
      <c r="AI287" s="24">
        <v>0</v>
      </c>
      <c r="AJ287" s="17">
        <v>0</v>
      </c>
      <c r="AK287" s="30">
        <v>0</v>
      </c>
      <c r="AL287" s="17">
        <v>0</v>
      </c>
      <c r="AM287" s="17">
        <v>0</v>
      </c>
      <c r="AN287" s="17">
        <v>0.5</v>
      </c>
      <c r="AO287" s="17">
        <v>999000</v>
      </c>
      <c r="AP287" s="17">
        <v>0</v>
      </c>
      <c r="AQ287" s="17">
        <v>20</v>
      </c>
      <c r="AR287" s="24">
        <v>0</v>
      </c>
      <c r="AS287" s="32" t="s">
        <v>595</v>
      </c>
      <c r="AT287" s="17" t="s">
        <v>209</v>
      </c>
      <c r="AU287" s="18">
        <v>0</v>
      </c>
      <c r="AV287" s="18">
        <v>0</v>
      </c>
      <c r="AW287" s="18">
        <v>20000021</v>
      </c>
      <c r="AX287" s="38" t="s">
        <v>156</v>
      </c>
      <c r="AY287" s="83">
        <v>0</v>
      </c>
      <c r="AZ287" s="40">
        <v>0</v>
      </c>
      <c r="BA287" s="40">
        <v>0</v>
      </c>
      <c r="BB287" s="41" t="s">
        <v>229</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596</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529</v>
      </c>
      <c r="AG288" s="29">
        <v>0</v>
      </c>
      <c r="AH288" s="29">
        <v>0</v>
      </c>
      <c r="AI288" s="24">
        <v>0</v>
      </c>
      <c r="AJ288" s="17">
        <v>0</v>
      </c>
      <c r="AK288" s="30">
        <v>0</v>
      </c>
      <c r="AL288" s="17">
        <v>0</v>
      </c>
      <c r="AM288" s="17">
        <v>0</v>
      </c>
      <c r="AN288" s="17">
        <v>0.5</v>
      </c>
      <c r="AO288" s="17">
        <v>20000</v>
      </c>
      <c r="AP288" s="17">
        <v>0</v>
      </c>
      <c r="AQ288" s="17">
        <v>3</v>
      </c>
      <c r="AR288" s="24">
        <v>0</v>
      </c>
      <c r="AS288" s="32" t="s">
        <v>154</v>
      </c>
      <c r="AT288" s="17" t="s">
        <v>155</v>
      </c>
      <c r="AU288" s="18">
        <v>0</v>
      </c>
      <c r="AV288" s="18">
        <v>0</v>
      </c>
      <c r="AW288" s="18">
        <v>20000029</v>
      </c>
      <c r="AX288" s="38" t="s">
        <v>156</v>
      </c>
      <c r="AY288" s="83">
        <v>0</v>
      </c>
      <c r="AZ288" s="40">
        <v>0</v>
      </c>
      <c r="BA288" s="40">
        <v>0</v>
      </c>
      <c r="BB288" s="41" t="s">
        <v>229</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597</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529</v>
      </c>
      <c r="AG289" s="29">
        <v>0</v>
      </c>
      <c r="AH289" s="29">
        <v>0</v>
      </c>
      <c r="AI289" s="24">
        <v>0</v>
      </c>
      <c r="AJ289" s="17">
        <v>0</v>
      </c>
      <c r="AK289" s="30">
        <v>0</v>
      </c>
      <c r="AL289" s="17">
        <v>0</v>
      </c>
      <c r="AM289" s="17">
        <v>0</v>
      </c>
      <c r="AN289" s="17">
        <v>0.5</v>
      </c>
      <c r="AO289" s="17">
        <v>20000</v>
      </c>
      <c r="AP289" s="17">
        <v>0</v>
      </c>
      <c r="AQ289" s="17">
        <v>3</v>
      </c>
      <c r="AR289" s="24">
        <v>0</v>
      </c>
      <c r="AS289" s="32" t="s">
        <v>154</v>
      </c>
      <c r="AT289" s="17" t="s">
        <v>155</v>
      </c>
      <c r="AU289" s="18">
        <v>0</v>
      </c>
      <c r="AV289" s="18">
        <v>0</v>
      </c>
      <c r="AW289" s="18">
        <v>20000029</v>
      </c>
      <c r="AX289" s="38" t="s">
        <v>156</v>
      </c>
      <c r="AY289" s="83">
        <v>0</v>
      </c>
      <c r="AZ289" s="40">
        <v>0</v>
      </c>
      <c r="BA289" s="40">
        <v>0</v>
      </c>
      <c r="BB289" s="41" t="s">
        <v>229</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598</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421</v>
      </c>
      <c r="AT290" s="15" t="s">
        <v>155</v>
      </c>
      <c r="AU290" s="14" t="s">
        <v>351</v>
      </c>
      <c r="AV290" s="14">
        <v>10003002</v>
      </c>
      <c r="AW290" s="14">
        <v>70106005</v>
      </c>
      <c r="AX290" s="15" t="s">
        <v>375</v>
      </c>
      <c r="AY290" s="15">
        <v>0</v>
      </c>
      <c r="AZ290" s="13">
        <v>0</v>
      </c>
      <c r="BA290" s="13">
        <v>0</v>
      </c>
      <c r="BB290" s="68" t="s">
        <v>599</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600</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155</v>
      </c>
      <c r="AU291" s="11" t="s">
        <v>344</v>
      </c>
      <c r="AV291" s="14">
        <v>10000007</v>
      </c>
      <c r="AW291" s="14">
        <v>70404002</v>
      </c>
      <c r="AX291" s="12" t="s">
        <v>156</v>
      </c>
      <c r="AY291" s="11" t="s">
        <v>601</v>
      </c>
      <c r="AZ291" s="13">
        <v>0</v>
      </c>
      <c r="BA291" s="13">
        <v>0</v>
      </c>
      <c r="BB291" s="37" t="s">
        <v>602</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364</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154</v>
      </c>
      <c r="AT292" s="15" t="s">
        <v>155</v>
      </c>
      <c r="AU292" s="14" t="s">
        <v>242</v>
      </c>
      <c r="AV292" s="14">
        <v>0</v>
      </c>
      <c r="AW292" s="14">
        <v>40000003</v>
      </c>
      <c r="AX292" s="15" t="s">
        <v>156</v>
      </c>
      <c r="AY292" s="15" t="s">
        <v>154</v>
      </c>
      <c r="AZ292" s="13">
        <v>0</v>
      </c>
      <c r="BA292" s="13">
        <v>0</v>
      </c>
      <c r="BB292" s="68" t="s">
        <v>496</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428</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154</v>
      </c>
      <c r="AT293" s="15" t="s">
        <v>155</v>
      </c>
      <c r="AU293" s="14" t="s">
        <v>242</v>
      </c>
      <c r="AV293" s="14">
        <v>0</v>
      </c>
      <c r="AW293" s="14">
        <v>0</v>
      </c>
      <c r="AX293" s="15" t="s">
        <v>156</v>
      </c>
      <c r="AY293" s="15" t="s">
        <v>154</v>
      </c>
      <c r="AZ293" s="13">
        <v>0</v>
      </c>
      <c r="BA293" s="13">
        <v>0</v>
      </c>
      <c r="BB293" s="68" t="s">
        <v>460</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398</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399</v>
      </c>
      <c r="AG294" s="6">
        <v>0</v>
      </c>
      <c r="AH294" s="6">
        <v>2</v>
      </c>
      <c r="AI294" s="6">
        <v>0</v>
      </c>
      <c r="AJ294" s="62">
        <v>0</v>
      </c>
      <c r="AK294" s="55">
        <v>0</v>
      </c>
      <c r="AL294" s="55">
        <v>0</v>
      </c>
      <c r="AM294" s="55">
        <v>0</v>
      </c>
      <c r="AN294" s="55">
        <v>6</v>
      </c>
      <c r="AO294" s="55">
        <v>6000</v>
      </c>
      <c r="AP294" s="55">
        <v>1</v>
      </c>
      <c r="AQ294" s="55">
        <v>0</v>
      </c>
      <c r="AR294" s="6">
        <v>0</v>
      </c>
      <c r="AS294" s="55">
        <v>0</v>
      </c>
      <c r="AT294" s="54" t="s">
        <v>209</v>
      </c>
      <c r="AU294" s="11">
        <v>0</v>
      </c>
      <c r="AV294" s="66">
        <v>0</v>
      </c>
      <c r="AW294" s="14">
        <v>22000032</v>
      </c>
      <c r="AX294" s="54" t="s">
        <v>400</v>
      </c>
      <c r="AY294" s="55" t="s">
        <v>603</v>
      </c>
      <c r="AZ294" s="73">
        <v>0</v>
      </c>
      <c r="BA294" s="73">
        <v>0</v>
      </c>
      <c r="BB294" s="74" t="s">
        <v>402</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588</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154</v>
      </c>
      <c r="AT295" s="15" t="s">
        <v>155</v>
      </c>
      <c r="AU295" s="11" t="s">
        <v>344</v>
      </c>
      <c r="AV295" s="14">
        <v>10000007</v>
      </c>
      <c r="AW295" s="14">
        <v>70302006</v>
      </c>
      <c r="AX295" s="12" t="s">
        <v>156</v>
      </c>
      <c r="AY295" s="11" t="s">
        <v>604</v>
      </c>
      <c r="AZ295" s="13">
        <v>0</v>
      </c>
      <c r="BA295" s="13">
        <v>0</v>
      </c>
      <c r="BB295" s="37" t="s">
        <v>605</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606</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419</v>
      </c>
      <c r="AG296" s="29">
        <v>0</v>
      </c>
      <c r="AH296" s="29">
        <v>0</v>
      </c>
      <c r="AI296" s="24">
        <v>0</v>
      </c>
      <c r="AJ296" s="17">
        <v>0</v>
      </c>
      <c r="AK296" s="30">
        <v>0</v>
      </c>
      <c r="AL296" s="17">
        <v>0</v>
      </c>
      <c r="AM296" s="17">
        <v>0</v>
      </c>
      <c r="AN296" s="17">
        <v>0.5</v>
      </c>
      <c r="AO296" s="17">
        <v>6000</v>
      </c>
      <c r="AP296" s="17">
        <v>1.1499999999999999</v>
      </c>
      <c r="AQ296" s="17">
        <v>5</v>
      </c>
      <c r="AR296" s="24">
        <v>0</v>
      </c>
      <c r="AS296" s="32" t="s">
        <v>420</v>
      </c>
      <c r="AT296" s="17" t="s">
        <v>209</v>
      </c>
      <c r="AU296" s="18">
        <v>0</v>
      </c>
      <c r="AV296" s="18">
        <v>0</v>
      </c>
      <c r="AW296" s="18">
        <v>20000026</v>
      </c>
      <c r="AX296" s="38" t="s">
        <v>156</v>
      </c>
      <c r="AY296" s="39">
        <v>0</v>
      </c>
      <c r="AZ296" s="40">
        <v>0</v>
      </c>
      <c r="BA296" s="40">
        <v>0</v>
      </c>
      <c r="BB296" s="41" t="s">
        <v>229</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607</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155</v>
      </c>
      <c r="AU297" s="18">
        <v>0</v>
      </c>
      <c r="AV297" s="18">
        <v>0</v>
      </c>
      <c r="AW297" s="18">
        <v>0</v>
      </c>
      <c r="AX297" s="38" t="s">
        <v>339</v>
      </c>
      <c r="AY297" s="17" t="s">
        <v>608</v>
      </c>
      <c r="AZ297" s="40">
        <v>0</v>
      </c>
      <c r="BA297" s="40">
        <v>0</v>
      </c>
      <c r="BB297" s="41" t="s">
        <v>404</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609</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362</v>
      </c>
      <c r="AG298" s="29">
        <v>0</v>
      </c>
      <c r="AH298" s="29">
        <v>0</v>
      </c>
      <c r="AI298" s="24">
        <v>0</v>
      </c>
      <c r="AJ298" s="17">
        <v>0</v>
      </c>
      <c r="AK298" s="30">
        <v>0</v>
      </c>
      <c r="AL298" s="17">
        <v>0</v>
      </c>
      <c r="AM298" s="17">
        <v>0</v>
      </c>
      <c r="AN298" s="17">
        <v>0.5</v>
      </c>
      <c r="AO298" s="17">
        <v>999000</v>
      </c>
      <c r="AP298" s="17">
        <v>0</v>
      </c>
      <c r="AQ298" s="17">
        <v>20</v>
      </c>
      <c r="AR298" s="24">
        <v>0</v>
      </c>
      <c r="AS298" s="32" t="s">
        <v>610</v>
      </c>
      <c r="AT298" s="17" t="s">
        <v>192</v>
      </c>
      <c r="AU298" s="18">
        <v>0</v>
      </c>
      <c r="AV298" s="18">
        <v>0</v>
      </c>
      <c r="AW298" s="18">
        <v>20000021</v>
      </c>
      <c r="AX298" s="38" t="s">
        <v>156</v>
      </c>
      <c r="AY298" s="39">
        <v>0</v>
      </c>
      <c r="AZ298" s="40">
        <v>0</v>
      </c>
      <c r="BA298" s="40">
        <v>0</v>
      </c>
      <c r="BB298" s="41" t="s">
        <v>229</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611</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413</v>
      </c>
      <c r="AG299" s="29">
        <v>1</v>
      </c>
      <c r="AH299" s="29">
        <v>1</v>
      </c>
      <c r="AI299" s="24">
        <v>0</v>
      </c>
      <c r="AJ299" s="17">
        <v>1.5</v>
      </c>
      <c r="AK299" s="30">
        <v>0</v>
      </c>
      <c r="AL299" s="17">
        <v>0</v>
      </c>
      <c r="AM299" s="17">
        <v>0</v>
      </c>
      <c r="AN299" s="17">
        <v>0.5</v>
      </c>
      <c r="AO299" s="17">
        <v>4000</v>
      </c>
      <c r="AP299" s="17">
        <v>3</v>
      </c>
      <c r="AQ299" s="17">
        <v>0</v>
      </c>
      <c r="AR299" s="24">
        <v>0</v>
      </c>
      <c r="AS299" s="32" t="s">
        <v>154</v>
      </c>
      <c r="AT299" s="17" t="s">
        <v>155</v>
      </c>
      <c r="AU299" s="18">
        <v>0</v>
      </c>
      <c r="AV299" s="18">
        <v>0</v>
      </c>
      <c r="AW299" s="18">
        <v>20000033</v>
      </c>
      <c r="AX299" s="38" t="s">
        <v>156</v>
      </c>
      <c r="AY299" s="39">
        <v>0</v>
      </c>
      <c r="AZ299" s="40">
        <v>0</v>
      </c>
      <c r="BA299" s="40">
        <v>0</v>
      </c>
      <c r="BB299" s="41" t="s">
        <v>411</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612</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154</v>
      </c>
      <c r="AT300" s="15" t="s">
        <v>155</v>
      </c>
      <c r="AU300" s="11" t="s">
        <v>351</v>
      </c>
      <c r="AV300" s="14">
        <v>0</v>
      </c>
      <c r="AW300" s="14">
        <v>0</v>
      </c>
      <c r="AX300" s="12" t="s">
        <v>339</v>
      </c>
      <c r="AY300" s="11" t="s">
        <v>613</v>
      </c>
      <c r="AZ300" s="13">
        <v>0</v>
      </c>
      <c r="BA300" s="13">
        <v>0</v>
      </c>
      <c r="BB300" s="37" t="s">
        <v>614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615</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387</v>
      </c>
      <c r="AG301" s="6">
        <v>0</v>
      </c>
      <c r="AH301" s="6">
        <v>1</v>
      </c>
      <c r="AI301" s="6">
        <v>0</v>
      </c>
      <c r="AJ301" s="6">
        <v>3</v>
      </c>
      <c r="AK301" s="11">
        <v>0</v>
      </c>
      <c r="AL301" s="11">
        <v>0</v>
      </c>
      <c r="AM301" s="11">
        <v>0</v>
      </c>
      <c r="AN301" s="11">
        <v>3</v>
      </c>
      <c r="AO301" s="11">
        <v>5000</v>
      </c>
      <c r="AP301" s="11">
        <v>2.5</v>
      </c>
      <c r="AQ301" s="11">
        <v>0</v>
      </c>
      <c r="AR301" s="6">
        <v>0</v>
      </c>
      <c r="AS301" s="11">
        <v>80001030</v>
      </c>
      <c r="AT301" s="15" t="s">
        <v>209</v>
      </c>
      <c r="AU301" s="11" t="s">
        <v>344</v>
      </c>
      <c r="AV301" s="14">
        <v>10000007</v>
      </c>
      <c r="AW301" s="14">
        <v>70204001</v>
      </c>
      <c r="AX301" s="12" t="s">
        <v>156</v>
      </c>
      <c r="AY301" s="11">
        <v>0</v>
      </c>
      <c r="AZ301" s="13">
        <v>0</v>
      </c>
      <c r="BA301" s="13">
        <v>0</v>
      </c>
      <c r="BB301" s="37" t="s">
        <v>616</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537</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192</v>
      </c>
      <c r="AU302" s="11" t="s">
        <v>344</v>
      </c>
      <c r="AV302" s="14">
        <v>10000007</v>
      </c>
      <c r="AW302" s="14">
        <v>70204002</v>
      </c>
      <c r="AX302" s="12" t="s">
        <v>156</v>
      </c>
      <c r="AY302" s="11" t="s">
        <v>617</v>
      </c>
      <c r="AZ302" s="13">
        <v>0</v>
      </c>
      <c r="BA302" s="13">
        <v>0</v>
      </c>
      <c r="BB302" s="37" t="s">
        <v>618</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540</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393</v>
      </c>
      <c r="AU303" s="11" t="s">
        <v>344</v>
      </c>
      <c r="AV303" s="14">
        <v>10000007</v>
      </c>
      <c r="AW303" s="14">
        <v>70204003</v>
      </c>
      <c r="AX303" s="12" t="s">
        <v>156</v>
      </c>
      <c r="AY303" s="11" t="s">
        <v>619</v>
      </c>
      <c r="AZ303" s="13">
        <v>0</v>
      </c>
      <c r="BA303" s="13">
        <v>0</v>
      </c>
      <c r="BB303" s="37" t="s">
        <v>620</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621</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387</v>
      </c>
      <c r="AG304" s="6">
        <v>0</v>
      </c>
      <c r="AH304" s="6">
        <v>1</v>
      </c>
      <c r="AI304" s="6">
        <v>0</v>
      </c>
      <c r="AJ304" s="6">
        <v>3</v>
      </c>
      <c r="AK304" s="11">
        <v>0</v>
      </c>
      <c r="AL304" s="11">
        <v>0</v>
      </c>
      <c r="AM304" s="11">
        <v>0</v>
      </c>
      <c r="AN304" s="11">
        <v>2.5</v>
      </c>
      <c r="AO304" s="11">
        <v>5000</v>
      </c>
      <c r="AP304" s="11">
        <v>2</v>
      </c>
      <c r="AQ304" s="11">
        <v>0</v>
      </c>
      <c r="AR304" s="6">
        <v>0</v>
      </c>
      <c r="AS304" s="11">
        <v>80001030</v>
      </c>
      <c r="AT304" s="15" t="s">
        <v>192</v>
      </c>
      <c r="AU304" s="11" t="s">
        <v>344</v>
      </c>
      <c r="AV304" s="14">
        <v>10000007</v>
      </c>
      <c r="AW304" s="14">
        <v>70405001</v>
      </c>
      <c r="AX304" s="12" t="s">
        <v>156</v>
      </c>
      <c r="AY304" s="11">
        <v>0</v>
      </c>
      <c r="AZ304" s="13">
        <v>0</v>
      </c>
      <c r="BA304" s="13">
        <v>0</v>
      </c>
      <c r="BB304" s="37" t="s">
        <v>622</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623</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154</v>
      </c>
      <c r="AT305" s="15" t="s">
        <v>464</v>
      </c>
      <c r="AU305" s="11" t="s">
        <v>344</v>
      </c>
      <c r="AV305" s="14">
        <v>10000007</v>
      </c>
      <c r="AW305" s="14">
        <v>70302007</v>
      </c>
      <c r="AX305" s="15" t="s">
        <v>375</v>
      </c>
      <c r="AY305" s="13" t="s">
        <v>624</v>
      </c>
      <c r="AZ305" s="13">
        <v>0</v>
      </c>
      <c r="BA305" s="13">
        <v>0</v>
      </c>
      <c r="BB305" s="37" t="s">
        <v>625</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626</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208</v>
      </c>
      <c r="AG306" s="29">
        <v>0</v>
      </c>
      <c r="AH306" s="29">
        <v>0</v>
      </c>
      <c r="AI306" s="24">
        <v>0</v>
      </c>
      <c r="AJ306" s="17">
        <v>0</v>
      </c>
      <c r="AK306" s="30">
        <v>0</v>
      </c>
      <c r="AL306" s="17">
        <v>0</v>
      </c>
      <c r="AM306" s="17">
        <v>0</v>
      </c>
      <c r="AN306" s="17">
        <v>0.5</v>
      </c>
      <c r="AO306" s="17">
        <v>10000</v>
      </c>
      <c r="AP306" s="17">
        <v>2</v>
      </c>
      <c r="AQ306" s="17">
        <v>0</v>
      </c>
      <c r="AR306" s="24">
        <v>0</v>
      </c>
      <c r="AS306" s="32" t="s">
        <v>154</v>
      </c>
      <c r="AT306" s="17" t="s">
        <v>192</v>
      </c>
      <c r="AU306" s="18">
        <v>0</v>
      </c>
      <c r="AV306" s="18">
        <v>0</v>
      </c>
      <c r="AW306" s="18">
        <v>20000004</v>
      </c>
      <c r="AX306" s="38" t="s">
        <v>156</v>
      </c>
      <c r="AY306" s="39">
        <v>0</v>
      </c>
      <c r="AZ306" s="40">
        <v>0</v>
      </c>
      <c r="BA306" s="40">
        <v>0</v>
      </c>
      <c r="BB306" s="41" t="s">
        <v>229</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627</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413</v>
      </c>
      <c r="AG307" s="29">
        <v>1</v>
      </c>
      <c r="AH307" s="29">
        <v>1</v>
      </c>
      <c r="AI307" s="24">
        <v>0</v>
      </c>
      <c r="AJ307" s="17">
        <v>1.5</v>
      </c>
      <c r="AK307" s="30">
        <v>0</v>
      </c>
      <c r="AL307" s="17">
        <v>0</v>
      </c>
      <c r="AM307" s="17">
        <v>0</v>
      </c>
      <c r="AN307" s="17">
        <v>0.5</v>
      </c>
      <c r="AO307" s="17">
        <v>4000</v>
      </c>
      <c r="AP307" s="17">
        <v>3</v>
      </c>
      <c r="AQ307" s="17">
        <v>0</v>
      </c>
      <c r="AR307" s="24">
        <v>0</v>
      </c>
      <c r="AS307" s="32" t="s">
        <v>154</v>
      </c>
      <c r="AT307" s="17" t="s">
        <v>192</v>
      </c>
      <c r="AU307" s="18">
        <v>0</v>
      </c>
      <c r="AV307" s="18">
        <v>0</v>
      </c>
      <c r="AW307" s="18">
        <v>20000020</v>
      </c>
      <c r="AX307" s="38" t="s">
        <v>156</v>
      </c>
      <c r="AY307" s="39">
        <v>0</v>
      </c>
      <c r="AZ307" s="40">
        <v>0</v>
      </c>
      <c r="BA307" s="40">
        <v>0</v>
      </c>
      <c r="BB307" s="41" t="s">
        <v>471</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628</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413</v>
      </c>
      <c r="AG308" s="29">
        <v>1</v>
      </c>
      <c r="AH308" s="29">
        <v>1</v>
      </c>
      <c r="AI308" s="24">
        <v>0</v>
      </c>
      <c r="AJ308" s="17">
        <v>1.5</v>
      </c>
      <c r="AK308" s="30">
        <v>0</v>
      </c>
      <c r="AL308" s="17">
        <v>0</v>
      </c>
      <c r="AM308" s="17">
        <v>0</v>
      </c>
      <c r="AN308" s="17">
        <v>0.5</v>
      </c>
      <c r="AO308" s="17">
        <v>4000</v>
      </c>
      <c r="AP308" s="17">
        <v>3</v>
      </c>
      <c r="AQ308" s="17">
        <v>0</v>
      </c>
      <c r="AR308" s="24">
        <v>0</v>
      </c>
      <c r="AS308" s="32" t="s">
        <v>154</v>
      </c>
      <c r="AT308" s="17" t="s">
        <v>192</v>
      </c>
      <c r="AU308" s="18">
        <v>0</v>
      </c>
      <c r="AV308" s="18">
        <v>0</v>
      </c>
      <c r="AW308" s="18">
        <v>20000020</v>
      </c>
      <c r="AX308" s="38" t="s">
        <v>156</v>
      </c>
      <c r="AY308" s="39">
        <v>0</v>
      </c>
      <c r="AZ308" s="40">
        <v>0</v>
      </c>
      <c r="BA308" s="40">
        <v>0</v>
      </c>
      <c r="BB308" s="41" t="s">
        <v>471</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629</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393</v>
      </c>
      <c r="AU309" s="55" t="s">
        <v>344</v>
      </c>
      <c r="AV309" s="66">
        <v>10000007</v>
      </c>
      <c r="AW309" s="66">
        <v>70204002</v>
      </c>
      <c r="AX309" s="54" t="s">
        <v>156</v>
      </c>
      <c r="AY309" s="55" t="s">
        <v>630</v>
      </c>
      <c r="AZ309" s="73">
        <v>0</v>
      </c>
      <c r="BA309" s="73">
        <v>0</v>
      </c>
      <c r="BB309" s="74" t="s">
        <v>391</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396</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155</v>
      </c>
      <c r="AU310" s="66" t="s">
        <v>242</v>
      </c>
      <c r="AV310" s="66">
        <v>0</v>
      </c>
      <c r="AW310" s="66">
        <v>0</v>
      </c>
      <c r="AX310" s="82" t="s">
        <v>156</v>
      </c>
      <c r="AY310" s="82" t="s">
        <v>154</v>
      </c>
      <c r="AZ310" s="73">
        <v>0</v>
      </c>
      <c r="BA310" s="73">
        <v>0</v>
      </c>
      <c r="BB310" s="84" t="s">
        <v>397</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461</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459</v>
      </c>
      <c r="AS311" s="66" t="s">
        <v>154</v>
      </c>
      <c r="AT311" s="82" t="s">
        <v>155</v>
      </c>
      <c r="AU311" s="66" t="s">
        <v>242</v>
      </c>
      <c r="AV311" s="66">
        <v>0</v>
      </c>
      <c r="AW311" s="66">
        <v>0</v>
      </c>
      <c r="AX311" s="82" t="s">
        <v>156</v>
      </c>
      <c r="AY311" s="82" t="s">
        <v>154</v>
      </c>
      <c r="AZ311" s="73">
        <v>0</v>
      </c>
      <c r="BA311" s="73">
        <v>0</v>
      </c>
      <c r="BB311" s="84" t="s">
        <v>631</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632</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421</v>
      </c>
      <c r="AT312" s="82" t="s">
        <v>393</v>
      </c>
      <c r="AU312" s="55" t="s">
        <v>344</v>
      </c>
      <c r="AV312" s="66">
        <v>10000007</v>
      </c>
      <c r="AW312" s="66">
        <v>70305008</v>
      </c>
      <c r="AX312" s="54" t="s">
        <v>156</v>
      </c>
      <c r="AY312" s="55">
        <v>0</v>
      </c>
      <c r="AZ312" s="73">
        <v>0</v>
      </c>
      <c r="BA312" s="73">
        <v>0</v>
      </c>
      <c r="BB312" s="74" t="s">
        <v>633</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634</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503</v>
      </c>
      <c r="AG313" s="62">
        <v>0</v>
      </c>
      <c r="AH313" s="62">
        <v>0</v>
      </c>
      <c r="AI313" s="62">
        <v>0</v>
      </c>
      <c r="AJ313" s="62">
        <v>0</v>
      </c>
      <c r="AK313" s="55">
        <v>0</v>
      </c>
      <c r="AL313" s="55">
        <v>0</v>
      </c>
      <c r="AM313" s="55">
        <v>0</v>
      </c>
      <c r="AN313" s="55">
        <v>0.5</v>
      </c>
      <c r="AO313" s="55">
        <v>999999</v>
      </c>
      <c r="AP313" s="55">
        <v>0.5</v>
      </c>
      <c r="AQ313" s="55">
        <v>0</v>
      </c>
      <c r="AR313" s="62">
        <v>0</v>
      </c>
      <c r="AS313" s="171" t="s">
        <v>582</v>
      </c>
      <c r="AT313" s="82" t="s">
        <v>155</v>
      </c>
      <c r="AU313" s="55" t="s">
        <v>344</v>
      </c>
      <c r="AV313" s="66">
        <v>10000007</v>
      </c>
      <c r="AW313" s="66">
        <v>70202004</v>
      </c>
      <c r="AX313" s="82" t="s">
        <v>225</v>
      </c>
      <c r="AY313" s="82" t="s">
        <v>255</v>
      </c>
      <c r="AZ313" s="73">
        <v>0</v>
      </c>
      <c r="BA313" s="73">
        <v>0</v>
      </c>
      <c r="BB313" s="74" t="s">
        <v>571</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432</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635</v>
      </c>
      <c r="AG314" s="62">
        <v>2</v>
      </c>
      <c r="AH314" s="62">
        <v>2</v>
      </c>
      <c r="AI314" s="62">
        <v>0</v>
      </c>
      <c r="AJ314" s="62">
        <v>3</v>
      </c>
      <c r="AK314" s="66">
        <v>0</v>
      </c>
      <c r="AL314" s="66">
        <v>0</v>
      </c>
      <c r="AM314" s="66">
        <v>0</v>
      </c>
      <c r="AN314" s="66">
        <v>0.5</v>
      </c>
      <c r="AO314" s="66">
        <v>60000</v>
      </c>
      <c r="AP314" s="66">
        <v>0</v>
      </c>
      <c r="AQ314" s="66">
        <v>4</v>
      </c>
      <c r="AR314" s="62">
        <v>0</v>
      </c>
      <c r="AS314" s="66" t="s">
        <v>421</v>
      </c>
      <c r="AT314" s="82" t="s">
        <v>154</v>
      </c>
      <c r="AU314" s="66" t="s">
        <v>351</v>
      </c>
      <c r="AV314" s="66">
        <v>10003002</v>
      </c>
      <c r="AW314" s="66">
        <v>20000039</v>
      </c>
      <c r="AX314" s="82" t="s">
        <v>434</v>
      </c>
      <c r="AY314" s="82" t="s">
        <v>636</v>
      </c>
      <c r="AZ314" s="73">
        <v>0</v>
      </c>
      <c r="BA314" s="73">
        <v>0</v>
      </c>
      <c r="BB314" s="84" t="s">
        <v>436</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432</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635</v>
      </c>
      <c r="AG315" s="62">
        <v>2</v>
      </c>
      <c r="AH315" s="62">
        <v>2</v>
      </c>
      <c r="AI315" s="62">
        <v>0</v>
      </c>
      <c r="AJ315" s="62">
        <v>3</v>
      </c>
      <c r="AK315" s="66">
        <v>0</v>
      </c>
      <c r="AL315" s="66">
        <v>0</v>
      </c>
      <c r="AM315" s="66">
        <v>0</v>
      </c>
      <c r="AN315" s="66">
        <v>0.5</v>
      </c>
      <c r="AO315" s="66">
        <v>60000</v>
      </c>
      <c r="AP315" s="66">
        <v>0</v>
      </c>
      <c r="AQ315" s="66">
        <v>4</v>
      </c>
      <c r="AR315" s="62">
        <v>0</v>
      </c>
      <c r="AS315" s="66" t="s">
        <v>421</v>
      </c>
      <c r="AT315" s="82" t="s">
        <v>154</v>
      </c>
      <c r="AU315" s="66" t="s">
        <v>351</v>
      </c>
      <c r="AV315" s="66">
        <v>10003002</v>
      </c>
      <c r="AW315" s="66">
        <v>20000039</v>
      </c>
      <c r="AX315" s="82" t="s">
        <v>434</v>
      </c>
      <c r="AY315" s="82" t="s">
        <v>637</v>
      </c>
      <c r="AZ315" s="73">
        <v>0</v>
      </c>
      <c r="BA315" s="73">
        <v>0</v>
      </c>
      <c r="BB315" s="84" t="s">
        <v>436</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432</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635</v>
      </c>
      <c r="AG316" s="62">
        <v>2</v>
      </c>
      <c r="AH316" s="62">
        <v>2</v>
      </c>
      <c r="AI316" s="62">
        <v>0</v>
      </c>
      <c r="AJ316" s="62">
        <v>3</v>
      </c>
      <c r="AK316" s="66">
        <v>0</v>
      </c>
      <c r="AL316" s="66">
        <v>0</v>
      </c>
      <c r="AM316" s="66">
        <v>0</v>
      </c>
      <c r="AN316" s="66">
        <v>0.5</v>
      </c>
      <c r="AO316" s="66">
        <v>60000</v>
      </c>
      <c r="AP316" s="66">
        <v>0</v>
      </c>
      <c r="AQ316" s="66">
        <v>4</v>
      </c>
      <c r="AR316" s="62">
        <v>0</v>
      </c>
      <c r="AS316" s="66" t="s">
        <v>421</v>
      </c>
      <c r="AT316" s="82" t="s">
        <v>154</v>
      </c>
      <c r="AU316" s="66" t="s">
        <v>351</v>
      </c>
      <c r="AV316" s="66">
        <v>10003002</v>
      </c>
      <c r="AW316" s="66">
        <v>20000039</v>
      </c>
      <c r="AX316" s="82" t="s">
        <v>434</v>
      </c>
      <c r="AY316" s="82" t="s">
        <v>638</v>
      </c>
      <c r="AZ316" s="73">
        <v>0</v>
      </c>
      <c r="BA316" s="73">
        <v>0</v>
      </c>
      <c r="BB316" s="84" t="s">
        <v>436</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623</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154</v>
      </c>
      <c r="AT317" s="82" t="s">
        <v>209</v>
      </c>
      <c r="AU317" s="66" t="s">
        <v>351</v>
      </c>
      <c r="AV317" s="66">
        <v>10000007</v>
      </c>
      <c r="AW317" s="66">
        <v>70302007</v>
      </c>
      <c r="AX317" s="82" t="s">
        <v>375</v>
      </c>
      <c r="AY317" s="73" t="s">
        <v>639</v>
      </c>
      <c r="AZ317" s="73">
        <v>0</v>
      </c>
      <c r="BA317" s="73">
        <v>0</v>
      </c>
      <c r="BB317" s="74" t="s">
        <v>625</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260</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154</v>
      </c>
      <c r="AT318" s="15" t="s">
        <v>155</v>
      </c>
      <c r="AU318" s="14" t="s">
        <v>242</v>
      </c>
      <c r="AV318" s="14">
        <v>0</v>
      </c>
      <c r="AW318" s="14">
        <v>40000003</v>
      </c>
      <c r="AX318" s="15" t="s">
        <v>156</v>
      </c>
      <c r="AY318" s="15" t="s">
        <v>154</v>
      </c>
      <c r="AZ318" s="13">
        <v>0</v>
      </c>
      <c r="BA318" s="13">
        <v>0</v>
      </c>
      <c r="BB318" s="68" t="s">
        <v>640</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398</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399</v>
      </c>
      <c r="AG319" s="6">
        <v>0</v>
      </c>
      <c r="AH319" s="6">
        <v>2</v>
      </c>
      <c r="AI319" s="6">
        <v>0</v>
      </c>
      <c r="AJ319" s="62">
        <v>0</v>
      </c>
      <c r="AK319" s="55">
        <v>0</v>
      </c>
      <c r="AL319" s="55">
        <v>0</v>
      </c>
      <c r="AM319" s="55">
        <v>0</v>
      </c>
      <c r="AN319" s="55">
        <v>6</v>
      </c>
      <c r="AO319" s="55">
        <v>6000</v>
      </c>
      <c r="AP319" s="55">
        <v>1</v>
      </c>
      <c r="AQ319" s="55">
        <v>0</v>
      </c>
      <c r="AR319" s="6">
        <v>0</v>
      </c>
      <c r="AS319" s="55">
        <v>0</v>
      </c>
      <c r="AT319" s="54" t="s">
        <v>192</v>
      </c>
      <c r="AU319" s="11">
        <v>0</v>
      </c>
      <c r="AV319" s="66">
        <v>0</v>
      </c>
      <c r="AW319" s="14">
        <v>22000033</v>
      </c>
      <c r="AX319" s="54" t="s">
        <v>400</v>
      </c>
      <c r="AY319" s="55" t="s">
        <v>641</v>
      </c>
      <c r="AZ319" s="73">
        <v>0</v>
      </c>
      <c r="BA319" s="73">
        <v>0</v>
      </c>
      <c r="BB319" s="74" t="s">
        <v>402</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642</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192</v>
      </c>
      <c r="AU320" s="18">
        <v>0</v>
      </c>
      <c r="AV320" s="18">
        <v>0</v>
      </c>
      <c r="AW320" s="18">
        <v>0</v>
      </c>
      <c r="AX320" s="38" t="s">
        <v>156</v>
      </c>
      <c r="AY320" s="39">
        <v>0</v>
      </c>
      <c r="AZ320" s="40">
        <v>0</v>
      </c>
      <c r="BA320" s="40">
        <v>0</v>
      </c>
      <c r="BB320" s="41" t="s">
        <v>322</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643</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444</v>
      </c>
      <c r="AG321" s="29">
        <v>0</v>
      </c>
      <c r="AH321" s="29">
        <v>0</v>
      </c>
      <c r="AI321" s="24">
        <v>0</v>
      </c>
      <c r="AJ321" s="17">
        <v>0</v>
      </c>
      <c r="AK321" s="30">
        <v>0</v>
      </c>
      <c r="AL321" s="17">
        <v>0</v>
      </c>
      <c r="AM321" s="17">
        <v>0</v>
      </c>
      <c r="AN321" s="17">
        <v>0.5</v>
      </c>
      <c r="AO321" s="17">
        <v>20000</v>
      </c>
      <c r="AP321" s="17">
        <v>0</v>
      </c>
      <c r="AQ321" s="17">
        <v>4</v>
      </c>
      <c r="AR321" s="24">
        <v>0</v>
      </c>
      <c r="AS321" s="32" t="s">
        <v>440</v>
      </c>
      <c r="AT321" s="17" t="s">
        <v>209</v>
      </c>
      <c r="AU321" s="18">
        <v>0</v>
      </c>
      <c r="AV321" s="18">
        <v>0</v>
      </c>
      <c r="AW321" s="18">
        <v>20000027</v>
      </c>
      <c r="AX321" s="38" t="s">
        <v>156</v>
      </c>
      <c r="AY321" s="39">
        <v>0</v>
      </c>
      <c r="AZ321" s="40">
        <v>0</v>
      </c>
      <c r="BA321" s="40">
        <v>0</v>
      </c>
      <c r="BB321" s="41" t="s">
        <v>229</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644</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362</v>
      </c>
      <c r="AG322" s="29">
        <v>0</v>
      </c>
      <c r="AH322" s="29">
        <v>0</v>
      </c>
      <c r="AI322" s="24">
        <v>0</v>
      </c>
      <c r="AJ322" s="17">
        <v>0</v>
      </c>
      <c r="AK322" s="30">
        <v>0</v>
      </c>
      <c r="AL322" s="17">
        <v>0</v>
      </c>
      <c r="AM322" s="17">
        <v>0</v>
      </c>
      <c r="AN322" s="17">
        <v>0.5</v>
      </c>
      <c r="AO322" s="17">
        <v>999000</v>
      </c>
      <c r="AP322" s="17">
        <v>0</v>
      </c>
      <c r="AQ322" s="17">
        <v>20</v>
      </c>
      <c r="AR322" s="24">
        <v>0</v>
      </c>
      <c r="AS322" s="32" t="s">
        <v>595</v>
      </c>
      <c r="AT322" s="17" t="s">
        <v>155</v>
      </c>
      <c r="AU322" s="18">
        <v>0</v>
      </c>
      <c r="AV322" s="18">
        <v>0</v>
      </c>
      <c r="AW322" s="18">
        <v>20000021</v>
      </c>
      <c r="AX322" s="38" t="s">
        <v>156</v>
      </c>
      <c r="AY322" s="39">
        <v>0</v>
      </c>
      <c r="AZ322" s="40">
        <v>0</v>
      </c>
      <c r="BA322" s="40">
        <v>0</v>
      </c>
      <c r="BB322" s="41" t="s">
        <v>229</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645</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439</v>
      </c>
      <c r="AG323" s="29">
        <v>0</v>
      </c>
      <c r="AH323" s="29">
        <v>0</v>
      </c>
      <c r="AI323" s="24">
        <v>0</v>
      </c>
      <c r="AJ323" s="17">
        <v>0</v>
      </c>
      <c r="AK323" s="30">
        <v>0</v>
      </c>
      <c r="AL323" s="17">
        <v>0</v>
      </c>
      <c r="AM323" s="17">
        <v>0</v>
      </c>
      <c r="AN323" s="17">
        <v>0.5</v>
      </c>
      <c r="AO323" s="17">
        <v>20000</v>
      </c>
      <c r="AP323" s="17">
        <v>0</v>
      </c>
      <c r="AQ323" s="17">
        <v>4</v>
      </c>
      <c r="AR323" s="24">
        <v>0</v>
      </c>
      <c r="AS323" s="32" t="s">
        <v>440</v>
      </c>
      <c r="AT323" s="17" t="s">
        <v>192</v>
      </c>
      <c r="AU323" s="18">
        <v>0</v>
      </c>
      <c r="AV323" s="18">
        <v>0</v>
      </c>
      <c r="AW323" s="18">
        <v>20000027</v>
      </c>
      <c r="AX323" s="38" t="s">
        <v>156</v>
      </c>
      <c r="AY323" s="39">
        <v>0</v>
      </c>
      <c r="AZ323" s="40">
        <v>0</v>
      </c>
      <c r="BA323" s="40">
        <v>0</v>
      </c>
      <c r="BB323" s="41" t="s">
        <v>229</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646</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439</v>
      </c>
      <c r="AG324" s="29">
        <v>0</v>
      </c>
      <c r="AH324" s="29">
        <v>0</v>
      </c>
      <c r="AI324" s="24">
        <v>0</v>
      </c>
      <c r="AJ324" s="17">
        <v>0</v>
      </c>
      <c r="AK324" s="30">
        <v>0</v>
      </c>
      <c r="AL324" s="17">
        <v>0</v>
      </c>
      <c r="AM324" s="17">
        <v>0</v>
      </c>
      <c r="AN324" s="17">
        <v>0.5</v>
      </c>
      <c r="AO324" s="17">
        <v>20000</v>
      </c>
      <c r="AP324" s="17">
        <v>0</v>
      </c>
      <c r="AQ324" s="17">
        <v>4</v>
      </c>
      <c r="AR324" s="24">
        <v>0</v>
      </c>
      <c r="AS324" s="32" t="s">
        <v>440</v>
      </c>
      <c r="AT324" s="17" t="s">
        <v>192</v>
      </c>
      <c r="AU324" s="18">
        <v>0</v>
      </c>
      <c r="AV324" s="18">
        <v>0</v>
      </c>
      <c r="AW324" s="18">
        <v>20000027</v>
      </c>
      <c r="AX324" s="38" t="s">
        <v>156</v>
      </c>
      <c r="AY324" s="39">
        <v>0</v>
      </c>
      <c r="AZ324" s="40">
        <v>0</v>
      </c>
      <c r="BA324" s="40">
        <v>0</v>
      </c>
      <c r="BB324" s="41" t="s">
        <v>229</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647</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209</v>
      </c>
      <c r="AU325" s="18">
        <v>0</v>
      </c>
      <c r="AV325" s="18">
        <v>0</v>
      </c>
      <c r="AW325" s="18">
        <v>0</v>
      </c>
      <c r="AX325" s="38" t="s">
        <v>339</v>
      </c>
      <c r="AY325" s="17" t="s">
        <v>648</v>
      </c>
      <c r="AZ325" s="40">
        <v>0</v>
      </c>
      <c r="BA325" s="40">
        <v>0</v>
      </c>
      <c r="BB325" s="41" t="s">
        <v>404</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649</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413</v>
      </c>
      <c r="AG326" s="29">
        <v>0</v>
      </c>
      <c r="AH326" s="29">
        <v>0</v>
      </c>
      <c r="AI326" s="24">
        <v>0</v>
      </c>
      <c r="AJ326" s="17">
        <v>0</v>
      </c>
      <c r="AK326" s="30">
        <v>0</v>
      </c>
      <c r="AL326" s="17">
        <v>0</v>
      </c>
      <c r="AM326" s="17">
        <v>0</v>
      </c>
      <c r="AN326" s="17">
        <v>0.5</v>
      </c>
      <c r="AO326" s="17">
        <v>3000</v>
      </c>
      <c r="AP326" s="17">
        <v>1</v>
      </c>
      <c r="AQ326" s="17">
        <v>0</v>
      </c>
      <c r="AR326" s="24">
        <v>0</v>
      </c>
      <c r="AS326" s="17">
        <v>0</v>
      </c>
      <c r="AT326" s="17" t="s">
        <v>209</v>
      </c>
      <c r="AU326" s="18">
        <v>0</v>
      </c>
      <c r="AV326" s="18">
        <v>0</v>
      </c>
      <c r="AW326" s="18">
        <v>0</v>
      </c>
      <c r="AX326" s="38" t="s">
        <v>156</v>
      </c>
      <c r="AY326" s="39">
        <v>0</v>
      </c>
      <c r="AZ326" s="40">
        <v>0</v>
      </c>
      <c r="BA326" s="40">
        <v>0</v>
      </c>
      <c r="BB326" s="41" t="s">
        <v>229</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650</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413</v>
      </c>
      <c r="AG327" s="29">
        <v>1</v>
      </c>
      <c r="AH327" s="29">
        <v>1</v>
      </c>
      <c r="AI327" s="24">
        <v>0</v>
      </c>
      <c r="AJ327" s="17">
        <v>1.5</v>
      </c>
      <c r="AK327" s="30">
        <v>0</v>
      </c>
      <c r="AL327" s="17">
        <v>0</v>
      </c>
      <c r="AM327" s="17">
        <v>0</v>
      </c>
      <c r="AN327" s="17">
        <v>0.5</v>
      </c>
      <c r="AO327" s="17">
        <v>4000</v>
      </c>
      <c r="AP327" s="17">
        <v>3</v>
      </c>
      <c r="AQ327" s="17">
        <v>0</v>
      </c>
      <c r="AR327" s="24">
        <v>0</v>
      </c>
      <c r="AS327" s="32" t="s">
        <v>359</v>
      </c>
      <c r="AT327" s="17" t="s">
        <v>209</v>
      </c>
      <c r="AU327" s="18">
        <v>0</v>
      </c>
      <c r="AV327" s="18">
        <v>0</v>
      </c>
      <c r="AW327" s="18">
        <v>20000020</v>
      </c>
      <c r="AX327" s="38" t="s">
        <v>156</v>
      </c>
      <c r="AY327" s="39">
        <v>0</v>
      </c>
      <c r="AZ327" s="40">
        <v>0</v>
      </c>
      <c r="BA327" s="40">
        <v>0</v>
      </c>
      <c r="BB327" s="41" t="s">
        <v>471</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651</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439</v>
      </c>
      <c r="AG328" s="29">
        <v>0</v>
      </c>
      <c r="AH328" s="29">
        <v>0</v>
      </c>
      <c r="AI328" s="24">
        <v>0</v>
      </c>
      <c r="AJ328" s="17">
        <v>0</v>
      </c>
      <c r="AK328" s="30">
        <v>0</v>
      </c>
      <c r="AL328" s="17">
        <v>0</v>
      </c>
      <c r="AM328" s="17">
        <v>0</v>
      </c>
      <c r="AN328" s="17">
        <v>0.5</v>
      </c>
      <c r="AO328" s="17">
        <v>20000</v>
      </c>
      <c r="AP328" s="17">
        <v>0</v>
      </c>
      <c r="AQ328" s="17">
        <v>4</v>
      </c>
      <c r="AR328" s="24">
        <v>0</v>
      </c>
      <c r="AS328" s="32" t="s">
        <v>440</v>
      </c>
      <c r="AT328" s="17" t="s">
        <v>192</v>
      </c>
      <c r="AU328" s="18">
        <v>0</v>
      </c>
      <c r="AV328" s="18">
        <v>0</v>
      </c>
      <c r="AW328" s="18">
        <v>20000027</v>
      </c>
      <c r="AX328" s="38" t="s">
        <v>156</v>
      </c>
      <c r="AY328" s="39">
        <v>0</v>
      </c>
      <c r="AZ328" s="40">
        <v>0</v>
      </c>
      <c r="BA328" s="40">
        <v>0</v>
      </c>
      <c r="BB328" s="41" t="s">
        <v>229</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652</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439</v>
      </c>
      <c r="AG329" s="29">
        <v>0</v>
      </c>
      <c r="AH329" s="29">
        <v>0</v>
      </c>
      <c r="AI329" s="24">
        <v>0</v>
      </c>
      <c r="AJ329" s="17">
        <v>0</v>
      </c>
      <c r="AK329" s="30">
        <v>0</v>
      </c>
      <c r="AL329" s="17">
        <v>0</v>
      </c>
      <c r="AM329" s="17">
        <v>0</v>
      </c>
      <c r="AN329" s="17">
        <v>0.5</v>
      </c>
      <c r="AO329" s="17">
        <v>20000</v>
      </c>
      <c r="AP329" s="17">
        <v>0</v>
      </c>
      <c r="AQ329" s="17">
        <v>4</v>
      </c>
      <c r="AR329" s="24">
        <v>0</v>
      </c>
      <c r="AS329" s="32" t="s">
        <v>440</v>
      </c>
      <c r="AT329" s="17" t="s">
        <v>192</v>
      </c>
      <c r="AU329" s="18">
        <v>0</v>
      </c>
      <c r="AV329" s="18">
        <v>0</v>
      </c>
      <c r="AW329" s="18">
        <v>20000027</v>
      </c>
      <c r="AX329" s="38" t="s">
        <v>156</v>
      </c>
      <c r="AY329" s="39">
        <v>0</v>
      </c>
      <c r="AZ329" s="40">
        <v>0</v>
      </c>
      <c r="BA329" s="40">
        <v>0</v>
      </c>
      <c r="BB329" s="41" t="s">
        <v>229</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653</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442</v>
      </c>
      <c r="AG330" s="29">
        <v>1</v>
      </c>
      <c r="AH330" s="29">
        <v>1</v>
      </c>
      <c r="AI330" s="24">
        <v>0</v>
      </c>
      <c r="AJ330" s="17">
        <v>2</v>
      </c>
      <c r="AK330" s="30">
        <v>0</v>
      </c>
      <c r="AL330" s="17">
        <v>0</v>
      </c>
      <c r="AM330" s="17">
        <v>0</v>
      </c>
      <c r="AN330" s="17">
        <v>0.5</v>
      </c>
      <c r="AO330" s="17">
        <v>999000</v>
      </c>
      <c r="AP330" s="17">
        <v>0</v>
      </c>
      <c r="AQ330" s="17">
        <v>0</v>
      </c>
      <c r="AR330" s="24">
        <v>0</v>
      </c>
      <c r="AS330" s="32" t="s">
        <v>154</v>
      </c>
      <c r="AT330" s="17" t="s">
        <v>209</v>
      </c>
      <c r="AU330" s="18">
        <v>0</v>
      </c>
      <c r="AV330" s="18">
        <v>0</v>
      </c>
      <c r="AW330" s="18">
        <v>20000015</v>
      </c>
      <c r="AX330" s="38" t="s">
        <v>156</v>
      </c>
      <c r="AY330" s="39">
        <v>0</v>
      </c>
      <c r="AZ330" s="40">
        <v>0</v>
      </c>
      <c r="BA330" s="40">
        <v>0</v>
      </c>
      <c r="BB330" s="41" t="s">
        <v>229</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643</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654</v>
      </c>
      <c r="AG331" s="29">
        <v>0</v>
      </c>
      <c r="AH331" s="29">
        <v>0</v>
      </c>
      <c r="AI331" s="24">
        <v>0</v>
      </c>
      <c r="AJ331" s="17">
        <v>0</v>
      </c>
      <c r="AK331" s="30">
        <v>0</v>
      </c>
      <c r="AL331" s="17">
        <v>0</v>
      </c>
      <c r="AM331" s="17">
        <v>0</v>
      </c>
      <c r="AN331" s="17">
        <v>0.5</v>
      </c>
      <c r="AO331" s="17">
        <v>20000</v>
      </c>
      <c r="AP331" s="17">
        <v>0</v>
      </c>
      <c r="AQ331" s="17">
        <v>4</v>
      </c>
      <c r="AR331" s="24">
        <v>0</v>
      </c>
      <c r="AS331" s="32" t="s">
        <v>440</v>
      </c>
      <c r="AT331" s="17" t="s">
        <v>209</v>
      </c>
      <c r="AU331" s="18">
        <v>0</v>
      </c>
      <c r="AV331" s="18">
        <v>0</v>
      </c>
      <c r="AW331" s="18">
        <v>20000034</v>
      </c>
      <c r="AX331" s="38" t="s">
        <v>156</v>
      </c>
      <c r="AY331" s="39">
        <v>0</v>
      </c>
      <c r="AZ331" s="40">
        <v>0</v>
      </c>
      <c r="BA331" s="40">
        <v>0</v>
      </c>
      <c r="BB331" s="41" t="s">
        <v>229</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643</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654</v>
      </c>
      <c r="AG332" s="29">
        <v>0</v>
      </c>
      <c r="AH332" s="29">
        <v>0</v>
      </c>
      <c r="AI332" s="24">
        <v>0</v>
      </c>
      <c r="AJ332" s="17">
        <v>0</v>
      </c>
      <c r="AK332" s="30">
        <v>0</v>
      </c>
      <c r="AL332" s="17">
        <v>0</v>
      </c>
      <c r="AM332" s="17">
        <v>0</v>
      </c>
      <c r="AN332" s="17">
        <v>0.5</v>
      </c>
      <c r="AO332" s="17">
        <v>20000</v>
      </c>
      <c r="AP332" s="17">
        <v>0</v>
      </c>
      <c r="AQ332" s="17">
        <v>4</v>
      </c>
      <c r="AR332" s="24">
        <v>0</v>
      </c>
      <c r="AS332" s="32" t="s">
        <v>440</v>
      </c>
      <c r="AT332" s="17" t="s">
        <v>209</v>
      </c>
      <c r="AU332" s="18">
        <v>0</v>
      </c>
      <c r="AV332" s="18">
        <v>0</v>
      </c>
      <c r="AW332" s="18">
        <v>20000034</v>
      </c>
      <c r="AX332" s="38" t="s">
        <v>156</v>
      </c>
      <c r="AY332" s="39">
        <v>0</v>
      </c>
      <c r="AZ332" s="40">
        <v>0</v>
      </c>
      <c r="BA332" s="40">
        <v>0</v>
      </c>
      <c r="BB332" s="41" t="s">
        <v>229</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574</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512</v>
      </c>
      <c r="AG333" s="29">
        <v>0</v>
      </c>
      <c r="AH333" s="29">
        <v>0</v>
      </c>
      <c r="AI333" s="24">
        <v>0</v>
      </c>
      <c r="AJ333" s="17">
        <v>0</v>
      </c>
      <c r="AK333" s="30">
        <v>0</v>
      </c>
      <c r="AL333" s="17">
        <v>0</v>
      </c>
      <c r="AM333" s="17">
        <v>0</v>
      </c>
      <c r="AN333" s="17">
        <v>0.5</v>
      </c>
      <c r="AO333" s="17">
        <v>1000</v>
      </c>
      <c r="AP333" s="17">
        <v>3.5</v>
      </c>
      <c r="AQ333" s="17">
        <v>0</v>
      </c>
      <c r="AR333" s="24">
        <v>0</v>
      </c>
      <c r="AS333" s="32" t="s">
        <v>154</v>
      </c>
      <c r="AT333" s="17" t="s">
        <v>192</v>
      </c>
      <c r="AU333" s="18">
        <v>0</v>
      </c>
      <c r="AV333" s="18">
        <v>0</v>
      </c>
      <c r="AW333" s="18">
        <v>20000030</v>
      </c>
      <c r="AX333" s="38" t="s">
        <v>156</v>
      </c>
      <c r="AY333" s="39">
        <v>0</v>
      </c>
      <c r="AZ333" s="40">
        <v>0</v>
      </c>
      <c r="BA333" s="40">
        <v>0</v>
      </c>
      <c r="BB333" s="41" t="s">
        <v>229</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468</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155</v>
      </c>
      <c r="AU334" s="18">
        <v>0</v>
      </c>
      <c r="AV334" s="18">
        <v>0</v>
      </c>
      <c r="AW334" s="18">
        <v>0</v>
      </c>
      <c r="AX334" s="38" t="s">
        <v>156</v>
      </c>
      <c r="AY334" s="39">
        <v>0</v>
      </c>
      <c r="AZ334" s="40">
        <v>0</v>
      </c>
      <c r="BA334" s="40">
        <v>0</v>
      </c>
      <c r="BB334" s="41" t="s">
        <v>404</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578</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413</v>
      </c>
      <c r="AG335" s="29">
        <v>0</v>
      </c>
      <c r="AH335" s="29">
        <v>0</v>
      </c>
      <c r="AI335" s="24">
        <v>0</v>
      </c>
      <c r="AJ335" s="17">
        <v>0</v>
      </c>
      <c r="AK335" s="30">
        <v>0</v>
      </c>
      <c r="AL335" s="17">
        <v>0</v>
      </c>
      <c r="AM335" s="17">
        <v>0</v>
      </c>
      <c r="AN335" s="17">
        <v>0.5</v>
      </c>
      <c r="AO335" s="17">
        <v>3000</v>
      </c>
      <c r="AP335" s="17">
        <v>1</v>
      </c>
      <c r="AQ335" s="17">
        <v>0</v>
      </c>
      <c r="AR335" s="24">
        <v>0</v>
      </c>
      <c r="AS335" s="17">
        <v>0</v>
      </c>
      <c r="AT335" s="17" t="s">
        <v>209</v>
      </c>
      <c r="AU335" s="18">
        <v>0</v>
      </c>
      <c r="AV335" s="18">
        <v>0</v>
      </c>
      <c r="AW335" s="18">
        <v>0</v>
      </c>
      <c r="AX335" s="38" t="s">
        <v>156</v>
      </c>
      <c r="AY335" s="39">
        <v>0</v>
      </c>
      <c r="AZ335" s="40">
        <v>0</v>
      </c>
      <c r="BA335" s="40">
        <v>0</v>
      </c>
      <c r="BB335" s="41" t="s">
        <v>229</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579</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444</v>
      </c>
      <c r="AG336" s="29">
        <v>1</v>
      </c>
      <c r="AH336" s="29">
        <v>1</v>
      </c>
      <c r="AI336" s="24">
        <v>0</v>
      </c>
      <c r="AJ336" s="17">
        <v>1.5</v>
      </c>
      <c r="AK336" s="30">
        <v>0</v>
      </c>
      <c r="AL336" s="17">
        <v>0</v>
      </c>
      <c r="AM336" s="17">
        <v>0</v>
      </c>
      <c r="AN336" s="17">
        <v>0.5</v>
      </c>
      <c r="AO336" s="17">
        <v>999000</v>
      </c>
      <c r="AP336" s="17">
        <v>1</v>
      </c>
      <c r="AQ336" s="17">
        <v>0</v>
      </c>
      <c r="AR336" s="24">
        <v>0</v>
      </c>
      <c r="AS336" s="32" t="s">
        <v>580</v>
      </c>
      <c r="AT336" s="17" t="s">
        <v>209</v>
      </c>
      <c r="AU336" s="18">
        <v>0</v>
      </c>
      <c r="AV336" s="18">
        <v>0</v>
      </c>
      <c r="AW336" s="18">
        <v>20000032</v>
      </c>
      <c r="AX336" s="38" t="s">
        <v>156</v>
      </c>
      <c r="AY336" s="39">
        <v>0</v>
      </c>
      <c r="AZ336" s="40">
        <v>0</v>
      </c>
      <c r="BA336" s="40">
        <v>0</v>
      </c>
      <c r="BB336" s="41" t="s">
        <v>411</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650</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413</v>
      </c>
      <c r="AG337" s="29">
        <v>1</v>
      </c>
      <c r="AH337" s="29">
        <v>1</v>
      </c>
      <c r="AI337" s="24">
        <v>0</v>
      </c>
      <c r="AJ337" s="17">
        <v>1.5</v>
      </c>
      <c r="AK337" s="30">
        <v>0</v>
      </c>
      <c r="AL337" s="17">
        <v>0</v>
      </c>
      <c r="AM337" s="17">
        <v>0</v>
      </c>
      <c r="AN337" s="17">
        <v>0.5</v>
      </c>
      <c r="AO337" s="17">
        <v>4000</v>
      </c>
      <c r="AP337" s="17">
        <v>3</v>
      </c>
      <c r="AQ337" s="17">
        <v>0</v>
      </c>
      <c r="AR337" s="24">
        <v>0</v>
      </c>
      <c r="AS337" s="32" t="s">
        <v>565</v>
      </c>
      <c r="AT337" s="17" t="s">
        <v>209</v>
      </c>
      <c r="AU337" s="18">
        <v>0</v>
      </c>
      <c r="AV337" s="18">
        <v>0</v>
      </c>
      <c r="AW337" s="18">
        <v>20000020</v>
      </c>
      <c r="AX337" s="38" t="s">
        <v>156</v>
      </c>
      <c r="AY337" s="39">
        <v>0</v>
      </c>
      <c r="AZ337" s="40">
        <v>0</v>
      </c>
      <c r="BA337" s="40">
        <v>0</v>
      </c>
      <c r="BB337" s="41" t="s">
        <v>471</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647</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209</v>
      </c>
      <c r="AU338" s="18">
        <v>0</v>
      </c>
      <c r="AV338" s="18">
        <v>0</v>
      </c>
      <c r="AW338" s="18">
        <v>0</v>
      </c>
      <c r="AX338" s="38" t="s">
        <v>339</v>
      </c>
      <c r="AY338" s="39" t="s">
        <v>655</v>
      </c>
      <c r="AZ338" s="40">
        <v>0</v>
      </c>
      <c r="BA338" s="40">
        <v>0</v>
      </c>
      <c r="BB338" s="41" t="s">
        <v>404</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647</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209</v>
      </c>
      <c r="AU339" s="18">
        <v>0</v>
      </c>
      <c r="AV339" s="18">
        <v>0</v>
      </c>
      <c r="AW339" s="18">
        <v>0</v>
      </c>
      <c r="AX339" s="38" t="s">
        <v>339</v>
      </c>
      <c r="AY339" s="39" t="s">
        <v>655</v>
      </c>
      <c r="AZ339" s="40">
        <v>0</v>
      </c>
      <c r="BA339" s="40">
        <v>0</v>
      </c>
      <c r="BB339" s="41" t="s">
        <v>404</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606</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419</v>
      </c>
      <c r="AG340" s="29">
        <v>0</v>
      </c>
      <c r="AH340" s="29">
        <v>0</v>
      </c>
      <c r="AI340" s="24">
        <v>0</v>
      </c>
      <c r="AJ340" s="17">
        <v>0</v>
      </c>
      <c r="AK340" s="30">
        <v>0</v>
      </c>
      <c r="AL340" s="17">
        <v>0</v>
      </c>
      <c r="AM340" s="17">
        <v>0</v>
      </c>
      <c r="AN340" s="17">
        <v>0.5</v>
      </c>
      <c r="AO340" s="17">
        <v>6000</v>
      </c>
      <c r="AP340" s="17">
        <v>1.1499999999999999</v>
      </c>
      <c r="AQ340" s="17">
        <v>5</v>
      </c>
      <c r="AR340" s="24">
        <v>0</v>
      </c>
      <c r="AS340" s="32" t="s">
        <v>154</v>
      </c>
      <c r="AT340" s="17" t="s">
        <v>209</v>
      </c>
      <c r="AU340" s="18">
        <v>0</v>
      </c>
      <c r="AV340" s="18">
        <v>0</v>
      </c>
      <c r="AW340" s="18">
        <v>20000026</v>
      </c>
      <c r="AX340" s="38" t="s">
        <v>156</v>
      </c>
      <c r="AY340" s="39">
        <v>0</v>
      </c>
      <c r="AZ340" s="40">
        <v>0</v>
      </c>
      <c r="BA340" s="40">
        <v>0</v>
      </c>
      <c r="BB340" s="41" t="s">
        <v>229</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396</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155</v>
      </c>
      <c r="AU341" s="66" t="s">
        <v>242</v>
      </c>
      <c r="AV341" s="66">
        <v>0</v>
      </c>
      <c r="AW341" s="66">
        <v>0</v>
      </c>
      <c r="AX341" s="82" t="s">
        <v>156</v>
      </c>
      <c r="AY341" s="82" t="s">
        <v>154</v>
      </c>
      <c r="AZ341" s="73">
        <v>0</v>
      </c>
      <c r="BA341" s="73">
        <v>0</v>
      </c>
      <c r="BB341" s="84" t="s">
        <v>397</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629</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155</v>
      </c>
      <c r="AU342" s="55" t="s">
        <v>344</v>
      </c>
      <c r="AV342" s="66">
        <v>10000007</v>
      </c>
      <c r="AW342" s="66">
        <v>70204002</v>
      </c>
      <c r="AX342" s="54" t="s">
        <v>156</v>
      </c>
      <c r="AY342" s="55" t="s">
        <v>656</v>
      </c>
      <c r="AZ342" s="73">
        <v>0</v>
      </c>
      <c r="BA342" s="73">
        <v>0</v>
      </c>
      <c r="BB342" s="74" t="s">
        <v>391</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461</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459</v>
      </c>
      <c r="AS343" s="66" t="s">
        <v>154</v>
      </c>
      <c r="AT343" s="82" t="s">
        <v>192</v>
      </c>
      <c r="AU343" s="66" t="s">
        <v>242</v>
      </c>
      <c r="AV343" s="66">
        <v>0</v>
      </c>
      <c r="AW343" s="66">
        <v>0</v>
      </c>
      <c r="AX343" s="82" t="s">
        <v>156</v>
      </c>
      <c r="AY343" s="82" t="s">
        <v>154</v>
      </c>
      <c r="AZ343" s="73">
        <v>0</v>
      </c>
      <c r="BA343" s="73">
        <v>0</v>
      </c>
      <c r="BB343" s="84" t="s">
        <v>631</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632</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421</v>
      </c>
      <c r="AT344" s="82" t="s">
        <v>209</v>
      </c>
      <c r="AU344" s="55" t="s">
        <v>344</v>
      </c>
      <c r="AV344" s="66">
        <v>10000007</v>
      </c>
      <c r="AW344" s="66">
        <v>70305008</v>
      </c>
      <c r="AX344" s="54" t="s">
        <v>156</v>
      </c>
      <c r="AY344" s="55">
        <v>0</v>
      </c>
      <c r="AZ344" s="73">
        <v>0</v>
      </c>
      <c r="BA344" s="73">
        <v>0</v>
      </c>
      <c r="BB344" s="74" t="s">
        <v>657</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342</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209</v>
      </c>
      <c r="AU345" s="55">
        <v>0</v>
      </c>
      <c r="AV345" s="66">
        <v>10000007</v>
      </c>
      <c r="AW345" s="66">
        <v>70406020</v>
      </c>
      <c r="AX345" s="54" t="s">
        <v>156</v>
      </c>
      <c r="AY345" s="55" t="s">
        <v>658</v>
      </c>
      <c r="AZ345" s="73">
        <v>0</v>
      </c>
      <c r="BA345" s="73">
        <v>0</v>
      </c>
      <c r="BB345" s="74" t="s">
        <v>357</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382</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163</v>
      </c>
      <c r="AG346" s="62">
        <v>0</v>
      </c>
      <c r="AH346" s="62">
        <v>2</v>
      </c>
      <c r="AI346" s="62">
        <v>0</v>
      </c>
      <c r="AJ346" s="62">
        <v>1.5</v>
      </c>
      <c r="AK346" s="55">
        <v>0</v>
      </c>
      <c r="AL346" s="55">
        <v>0</v>
      </c>
      <c r="AM346" s="55">
        <v>0</v>
      </c>
      <c r="AN346" s="55">
        <v>1</v>
      </c>
      <c r="AO346" s="55">
        <v>3000</v>
      </c>
      <c r="AP346" s="55">
        <v>1</v>
      </c>
      <c r="AQ346" s="55">
        <v>0</v>
      </c>
      <c r="AR346" s="62">
        <v>0</v>
      </c>
      <c r="AS346" s="55" t="s">
        <v>154</v>
      </c>
      <c r="AT346" s="82" t="s">
        <v>393</v>
      </c>
      <c r="AU346" s="55" t="s">
        <v>351</v>
      </c>
      <c r="AV346" s="66">
        <v>10000007</v>
      </c>
      <c r="AW346" s="66">
        <v>70406030</v>
      </c>
      <c r="AX346" s="54" t="s">
        <v>156</v>
      </c>
      <c r="AY346" s="55">
        <v>0</v>
      </c>
      <c r="AZ346" s="73">
        <v>0</v>
      </c>
      <c r="BA346" s="73">
        <v>0</v>
      </c>
      <c r="BB346" s="84" t="s">
        <v>370</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383</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154</v>
      </c>
      <c r="AT347" s="85" t="s">
        <v>192</v>
      </c>
      <c r="AU347" s="55" t="s">
        <v>351</v>
      </c>
      <c r="AV347" s="66">
        <v>0</v>
      </c>
      <c r="AW347" s="66">
        <v>0</v>
      </c>
      <c r="AX347" s="54" t="s">
        <v>339</v>
      </c>
      <c r="AY347" s="55" t="s">
        <v>659</v>
      </c>
      <c r="AZ347" s="73">
        <v>0</v>
      </c>
      <c r="BA347" s="73">
        <v>0</v>
      </c>
      <c r="BB347" s="84" t="s">
        <v>385</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191</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660</v>
      </c>
      <c r="AG348" s="62">
        <v>2</v>
      </c>
      <c r="AH348" s="62">
        <v>0</v>
      </c>
      <c r="AI348" s="62">
        <v>0</v>
      </c>
      <c r="AJ348" s="62">
        <v>0</v>
      </c>
      <c r="AK348" s="55">
        <v>0</v>
      </c>
      <c r="AL348" s="55">
        <v>0</v>
      </c>
      <c r="AM348" s="55">
        <v>0</v>
      </c>
      <c r="AN348" s="55">
        <v>3</v>
      </c>
      <c r="AO348" s="55">
        <v>3000</v>
      </c>
      <c r="AP348" s="55">
        <v>0.1</v>
      </c>
      <c r="AQ348" s="55">
        <v>0</v>
      </c>
      <c r="AR348" s="62">
        <v>90001035</v>
      </c>
      <c r="AS348" s="55" t="s">
        <v>154</v>
      </c>
      <c r="AT348" s="54" t="s">
        <v>464</v>
      </c>
      <c r="AU348" s="55" t="s">
        <v>344</v>
      </c>
      <c r="AV348" s="66">
        <v>10000001</v>
      </c>
      <c r="AW348" s="66">
        <v>70406010</v>
      </c>
      <c r="AX348" s="54" t="s">
        <v>661</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260</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154</v>
      </c>
      <c r="AT349" s="82" t="s">
        <v>192</v>
      </c>
      <c r="AU349" s="66" t="s">
        <v>242</v>
      </c>
      <c r="AV349" s="66">
        <v>0</v>
      </c>
      <c r="AW349" s="66">
        <v>40000003</v>
      </c>
      <c r="AX349" s="82" t="s">
        <v>156</v>
      </c>
      <c r="AY349" s="82" t="s">
        <v>154</v>
      </c>
      <c r="AZ349" s="73">
        <v>0</v>
      </c>
      <c r="BA349" s="73">
        <v>0</v>
      </c>
      <c r="BB349" s="84" t="s">
        <v>640</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615</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387</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209</v>
      </c>
      <c r="AU350" s="88" t="s">
        <v>344</v>
      </c>
      <c r="AV350" s="86">
        <v>10000007</v>
      </c>
      <c r="AW350" s="86">
        <v>70204001</v>
      </c>
      <c r="AX350" s="87" t="s">
        <v>156</v>
      </c>
      <c r="AY350" s="88">
        <v>0</v>
      </c>
      <c r="AZ350" s="89">
        <v>0</v>
      </c>
      <c r="BA350" s="89">
        <v>0</v>
      </c>
      <c r="BB350" s="93" t="s">
        <v>616</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537</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209</v>
      </c>
      <c r="AU351" s="88" t="s">
        <v>344</v>
      </c>
      <c r="AV351" s="86">
        <v>10000007</v>
      </c>
      <c r="AW351" s="86">
        <v>70204002</v>
      </c>
      <c r="AX351" s="87" t="s">
        <v>156</v>
      </c>
      <c r="AY351" s="88" t="s">
        <v>662</v>
      </c>
      <c r="AZ351" s="89">
        <v>0</v>
      </c>
      <c r="BA351" s="89">
        <v>0</v>
      </c>
      <c r="BB351" s="93" t="s">
        <v>618</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540</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393</v>
      </c>
      <c r="AU352" s="88" t="s">
        <v>344</v>
      </c>
      <c r="AV352" s="86">
        <v>10000007</v>
      </c>
      <c r="AW352" s="86">
        <v>70204003</v>
      </c>
      <c r="AX352" s="87" t="s">
        <v>156</v>
      </c>
      <c r="AY352" s="88" t="s">
        <v>663</v>
      </c>
      <c r="AZ352" s="89">
        <v>0</v>
      </c>
      <c r="BA352" s="89">
        <v>0</v>
      </c>
      <c r="BB352" s="93" t="s">
        <v>620</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621</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387</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209</v>
      </c>
      <c r="AU353" s="88" t="s">
        <v>344</v>
      </c>
      <c r="AV353" s="86">
        <v>10000007</v>
      </c>
      <c r="AW353" s="86">
        <v>70405001</v>
      </c>
      <c r="AX353" s="87" t="s">
        <v>156</v>
      </c>
      <c r="AY353" s="88">
        <v>0</v>
      </c>
      <c r="AZ353" s="89">
        <v>0</v>
      </c>
      <c r="BA353" s="89">
        <v>0</v>
      </c>
      <c r="BB353" s="93" t="s">
        <v>622</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629</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209</v>
      </c>
      <c r="AU354" s="88" t="s">
        <v>344</v>
      </c>
      <c r="AV354" s="86">
        <v>10000007</v>
      </c>
      <c r="AW354" s="86">
        <v>70204002</v>
      </c>
      <c r="AX354" s="87" t="s">
        <v>156</v>
      </c>
      <c r="AY354" s="88" t="s">
        <v>664</v>
      </c>
      <c r="AZ354" s="89">
        <v>0</v>
      </c>
      <c r="BA354" s="89">
        <v>0</v>
      </c>
      <c r="BB354" s="93" t="s">
        <v>665</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666</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163</v>
      </c>
      <c r="AG355" s="91">
        <v>0</v>
      </c>
      <c r="AH355" s="91">
        <v>2</v>
      </c>
      <c r="AI355" s="91">
        <v>0</v>
      </c>
      <c r="AJ355" s="91">
        <v>1.5</v>
      </c>
      <c r="AK355" s="88">
        <v>0</v>
      </c>
      <c r="AL355" s="88">
        <v>0</v>
      </c>
      <c r="AM355" s="88">
        <v>0</v>
      </c>
      <c r="AN355" s="88">
        <v>1.5</v>
      </c>
      <c r="AO355" s="88">
        <v>10000</v>
      </c>
      <c r="AP355" s="88">
        <v>1</v>
      </c>
      <c r="AQ355" s="88">
        <v>5</v>
      </c>
      <c r="AR355" s="91">
        <v>0</v>
      </c>
      <c r="AS355" s="88" t="s">
        <v>154</v>
      </c>
      <c r="AT355" s="90" t="s">
        <v>393</v>
      </c>
      <c r="AU355" s="88" t="s">
        <v>344</v>
      </c>
      <c r="AV355" s="86">
        <v>10000007</v>
      </c>
      <c r="AW355" s="86">
        <v>70302003</v>
      </c>
      <c r="AX355" s="90" t="s">
        <v>375</v>
      </c>
      <c r="AY355" s="88">
        <v>0</v>
      </c>
      <c r="AZ355" s="89">
        <v>0</v>
      </c>
      <c r="BA355" s="89">
        <v>0</v>
      </c>
      <c r="BB355" s="93" t="s">
        <v>625</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396</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155</v>
      </c>
      <c r="AU356" s="86" t="s">
        <v>242</v>
      </c>
      <c r="AV356" s="86">
        <v>0</v>
      </c>
      <c r="AW356" s="86">
        <v>0</v>
      </c>
      <c r="AX356" s="90" t="s">
        <v>156</v>
      </c>
      <c r="AY356" s="90" t="s">
        <v>154</v>
      </c>
      <c r="AZ356" s="89">
        <v>0</v>
      </c>
      <c r="BA356" s="89">
        <v>0</v>
      </c>
      <c r="BB356" s="94" t="s">
        <v>397</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667</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387</v>
      </c>
      <c r="AG357" s="91">
        <v>0</v>
      </c>
      <c r="AH357" s="91">
        <v>1</v>
      </c>
      <c r="AI357" s="91">
        <v>0</v>
      </c>
      <c r="AJ357" s="91">
        <v>3</v>
      </c>
      <c r="AK357" s="88">
        <v>0</v>
      </c>
      <c r="AL357" s="88">
        <v>0</v>
      </c>
      <c r="AM357" s="88">
        <v>0</v>
      </c>
      <c r="AN357" s="88">
        <v>3</v>
      </c>
      <c r="AO357" s="88">
        <v>5000</v>
      </c>
      <c r="AP357" s="88">
        <v>2.5</v>
      </c>
      <c r="AQ357" s="88">
        <v>0</v>
      </c>
      <c r="AR357" s="91">
        <v>0</v>
      </c>
      <c r="AS357" s="88" t="s">
        <v>421</v>
      </c>
      <c r="AT357" s="90" t="s">
        <v>192</v>
      </c>
      <c r="AU357" s="88" t="s">
        <v>344</v>
      </c>
      <c r="AV357" s="86">
        <v>10000007</v>
      </c>
      <c r="AW357" s="86">
        <v>70305005</v>
      </c>
      <c r="AX357" s="87" t="s">
        <v>156</v>
      </c>
      <c r="AY357" s="88">
        <v>0</v>
      </c>
      <c r="AZ357" s="89">
        <v>0</v>
      </c>
      <c r="BA357" s="89">
        <v>0</v>
      </c>
      <c r="BB357" s="93" t="s">
        <v>633</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634</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503</v>
      </c>
      <c r="AG358" s="91">
        <v>0</v>
      </c>
      <c r="AH358" s="91">
        <v>0</v>
      </c>
      <c r="AI358" s="91">
        <v>0</v>
      </c>
      <c r="AJ358" s="91">
        <v>0</v>
      </c>
      <c r="AK358" s="88">
        <v>0</v>
      </c>
      <c r="AL358" s="88">
        <v>0</v>
      </c>
      <c r="AM358" s="88">
        <v>0</v>
      </c>
      <c r="AN358" s="88">
        <v>0.5</v>
      </c>
      <c r="AO358" s="88">
        <v>999999</v>
      </c>
      <c r="AP358" s="88">
        <v>0.5</v>
      </c>
      <c r="AQ358" s="88">
        <v>0</v>
      </c>
      <c r="AR358" s="91">
        <v>0</v>
      </c>
      <c r="AS358" s="172" t="s">
        <v>582</v>
      </c>
      <c r="AT358" s="90" t="s">
        <v>393</v>
      </c>
      <c r="AU358" s="88" t="s">
        <v>344</v>
      </c>
      <c r="AV358" s="86">
        <v>10000007</v>
      </c>
      <c r="AW358" s="86">
        <v>70202004</v>
      </c>
      <c r="AX358" s="90" t="s">
        <v>225</v>
      </c>
      <c r="AY358" s="90" t="s">
        <v>255</v>
      </c>
      <c r="AZ358" s="89">
        <v>0</v>
      </c>
      <c r="BA358" s="89">
        <v>0</v>
      </c>
      <c r="BB358" s="93" t="s">
        <v>571</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668</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163</v>
      </c>
      <c r="AG359" s="91">
        <v>0</v>
      </c>
      <c r="AH359" s="91">
        <v>2</v>
      </c>
      <c r="AI359" s="91">
        <v>0</v>
      </c>
      <c r="AJ359" s="91">
        <v>1.5</v>
      </c>
      <c r="AK359" s="88">
        <v>0</v>
      </c>
      <c r="AL359" s="88">
        <v>0</v>
      </c>
      <c r="AM359" s="88">
        <v>0</v>
      </c>
      <c r="AN359" s="88">
        <v>1.5</v>
      </c>
      <c r="AO359" s="88">
        <v>10000</v>
      </c>
      <c r="AP359" s="88">
        <v>1</v>
      </c>
      <c r="AQ359" s="88">
        <v>5</v>
      </c>
      <c r="AR359" s="91">
        <v>0</v>
      </c>
      <c r="AS359" s="88" t="s">
        <v>154</v>
      </c>
      <c r="AT359" s="90" t="s">
        <v>192</v>
      </c>
      <c r="AU359" s="88" t="s">
        <v>344</v>
      </c>
      <c r="AV359" s="86">
        <v>10000007</v>
      </c>
      <c r="AW359" s="86">
        <v>70302003</v>
      </c>
      <c r="AX359" s="90" t="s">
        <v>375</v>
      </c>
      <c r="AY359" s="89" t="s">
        <v>669</v>
      </c>
      <c r="AZ359" s="89">
        <v>0</v>
      </c>
      <c r="BA359" s="89">
        <v>0</v>
      </c>
      <c r="BB359" s="93" t="s">
        <v>625</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449</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192</v>
      </c>
      <c r="AU360" s="10">
        <v>0</v>
      </c>
      <c r="AV360" s="10">
        <v>0</v>
      </c>
      <c r="AW360" s="14">
        <v>91000109</v>
      </c>
      <c r="AX360" s="12" t="s">
        <v>339</v>
      </c>
      <c r="AY360" s="9" t="s">
        <v>670</v>
      </c>
      <c r="AZ360" s="34">
        <v>0</v>
      </c>
      <c r="BA360" s="34">
        <v>0</v>
      </c>
      <c r="BB360" s="71" t="s">
        <v>671</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449</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192</v>
      </c>
      <c r="AU361" s="10">
        <v>0</v>
      </c>
      <c r="AV361" s="10">
        <v>0</v>
      </c>
      <c r="AW361" s="14">
        <v>91000109</v>
      </c>
      <c r="AX361" s="12" t="s">
        <v>339</v>
      </c>
      <c r="AY361" s="9" t="s">
        <v>672</v>
      </c>
      <c r="AZ361" s="34">
        <v>0</v>
      </c>
      <c r="BA361" s="34">
        <v>0</v>
      </c>
      <c r="BB361" s="71" t="s">
        <v>671</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449</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192</v>
      </c>
      <c r="AU362" s="10">
        <v>0</v>
      </c>
      <c r="AV362" s="10">
        <v>0</v>
      </c>
      <c r="AW362" s="14">
        <v>91000109</v>
      </c>
      <c r="AX362" s="12" t="s">
        <v>339</v>
      </c>
      <c r="AY362" s="9" t="s">
        <v>673</v>
      </c>
      <c r="AZ362" s="34">
        <v>0</v>
      </c>
      <c r="BA362" s="34">
        <v>0</v>
      </c>
      <c r="BB362" s="71" t="s">
        <v>671</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449</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192</v>
      </c>
      <c r="AU363" s="10">
        <v>0</v>
      </c>
      <c r="AV363" s="10">
        <v>0</v>
      </c>
      <c r="AW363" s="14">
        <v>91000109</v>
      </c>
      <c r="AX363" s="12" t="s">
        <v>339</v>
      </c>
      <c r="AY363" s="9" t="s">
        <v>674</v>
      </c>
      <c r="AZ363" s="34">
        <v>0</v>
      </c>
      <c r="BA363" s="34">
        <v>0</v>
      </c>
      <c r="BB363" s="71" t="s">
        <v>671</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449</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192</v>
      </c>
      <c r="AU364" s="10">
        <v>0</v>
      </c>
      <c r="AV364" s="10">
        <v>0</v>
      </c>
      <c r="AW364" s="14">
        <v>91000109</v>
      </c>
      <c r="AX364" s="12" t="s">
        <v>339</v>
      </c>
      <c r="AY364" s="9" t="s">
        <v>675</v>
      </c>
      <c r="AZ364" s="34">
        <v>0</v>
      </c>
      <c r="BA364" s="34">
        <v>0</v>
      </c>
      <c r="BB364" s="71" t="s">
        <v>671</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676</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387</v>
      </c>
      <c r="AG365" s="6">
        <v>1</v>
      </c>
      <c r="AH365" s="6">
        <v>1</v>
      </c>
      <c r="AI365" s="6">
        <v>0</v>
      </c>
      <c r="AJ365" s="6">
        <v>3</v>
      </c>
      <c r="AK365" s="11">
        <v>0</v>
      </c>
      <c r="AL365" s="11">
        <v>0</v>
      </c>
      <c r="AM365" s="11">
        <v>0</v>
      </c>
      <c r="AN365" s="11">
        <v>3</v>
      </c>
      <c r="AO365" s="11">
        <v>5000</v>
      </c>
      <c r="AP365" s="11">
        <v>0</v>
      </c>
      <c r="AQ365" s="11">
        <v>0</v>
      </c>
      <c r="AR365" s="6">
        <v>0</v>
      </c>
      <c r="AS365" s="14">
        <v>99002005</v>
      </c>
      <c r="AT365" s="15" t="s">
        <v>209</v>
      </c>
      <c r="AU365" s="11">
        <v>0</v>
      </c>
      <c r="AV365" s="14">
        <v>0</v>
      </c>
      <c r="AW365" s="14">
        <v>0</v>
      </c>
      <c r="AX365" s="12" t="s">
        <v>156</v>
      </c>
      <c r="AY365" s="11">
        <v>0</v>
      </c>
      <c r="AZ365" s="13">
        <v>0</v>
      </c>
      <c r="BA365" s="13">
        <v>0</v>
      </c>
      <c r="BB365" s="37" t="s">
        <v>677</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678</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387</v>
      </c>
      <c r="AG366" s="6">
        <v>1</v>
      </c>
      <c r="AH366" s="6">
        <v>1</v>
      </c>
      <c r="AI366" s="6">
        <v>0</v>
      </c>
      <c r="AJ366" s="6">
        <v>3</v>
      </c>
      <c r="AK366" s="11">
        <v>0</v>
      </c>
      <c r="AL366" s="11">
        <v>0</v>
      </c>
      <c r="AM366" s="11">
        <v>0</v>
      </c>
      <c r="AN366" s="11">
        <v>3</v>
      </c>
      <c r="AO366" s="11">
        <v>5000</v>
      </c>
      <c r="AP366" s="11">
        <v>0</v>
      </c>
      <c r="AQ366" s="11">
        <v>0</v>
      </c>
      <c r="AR366" s="6">
        <v>0</v>
      </c>
      <c r="AS366" s="14">
        <v>99002006</v>
      </c>
      <c r="AT366" s="15" t="s">
        <v>209</v>
      </c>
      <c r="AU366" s="11">
        <v>0</v>
      </c>
      <c r="AV366" s="14">
        <v>0</v>
      </c>
      <c r="AW366" s="14">
        <v>0</v>
      </c>
      <c r="AX366" s="12" t="s">
        <v>156</v>
      </c>
      <c r="AY366" s="11">
        <v>0</v>
      </c>
      <c r="AZ366" s="13">
        <v>0</v>
      </c>
      <c r="BA366" s="13">
        <v>0</v>
      </c>
      <c r="BB366" s="37" t="s">
        <v>679</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386</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387</v>
      </c>
      <c r="AG367" s="6">
        <v>1</v>
      </c>
      <c r="AH367" s="6">
        <v>1</v>
      </c>
      <c r="AI367" s="6">
        <v>0</v>
      </c>
      <c r="AJ367" s="6">
        <v>3</v>
      </c>
      <c r="AK367" s="11">
        <v>0</v>
      </c>
      <c r="AL367" s="11">
        <v>0</v>
      </c>
      <c r="AM367" s="11">
        <v>0</v>
      </c>
      <c r="AN367" s="11">
        <v>3</v>
      </c>
      <c r="AO367" s="11">
        <v>5000</v>
      </c>
      <c r="AP367" s="11">
        <v>2.5</v>
      </c>
      <c r="AQ367" s="11">
        <v>0</v>
      </c>
      <c r="AR367" s="6">
        <v>0</v>
      </c>
      <c r="AS367" s="14" t="s">
        <v>421</v>
      </c>
      <c r="AT367" s="15" t="s">
        <v>209</v>
      </c>
      <c r="AU367" s="11" t="s">
        <v>344</v>
      </c>
      <c r="AV367" s="14">
        <v>10000007</v>
      </c>
      <c r="AW367" s="14">
        <v>70107001</v>
      </c>
      <c r="AX367" s="12" t="s">
        <v>156</v>
      </c>
      <c r="AY367" s="11">
        <v>0</v>
      </c>
      <c r="AZ367" s="13">
        <v>0</v>
      </c>
      <c r="BA367" s="13">
        <v>0</v>
      </c>
      <c r="BB367" s="37" t="s">
        <v>388</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422</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421</v>
      </c>
      <c r="AT368" s="15" t="s">
        <v>155</v>
      </c>
      <c r="AU368" s="11" t="s">
        <v>344</v>
      </c>
      <c r="AV368" s="14">
        <v>10000007</v>
      </c>
      <c r="AW368" s="14">
        <v>62001302</v>
      </c>
      <c r="AX368" s="12" t="s">
        <v>156</v>
      </c>
      <c r="AY368" s="11" t="s">
        <v>680</v>
      </c>
      <c r="AZ368" s="13">
        <v>0</v>
      </c>
      <c r="BA368" s="13">
        <v>0</v>
      </c>
      <c r="BB368" s="37" t="s">
        <v>424</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425</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421</v>
      </c>
      <c r="AT369" s="15" t="s">
        <v>192</v>
      </c>
      <c r="AU369" s="11" t="s">
        <v>344</v>
      </c>
      <c r="AV369" s="14">
        <v>10000007</v>
      </c>
      <c r="AW369" s="14">
        <v>62001302</v>
      </c>
      <c r="AX369" s="12" t="s">
        <v>156</v>
      </c>
      <c r="AY369" s="11" t="s">
        <v>681</v>
      </c>
      <c r="AZ369" s="13">
        <v>0</v>
      </c>
      <c r="BA369" s="13">
        <v>0</v>
      </c>
      <c r="BB369" s="37" t="s">
        <v>427</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682</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174</v>
      </c>
      <c r="AG370" s="6">
        <v>2</v>
      </c>
      <c r="AH370" s="6">
        <v>0</v>
      </c>
      <c r="AI370" s="6">
        <v>0</v>
      </c>
      <c r="AJ370" s="6">
        <v>0</v>
      </c>
      <c r="AK370" s="11">
        <v>0</v>
      </c>
      <c r="AL370" s="11">
        <v>0</v>
      </c>
      <c r="AM370" s="11">
        <v>0</v>
      </c>
      <c r="AN370" s="11">
        <v>1</v>
      </c>
      <c r="AO370" s="11">
        <v>3000</v>
      </c>
      <c r="AP370" s="11">
        <v>0.5</v>
      </c>
      <c r="AQ370" s="11">
        <v>0</v>
      </c>
      <c r="AR370" s="6">
        <v>0</v>
      </c>
      <c r="AS370" s="11" t="s">
        <v>154</v>
      </c>
      <c r="AT370" s="12" t="s">
        <v>175</v>
      </c>
      <c r="AU370" s="11" t="s">
        <v>176</v>
      </c>
      <c r="AV370" s="14">
        <v>10000001</v>
      </c>
      <c r="AW370" s="14">
        <v>20000010</v>
      </c>
      <c r="AX370" s="12" t="s">
        <v>156</v>
      </c>
      <c r="AY370" s="11">
        <v>0</v>
      </c>
      <c r="AZ370" s="13">
        <v>0</v>
      </c>
      <c r="BA370" s="13">
        <v>0</v>
      </c>
      <c r="BB370" s="37" t="s">
        <v>370</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683</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174</v>
      </c>
      <c r="AG371" s="6">
        <v>2</v>
      </c>
      <c r="AH371" s="6">
        <v>0</v>
      </c>
      <c r="AI371" s="6">
        <v>0</v>
      </c>
      <c r="AJ371" s="6">
        <v>0</v>
      </c>
      <c r="AK371" s="11">
        <v>0</v>
      </c>
      <c r="AL371" s="11">
        <v>0</v>
      </c>
      <c r="AM371" s="11">
        <v>0</v>
      </c>
      <c r="AN371" s="11">
        <v>1</v>
      </c>
      <c r="AO371" s="11">
        <v>3000</v>
      </c>
      <c r="AP371" s="11">
        <v>1</v>
      </c>
      <c r="AQ371" s="11">
        <v>0</v>
      </c>
      <c r="AR371" s="6">
        <v>0</v>
      </c>
      <c r="AS371" s="11" t="s">
        <v>154</v>
      </c>
      <c r="AT371" s="12" t="s">
        <v>178</v>
      </c>
      <c r="AU371" s="11" t="s">
        <v>176</v>
      </c>
      <c r="AV371" s="14">
        <v>10000001</v>
      </c>
      <c r="AW371" s="14">
        <v>20000020</v>
      </c>
      <c r="AX371" s="12" t="s">
        <v>156</v>
      </c>
      <c r="AY371" s="11">
        <v>0</v>
      </c>
      <c r="AZ371" s="13">
        <v>0</v>
      </c>
      <c r="BA371" s="13">
        <v>0</v>
      </c>
      <c r="BB371" s="37" t="s">
        <v>370</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684</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174</v>
      </c>
      <c r="AG372" s="6">
        <v>2</v>
      </c>
      <c r="AH372" s="6">
        <v>0</v>
      </c>
      <c r="AI372" s="6">
        <v>0</v>
      </c>
      <c r="AJ372" s="6">
        <v>0</v>
      </c>
      <c r="AK372" s="11">
        <v>0</v>
      </c>
      <c r="AL372" s="11">
        <v>0</v>
      </c>
      <c r="AM372" s="11">
        <v>0</v>
      </c>
      <c r="AN372" s="11">
        <v>1</v>
      </c>
      <c r="AO372" s="11">
        <v>3000</v>
      </c>
      <c r="AP372" s="11">
        <v>1.2</v>
      </c>
      <c r="AQ372" s="11">
        <v>0</v>
      </c>
      <c r="AR372" s="6">
        <v>0</v>
      </c>
      <c r="AS372" s="11" t="s">
        <v>154</v>
      </c>
      <c r="AT372" s="12" t="s">
        <v>180</v>
      </c>
      <c r="AU372" s="11" t="s">
        <v>176</v>
      </c>
      <c r="AV372" s="14">
        <v>10000001</v>
      </c>
      <c r="AW372" s="14">
        <v>20000030</v>
      </c>
      <c r="AX372" s="12" t="s">
        <v>156</v>
      </c>
      <c r="AY372" s="11">
        <v>0</v>
      </c>
      <c r="AZ372" s="13">
        <v>0</v>
      </c>
      <c r="BA372" s="13">
        <v>0</v>
      </c>
      <c r="BB372" s="37" t="s">
        <v>370</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187</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154</v>
      </c>
      <c r="AT373" s="15" t="s">
        <v>454</v>
      </c>
      <c r="AU373" s="14">
        <v>0</v>
      </c>
      <c r="AV373" s="14">
        <v>10000011</v>
      </c>
      <c r="AW373" s="14">
        <v>20000210</v>
      </c>
      <c r="AX373" s="15" t="s">
        <v>189</v>
      </c>
      <c r="AY373" s="15" t="s">
        <v>154</v>
      </c>
      <c r="AZ373" s="13">
        <v>0</v>
      </c>
      <c r="BA373" s="13">
        <v>0</v>
      </c>
      <c r="BB373" s="68" t="s">
        <v>685</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187</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154</v>
      </c>
      <c r="AT374" s="15" t="s">
        <v>454</v>
      </c>
      <c r="AU374" s="14">
        <v>0</v>
      </c>
      <c r="AV374" s="14">
        <v>10000011</v>
      </c>
      <c r="AW374" s="14">
        <v>20000210</v>
      </c>
      <c r="AX374" s="15" t="s">
        <v>189</v>
      </c>
      <c r="AY374" s="15" t="s">
        <v>154</v>
      </c>
      <c r="AZ374" s="13">
        <v>0</v>
      </c>
      <c r="BA374" s="13">
        <v>0</v>
      </c>
      <c r="BB374" s="68" t="s">
        <v>685</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190</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154</v>
      </c>
      <c r="AT375" s="15" t="s">
        <v>454</v>
      </c>
      <c r="AU375" s="14">
        <v>0</v>
      </c>
      <c r="AV375" s="14">
        <v>10000011</v>
      </c>
      <c r="AW375" s="14">
        <v>20000210</v>
      </c>
      <c r="AX375" s="15" t="s">
        <v>189</v>
      </c>
      <c r="AY375" s="15" t="s">
        <v>154</v>
      </c>
      <c r="AZ375" s="13">
        <v>0</v>
      </c>
      <c r="BA375" s="13">
        <v>0</v>
      </c>
      <c r="BB375" s="68" t="s">
        <v>685</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190</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154</v>
      </c>
      <c r="AT376" s="15" t="s">
        <v>454</v>
      </c>
      <c r="AU376" s="14">
        <v>0</v>
      </c>
      <c r="AV376" s="14">
        <v>10000011</v>
      </c>
      <c r="AW376" s="14">
        <v>20000210</v>
      </c>
      <c r="AX376" s="15" t="s">
        <v>189</v>
      </c>
      <c r="AY376" s="15" t="s">
        <v>154</v>
      </c>
      <c r="AZ376" s="13">
        <v>0</v>
      </c>
      <c r="BA376" s="13">
        <v>0</v>
      </c>
      <c r="BB376" s="68" t="s">
        <v>685</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382</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163</v>
      </c>
      <c r="AG377" s="6">
        <v>2</v>
      </c>
      <c r="AH377" s="6">
        <v>2</v>
      </c>
      <c r="AI377" s="6">
        <v>0</v>
      </c>
      <c r="AJ377" s="6">
        <v>1.5</v>
      </c>
      <c r="AK377" s="11">
        <v>0</v>
      </c>
      <c r="AL377" s="11">
        <v>0</v>
      </c>
      <c r="AM377" s="11">
        <v>0</v>
      </c>
      <c r="AN377" s="11">
        <v>1</v>
      </c>
      <c r="AO377" s="11">
        <v>3000</v>
      </c>
      <c r="AP377" s="11">
        <v>0.5</v>
      </c>
      <c r="AQ377" s="11">
        <v>0</v>
      </c>
      <c r="AR377" s="6">
        <v>0</v>
      </c>
      <c r="AS377" s="11" t="s">
        <v>154</v>
      </c>
      <c r="AT377" s="12" t="s">
        <v>209</v>
      </c>
      <c r="AU377" s="11" t="s">
        <v>351</v>
      </c>
      <c r="AV377" s="14">
        <v>10000007</v>
      </c>
      <c r="AW377" s="14">
        <v>21000110</v>
      </c>
      <c r="AX377" s="12" t="s">
        <v>156</v>
      </c>
      <c r="AY377" s="11">
        <v>0</v>
      </c>
      <c r="AZ377" s="13">
        <v>0</v>
      </c>
      <c r="BA377" s="13">
        <v>0</v>
      </c>
      <c r="BB377" s="95" t="str">
        <f>"&lt;color=#D3FD3A&gt;裂波击(剑类武器技能):\n&lt;/color&gt;"&amp;BB465&amp;"\n\n&lt;color=#D3FD3A&gt;裂地击(刀类武器技能):\n&lt;/color&gt;"&amp;BB447</f>
        <v>&lt;color=#D3FD3A&gt;裂波击(剑类武器技能):\n&lt;/color&gt;立即对目标范围内的怪物造成200%攻击伤害+210点固定伤害,并使目标速度降低50%,持续6秒\n\n&lt;color=#D3FD3A&gt;裂地击(刀类武器技能):\n&lt;/color&gt;立即对目标范围内的怪物造成250%攻击伤害+300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382</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163</v>
      </c>
      <c r="AG378" s="6">
        <v>2</v>
      </c>
      <c r="AH378" s="6">
        <v>2</v>
      </c>
      <c r="AI378" s="6">
        <v>0</v>
      </c>
      <c r="AJ378" s="6">
        <v>1.5</v>
      </c>
      <c r="AK378" s="11">
        <v>0</v>
      </c>
      <c r="AL378" s="11">
        <v>0</v>
      </c>
      <c r="AM378" s="11">
        <v>0</v>
      </c>
      <c r="AN378" s="11">
        <v>1</v>
      </c>
      <c r="AO378" s="11">
        <v>3000</v>
      </c>
      <c r="AP378" s="11">
        <v>0.5</v>
      </c>
      <c r="AQ378" s="11">
        <v>0</v>
      </c>
      <c r="AR378" s="6">
        <v>0</v>
      </c>
      <c r="AS378" s="11" t="s">
        <v>154</v>
      </c>
      <c r="AT378" s="12" t="s">
        <v>209</v>
      </c>
      <c r="AU378" s="11" t="s">
        <v>351</v>
      </c>
      <c r="AV378" s="14">
        <v>10000007</v>
      </c>
      <c r="AW378" s="14">
        <v>21000110</v>
      </c>
      <c r="AX378" s="12" t="s">
        <v>156</v>
      </c>
      <c r="AY378" s="11">
        <v>0</v>
      </c>
      <c r="AZ378" s="13">
        <v>0</v>
      </c>
      <c r="BA378" s="13">
        <v>0</v>
      </c>
      <c r="BB378" s="95" t="str">
        <f t="shared" ref="BB378:BB382" si="5">"&lt;color=#D3FD3A&gt;裂波击(剑类武器技能):\n&lt;/color&gt;"&amp;BB466&amp;"\n\n&lt;color=#D3FD3A&gt;裂地击(刀类武器技能):\n&lt;/color&gt;"&amp;BB448</f>
        <v>&lt;color=#D3FD3A&gt;裂波击(剑类武器技能):\n&lt;/color&gt;立即对目标范围内的怪物造成200%攻击伤害+210点固定伤害,并使目标速度降低50%,持续6秒\n\n&lt;color=#D3FD3A&gt;裂地击(刀类武器技能):\n&lt;/color&gt;立即对目标范围内的怪物造成250%攻击伤害+300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382</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163</v>
      </c>
      <c r="AG379" s="6">
        <v>2</v>
      </c>
      <c r="AH379" s="6">
        <v>2</v>
      </c>
      <c r="AI379" s="6">
        <v>0</v>
      </c>
      <c r="AJ379" s="6">
        <v>1.5</v>
      </c>
      <c r="AK379" s="11">
        <v>0</v>
      </c>
      <c r="AL379" s="11">
        <v>0</v>
      </c>
      <c r="AM379" s="11">
        <v>0</v>
      </c>
      <c r="AN379" s="11">
        <v>1</v>
      </c>
      <c r="AO379" s="11">
        <v>3000</v>
      </c>
      <c r="AP379" s="11">
        <v>0.5</v>
      </c>
      <c r="AQ379" s="11">
        <v>0</v>
      </c>
      <c r="AR379" s="6">
        <v>0</v>
      </c>
      <c r="AS379" s="11" t="s">
        <v>154</v>
      </c>
      <c r="AT379" s="12" t="s">
        <v>209</v>
      </c>
      <c r="AU379" s="11" t="s">
        <v>351</v>
      </c>
      <c r="AV379" s="14">
        <v>10000007</v>
      </c>
      <c r="AW379" s="14">
        <v>21000110</v>
      </c>
      <c r="AX379" s="12" t="s">
        <v>156</v>
      </c>
      <c r="AY379" s="11">
        <v>0</v>
      </c>
      <c r="AZ379" s="13">
        <v>0</v>
      </c>
      <c r="BA379" s="13">
        <v>0</v>
      </c>
      <c r="BB379" s="95" t="str">
        <f t="shared" si="5"/>
        <v>&lt;color=#D3FD3A&gt;裂波击(剑类武器技能):\n&lt;/color&gt;立即对目标范围内的怪物造成200%攻击伤害+420点固定伤害,并使目标速度降低50%,持续6秒\n\n&lt;color=#D3FD3A&gt;裂地击(刀类武器技能):\n&lt;/color&gt;立即对目标范围内的怪物造成250%攻击伤害+600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382</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163</v>
      </c>
      <c r="AG380" s="6">
        <v>2</v>
      </c>
      <c r="AH380" s="6">
        <v>2</v>
      </c>
      <c r="AI380" s="6">
        <v>0</v>
      </c>
      <c r="AJ380" s="6">
        <v>1.5</v>
      </c>
      <c r="AK380" s="11">
        <v>0</v>
      </c>
      <c r="AL380" s="11">
        <v>0</v>
      </c>
      <c r="AM380" s="11">
        <v>0</v>
      </c>
      <c r="AN380" s="11">
        <v>1</v>
      </c>
      <c r="AO380" s="11">
        <v>3000</v>
      </c>
      <c r="AP380" s="11">
        <v>0.5</v>
      </c>
      <c r="AQ380" s="11">
        <v>0</v>
      </c>
      <c r="AR380" s="6">
        <v>0</v>
      </c>
      <c r="AS380" s="11" t="s">
        <v>154</v>
      </c>
      <c r="AT380" s="12" t="s">
        <v>209</v>
      </c>
      <c r="AU380" s="11" t="s">
        <v>351</v>
      </c>
      <c r="AV380" s="14">
        <v>10000007</v>
      </c>
      <c r="AW380" s="14">
        <v>21000110</v>
      </c>
      <c r="AX380" s="12" t="s">
        <v>156</v>
      </c>
      <c r="AY380" s="11">
        <v>0</v>
      </c>
      <c r="AZ380" s="13">
        <v>0</v>
      </c>
      <c r="BA380" s="13">
        <v>0</v>
      </c>
      <c r="BB380" s="95" t="str">
        <f t="shared" si="5"/>
        <v>&lt;color=#D3FD3A&gt;裂波击(剑类武器技能):\n&lt;/color&gt;立即对目标范围内的怪物造成200%攻击伤害+700点固定伤害,并使目标速度降低50%,持续6秒\n\n&lt;color=#D3FD3A&gt;裂地击(刀类武器技能):\n&lt;/color&gt;立即对目标范围内的怪物造成250%攻击伤害+1000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382</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163</v>
      </c>
      <c r="AG381" s="6">
        <v>2</v>
      </c>
      <c r="AH381" s="6">
        <v>2</v>
      </c>
      <c r="AI381" s="6">
        <v>0</v>
      </c>
      <c r="AJ381" s="6">
        <v>1.5</v>
      </c>
      <c r="AK381" s="11">
        <v>0</v>
      </c>
      <c r="AL381" s="11">
        <v>0</v>
      </c>
      <c r="AM381" s="11">
        <v>0</v>
      </c>
      <c r="AN381" s="11">
        <v>1</v>
      </c>
      <c r="AO381" s="11">
        <v>3000</v>
      </c>
      <c r="AP381" s="11">
        <v>0.5</v>
      </c>
      <c r="AQ381" s="11">
        <v>0</v>
      </c>
      <c r="AR381" s="6">
        <v>0</v>
      </c>
      <c r="AS381" s="11" t="s">
        <v>154</v>
      </c>
      <c r="AT381" s="12" t="s">
        <v>209</v>
      </c>
      <c r="AU381" s="11" t="s">
        <v>351</v>
      </c>
      <c r="AV381" s="14">
        <v>10000007</v>
      </c>
      <c r="AW381" s="14">
        <v>21000110</v>
      </c>
      <c r="AX381" s="12" t="s">
        <v>156</v>
      </c>
      <c r="AY381" s="11">
        <v>0</v>
      </c>
      <c r="AZ381" s="13">
        <v>0</v>
      </c>
      <c r="BA381" s="13">
        <v>0</v>
      </c>
      <c r="BB381" s="95" t="str">
        <f t="shared" si="5"/>
        <v>&lt;color=#D3FD3A&gt;裂波击(剑类武器技能):\n&lt;/color&gt;立即对目标范围内的怪物造成200%攻击伤害+1050点固定伤害,并使目标速度降低50%,持续6秒\n\n&lt;color=#D3FD3A&gt;裂地击(刀类武器技能):\n&lt;/color&gt;立即对目标范围内的怪物造成250%攻击伤害+1500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382</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163</v>
      </c>
      <c r="AG382" s="6">
        <v>2</v>
      </c>
      <c r="AH382" s="6">
        <v>2</v>
      </c>
      <c r="AI382" s="6">
        <v>0</v>
      </c>
      <c r="AJ382" s="6">
        <v>1.5</v>
      </c>
      <c r="AK382" s="11">
        <v>0</v>
      </c>
      <c r="AL382" s="11">
        <v>0</v>
      </c>
      <c r="AM382" s="11">
        <v>0</v>
      </c>
      <c r="AN382" s="11">
        <v>1</v>
      </c>
      <c r="AO382" s="11">
        <v>3000</v>
      </c>
      <c r="AP382" s="11">
        <v>0.5</v>
      </c>
      <c r="AQ382" s="11">
        <v>0</v>
      </c>
      <c r="AR382" s="6">
        <v>0</v>
      </c>
      <c r="AS382" s="11" t="s">
        <v>154</v>
      </c>
      <c r="AT382" s="12" t="s">
        <v>209</v>
      </c>
      <c r="AU382" s="11" t="s">
        <v>351</v>
      </c>
      <c r="AV382" s="14">
        <v>10000007</v>
      </c>
      <c r="AW382" s="14">
        <v>21000110</v>
      </c>
      <c r="AX382" s="12" t="s">
        <v>156</v>
      </c>
      <c r="AY382" s="11">
        <v>0</v>
      </c>
      <c r="AZ382" s="13">
        <v>0</v>
      </c>
      <c r="BA382" s="13">
        <v>0</v>
      </c>
      <c r="BB382" s="95" t="str">
        <f t="shared" si="5"/>
        <v>&lt;color=#D3FD3A&gt;裂波击(剑类武器技能):\n&lt;/color&gt;立即对目标范围内的怪物造成200%攻击伤害+1400点固定伤害,并使目标速度降低50%,持续6秒\n\n&lt;color=#D3FD3A&gt;裂地击(刀类武器技能):\n&lt;/color&gt;立即对目标范围内的怪物造成250%攻击伤害+2000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342</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154</v>
      </c>
      <c r="AT383" s="12" t="s">
        <v>393</v>
      </c>
      <c r="AU383" s="11" t="s">
        <v>344</v>
      </c>
      <c r="AV383" s="14">
        <v>10000007</v>
      </c>
      <c r="AW383" s="14">
        <v>21000020</v>
      </c>
      <c r="AX383" s="12" t="s">
        <v>156</v>
      </c>
      <c r="AY383" s="11">
        <v>0</v>
      </c>
      <c r="AZ383" s="13">
        <v>0</v>
      </c>
      <c r="BA383" s="13">
        <v>0</v>
      </c>
      <c r="BB383" s="95" t="str">
        <f>"&lt;color=#D3FD3A&gt;旋风击(剑类武器技能):\n&lt;/color&gt;"&amp;BB471&amp;"\n\n&lt;color=#D3FD3A&gt;回旋击(刀类武器技能):\n&lt;/color&gt;"&amp;BB453</f>
        <v>&lt;color=#D3FD3A&gt;旋风击(剑类武器技能):\n&lt;/color&gt;每秒对周围的怪物造成125%攻击伤害+300点固定伤害.持续4秒并使自身免疫怪物攻击\n\n&lt;color=#D3FD3A&gt;回旋击(刀类武器技能):\n&lt;/color&gt;立即对周围内的怪物造成200%攻击伤害+210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342</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154</v>
      </c>
      <c r="AT384" s="12" t="s">
        <v>393</v>
      </c>
      <c r="AU384" s="11" t="s">
        <v>344</v>
      </c>
      <c r="AV384" s="14">
        <v>10000007</v>
      </c>
      <c r="AW384" s="14">
        <v>21000020</v>
      </c>
      <c r="AX384" s="12" t="s">
        <v>156</v>
      </c>
      <c r="AY384" s="11">
        <v>0</v>
      </c>
      <c r="AZ384" s="13">
        <v>0</v>
      </c>
      <c r="BA384" s="13">
        <v>0</v>
      </c>
      <c r="BB384" s="95" t="str">
        <f t="shared" ref="BB384:BB388" si="6">"&lt;color=#D3FD3A&gt;旋风击(剑类武器技能):\n&lt;/color&gt;"&amp;BB472&amp;"\n\n&lt;color=#D3FD3A&gt;回旋击(刀类武器技能):\n&lt;/color&gt;"&amp;BB454</f>
        <v>&lt;color=#D3FD3A&gt;旋风击(剑类武器技能):\n&lt;/color&gt;每秒对周围的怪物造成125%攻击伤害+300点固定伤害.持续4秒并使自身免疫怪物攻击\n\n&lt;color=#D3FD3A&gt;回旋击(刀类武器技能):\n&lt;/color&gt;立即对周围内的怪物造成200%攻击伤害+210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342</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154</v>
      </c>
      <c r="AT385" s="12" t="s">
        <v>393</v>
      </c>
      <c r="AU385" s="11" t="s">
        <v>344</v>
      </c>
      <c r="AV385" s="14">
        <v>10000007</v>
      </c>
      <c r="AW385" s="14">
        <v>21000020</v>
      </c>
      <c r="AX385" s="12" t="s">
        <v>156</v>
      </c>
      <c r="AY385" s="11">
        <v>0</v>
      </c>
      <c r="AZ385" s="13">
        <v>0</v>
      </c>
      <c r="BA385" s="13">
        <v>0</v>
      </c>
      <c r="BB385" s="95" t="str">
        <f t="shared" si="6"/>
        <v>&lt;color=#D3FD3A&gt;旋风击(剑类武器技能):\n&lt;/color&gt;每秒对周围的怪物造成125%攻击伤害+450点固定伤害.持续4秒并使自身免疫怪物攻击\n\n&lt;color=#D3FD3A&gt;回旋击(刀类武器技能):\n&lt;/color&gt;立即对周围内的怪物造成200%攻击伤害+420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342</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154</v>
      </c>
      <c r="AT386" s="12" t="s">
        <v>393</v>
      </c>
      <c r="AU386" s="11" t="s">
        <v>344</v>
      </c>
      <c r="AV386" s="14">
        <v>10000007</v>
      </c>
      <c r="AW386" s="14">
        <v>21000020</v>
      </c>
      <c r="AX386" s="12" t="s">
        <v>156</v>
      </c>
      <c r="AY386" s="11">
        <v>0</v>
      </c>
      <c r="AZ386" s="13">
        <v>0</v>
      </c>
      <c r="BA386" s="13">
        <v>0</v>
      </c>
      <c r="BB386" s="95" t="str">
        <f t="shared" si="6"/>
        <v>&lt;color=#D3FD3A&gt;旋风击(剑类武器技能):\n&lt;/color&gt;每秒对周围的怪物造成125%攻击伤害+750点固定伤害.持续4秒并使自身免疫怪物攻击\n\n&lt;color=#D3FD3A&gt;回旋击(刀类武器技能):\n&lt;/color&gt;立即对周围内的怪物造成200%攻击伤害+700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342</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154</v>
      </c>
      <c r="AT387" s="12" t="s">
        <v>393</v>
      </c>
      <c r="AU387" s="11" t="s">
        <v>344</v>
      </c>
      <c r="AV387" s="14">
        <v>10000007</v>
      </c>
      <c r="AW387" s="14">
        <v>21000020</v>
      </c>
      <c r="AX387" s="12" t="s">
        <v>156</v>
      </c>
      <c r="AY387" s="11">
        <v>0</v>
      </c>
      <c r="AZ387" s="13">
        <v>0</v>
      </c>
      <c r="BA387" s="13">
        <v>0</v>
      </c>
      <c r="BB387" s="95" t="str">
        <f t="shared" si="6"/>
        <v>&lt;color=#D3FD3A&gt;旋风击(剑类武器技能):\n&lt;/color&gt;每秒对周围的怪物造成125%攻击伤害+1050点固定伤害.持续4秒并使自身免疫怪物攻击\n\n&lt;color=#D3FD3A&gt;回旋击(刀类武器技能):\n&lt;/color&gt;立即对周围内的怪物造成200%攻击伤害+1050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342</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154</v>
      </c>
      <c r="AT388" s="12" t="s">
        <v>393</v>
      </c>
      <c r="AU388" s="11" t="s">
        <v>344</v>
      </c>
      <c r="AV388" s="14">
        <v>10000007</v>
      </c>
      <c r="AW388" s="14">
        <v>21000020</v>
      </c>
      <c r="AX388" s="12" t="s">
        <v>156</v>
      </c>
      <c r="AY388" s="11">
        <v>0</v>
      </c>
      <c r="AZ388" s="13">
        <v>0</v>
      </c>
      <c r="BA388" s="13">
        <v>0</v>
      </c>
      <c r="BB388" s="95" t="str">
        <f t="shared" si="6"/>
        <v>&lt;color=#D3FD3A&gt;旋风击(剑类武器技能):\n&lt;/color&gt;每秒对周围的怪物造成125%攻击伤害+1500点固定伤害.持续4秒并使自身免疫怪物攻击\n\n&lt;color=#D3FD3A&gt;回旋击(刀类武器技能):\n&lt;/color&gt;立即对周围内的怪物造成200%攻击伤害+1400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686</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154</v>
      </c>
      <c r="AT389" s="12" t="s">
        <v>464</v>
      </c>
      <c r="AU389" s="11" t="s">
        <v>165</v>
      </c>
      <c r="AV389" s="14">
        <v>10000015</v>
      </c>
      <c r="AW389" s="14">
        <v>21000030</v>
      </c>
      <c r="AX389" s="12" t="s">
        <v>687</v>
      </c>
      <c r="AY389" s="11">
        <v>0</v>
      </c>
      <c r="AZ389" s="13">
        <v>0</v>
      </c>
      <c r="BA389" s="13">
        <v>0</v>
      </c>
      <c r="BB389" s="95" t="str">
        <f>"&lt;color=#D3FD3A&gt;冲锋击(剑类武器技能):\n&lt;/color&gt;"&amp;BB477&amp;"\n\n&lt;color=#D3FD3A&gt;跳跃击(刀类武器技能):\n&lt;/color&gt;"&amp;BB459</f>
        <v>&lt;color=#D3FD3A&gt;冲锋击(剑类武器技能):\n&lt;/color&gt;立即冲锋至目标区域并对其怪物造成200%攻击伤害+210点固定伤害,并使自身无敌1秒\n\n&lt;color=#D3FD3A&gt;跳跃击(刀类武器技能):\n&lt;/color&gt;立即跳跃至目标区域并对其怪物造成200%攻击伤害+210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686</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154</v>
      </c>
      <c r="AT390" s="12" t="s">
        <v>464</v>
      </c>
      <c r="AU390" s="11" t="s">
        <v>165</v>
      </c>
      <c r="AV390" s="14">
        <v>10000015</v>
      </c>
      <c r="AW390" s="14">
        <v>21000030</v>
      </c>
      <c r="AX390" s="12" t="s">
        <v>687</v>
      </c>
      <c r="AY390" s="11">
        <v>0</v>
      </c>
      <c r="AZ390" s="13">
        <v>0</v>
      </c>
      <c r="BA390" s="13">
        <v>0</v>
      </c>
      <c r="BB390" s="95" t="str">
        <f t="shared" ref="BB390:BB394" si="7">"&lt;color=#D3FD3A&gt;冲锋击(剑类武器技能):\n&lt;/color&gt;"&amp;BB478&amp;"\n\n&lt;color=#D3FD3A&gt;跳跃击(刀类武器技能):\n&lt;/color&gt;"&amp;BB460</f>
        <v>&lt;color=#D3FD3A&gt;冲锋击(剑类武器技能):\n&lt;/color&gt;立即冲锋至目标区域并对其怪物造成200%攻击伤害+210点固定伤害,并使自身无敌1秒\n\n&lt;color=#D3FD3A&gt;跳跃击(刀类武器技能):\n&lt;/color&gt;立即跳跃至目标区域并对其怪物造成200%攻击伤害+210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686</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154</v>
      </c>
      <c r="AT391" s="12" t="s">
        <v>464</v>
      </c>
      <c r="AU391" s="11" t="s">
        <v>165</v>
      </c>
      <c r="AV391" s="14">
        <v>10000015</v>
      </c>
      <c r="AW391" s="14">
        <v>21000030</v>
      </c>
      <c r="AX391" s="12" t="s">
        <v>687</v>
      </c>
      <c r="AY391" s="11">
        <v>0</v>
      </c>
      <c r="AZ391" s="13">
        <v>0</v>
      </c>
      <c r="BA391" s="13">
        <v>0</v>
      </c>
      <c r="BB391" s="95" t="str">
        <f t="shared" si="7"/>
        <v>&lt;color=#D3FD3A&gt;冲锋击(剑类武器技能):\n&lt;/color&gt;立即冲锋至目标区域并对其怪物造成200%攻击伤害+420点固定伤害,并使自身无敌1秒\n\n&lt;color=#D3FD3A&gt;跳跃击(刀类武器技能):\n&lt;/color&gt;立即跳跃至目标区域并对其怪物造成200%攻击伤害+420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686</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154</v>
      </c>
      <c r="AT392" s="12" t="s">
        <v>464</v>
      </c>
      <c r="AU392" s="11" t="s">
        <v>165</v>
      </c>
      <c r="AV392" s="14">
        <v>10000015</v>
      </c>
      <c r="AW392" s="14">
        <v>21000030</v>
      </c>
      <c r="AX392" s="12" t="s">
        <v>687</v>
      </c>
      <c r="AY392" s="11">
        <v>0</v>
      </c>
      <c r="AZ392" s="13">
        <v>0</v>
      </c>
      <c r="BA392" s="13">
        <v>0</v>
      </c>
      <c r="BB392" s="95" t="str">
        <f t="shared" si="7"/>
        <v>&lt;color=#D3FD3A&gt;冲锋击(剑类武器技能):\n&lt;/color&gt;立即冲锋至目标区域并对其怪物造成200%攻击伤害+700点固定伤害,并使自身无敌1秒\n\n&lt;color=#D3FD3A&gt;跳跃击(刀类武器技能):\n&lt;/color&gt;立即跳跃至目标区域并对其怪物造成200%攻击伤害+700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686</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154</v>
      </c>
      <c r="AT393" s="12" t="s">
        <v>464</v>
      </c>
      <c r="AU393" s="11" t="s">
        <v>165</v>
      </c>
      <c r="AV393" s="14">
        <v>10000015</v>
      </c>
      <c r="AW393" s="14">
        <v>21000030</v>
      </c>
      <c r="AX393" s="12" t="s">
        <v>687</v>
      </c>
      <c r="AY393" s="11">
        <v>0</v>
      </c>
      <c r="AZ393" s="13">
        <v>0</v>
      </c>
      <c r="BA393" s="13">
        <v>0</v>
      </c>
      <c r="BB393" s="95" t="str">
        <f t="shared" si="7"/>
        <v>&lt;color=#D3FD3A&gt;冲锋击(剑类武器技能):\n&lt;/color&gt;立即冲锋至目标区域并对其怪物造成200%攻击伤害+1050点固定伤害,并使自身无敌1秒\n\n&lt;color=#D3FD3A&gt;跳跃击(刀类武器技能):\n&lt;/color&gt;立即跳跃至目标区域并对其怪物造成200%攻击伤害+1050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686</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154</v>
      </c>
      <c r="AT394" s="12" t="s">
        <v>464</v>
      </c>
      <c r="AU394" s="11" t="s">
        <v>165</v>
      </c>
      <c r="AV394" s="14">
        <v>10000015</v>
      </c>
      <c r="AW394" s="14">
        <v>21000030</v>
      </c>
      <c r="AX394" s="12" t="s">
        <v>687</v>
      </c>
      <c r="AY394" s="11">
        <v>0</v>
      </c>
      <c r="AZ394" s="13">
        <v>0</v>
      </c>
      <c r="BA394" s="13">
        <v>0</v>
      </c>
      <c r="BB394" s="95" t="str">
        <f t="shared" si="7"/>
        <v>&lt;color=#D3FD3A&gt;冲锋击(剑类武器技能):\n&lt;/color&gt;立即冲锋至目标区域并对其怪物造成200%攻击伤害+1400点固定伤害,并使自身无敌1秒\n\n&lt;color=#D3FD3A&gt;跳跃击(刀类武器技能):\n&lt;/color&gt;立即跳跃至目标区域并对其怪物造成200%攻击伤害+1400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688</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163</v>
      </c>
      <c r="AG395" s="6">
        <v>2</v>
      </c>
      <c r="AH395" s="6">
        <v>2</v>
      </c>
      <c r="AI395" s="6">
        <v>0</v>
      </c>
      <c r="AJ395" s="6">
        <v>1.5</v>
      </c>
      <c r="AK395" s="11">
        <v>0</v>
      </c>
      <c r="AL395" s="11">
        <v>0</v>
      </c>
      <c r="AM395" s="11">
        <v>0</v>
      </c>
      <c r="AN395" s="11">
        <v>1</v>
      </c>
      <c r="AO395" s="11">
        <v>3000</v>
      </c>
      <c r="AP395" s="11">
        <v>0.5</v>
      </c>
      <c r="AQ395" s="11">
        <v>0</v>
      </c>
      <c r="AR395" s="6">
        <v>0</v>
      </c>
      <c r="AS395" s="11" t="s">
        <v>154</v>
      </c>
      <c r="AT395" s="12" t="s">
        <v>209</v>
      </c>
      <c r="AU395" s="11" t="s">
        <v>351</v>
      </c>
      <c r="AV395" s="14">
        <v>10000007</v>
      </c>
      <c r="AW395" s="14">
        <v>21000110</v>
      </c>
      <c r="AX395" s="12" t="s">
        <v>156</v>
      </c>
      <c r="AY395" s="11">
        <v>0</v>
      </c>
      <c r="AZ395" s="13">
        <v>0</v>
      </c>
      <c r="BA395" s="13">
        <v>0</v>
      </c>
      <c r="BB395" s="95" t="str">
        <f>"&lt;color=#D3FD3A&gt;"&amp;D574&amp;"(法杖武器技能):\n&lt;/color&gt;"&amp;BB574&amp;"\n\n&lt;color=#D3FD3A&gt;"&amp;D580&amp;"(魔法书武器技能):\n&lt;/color&gt;"&amp;BB580</f>
        <v>&lt;color=#D3FD3A&gt;魔法闪击(法杖武器技能):\n&lt;/color&gt;立即对目标范围内的怪物造成275%攻击伤害+300点固定伤害\n\n&lt;color=#D3FD3A&gt;龙卷雨击(魔法书武器技能):\n&lt;/color&gt;立即对目标范围内的怪物造成225%攻击伤害+210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688</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163</v>
      </c>
      <c r="AG396" s="6">
        <v>2</v>
      </c>
      <c r="AH396" s="6">
        <v>2</v>
      </c>
      <c r="AI396" s="6">
        <v>0</v>
      </c>
      <c r="AJ396" s="6">
        <v>1.5</v>
      </c>
      <c r="AK396" s="11">
        <v>0</v>
      </c>
      <c r="AL396" s="11">
        <v>0</v>
      </c>
      <c r="AM396" s="11">
        <v>0</v>
      </c>
      <c r="AN396" s="11">
        <v>1</v>
      </c>
      <c r="AO396" s="11">
        <v>3000</v>
      </c>
      <c r="AP396" s="11">
        <v>0.5</v>
      </c>
      <c r="AQ396" s="11">
        <v>0</v>
      </c>
      <c r="AR396" s="6">
        <v>0</v>
      </c>
      <c r="AS396" s="11" t="s">
        <v>154</v>
      </c>
      <c r="AT396" s="12" t="s">
        <v>209</v>
      </c>
      <c r="AU396" s="11" t="s">
        <v>351</v>
      </c>
      <c r="AV396" s="14">
        <v>10000007</v>
      </c>
      <c r="AW396" s="14">
        <v>21000110</v>
      </c>
      <c r="AX396" s="12" t="s">
        <v>156</v>
      </c>
      <c r="AY396" s="11">
        <v>0</v>
      </c>
      <c r="AZ396" s="13">
        <v>0</v>
      </c>
      <c r="BA396" s="13">
        <v>0</v>
      </c>
      <c r="BB396" s="95" t="str">
        <f t="shared" ref="BB396:BB400" si="8">"&lt;color=#D3FD3A&gt;"&amp;D575&amp;"(法杖武器技能):\n&lt;/color&gt;"&amp;BB575&amp;"\n\n&lt;color=#D3FD3A&gt;"&amp;D581&amp;"(魔法书武器技能):\n&lt;/color&gt;"&amp;BB581</f>
        <v>&lt;color=#D3FD3A&gt;魔法闪击(法杖武器技能):\n&lt;/color&gt;立即对目标范围内的怪物造成275%攻击伤害+300点固定伤害\n\n&lt;color=#D3FD3A&gt;龙卷雨击(魔法书武器技能):\n&lt;/color&gt;立即对目标范围内的怪物造成225%攻击伤害+210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688</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163</v>
      </c>
      <c r="AG397" s="6">
        <v>2</v>
      </c>
      <c r="AH397" s="6">
        <v>2</v>
      </c>
      <c r="AI397" s="6">
        <v>0</v>
      </c>
      <c r="AJ397" s="6">
        <v>1.5</v>
      </c>
      <c r="AK397" s="11">
        <v>0</v>
      </c>
      <c r="AL397" s="11">
        <v>0</v>
      </c>
      <c r="AM397" s="11">
        <v>0</v>
      </c>
      <c r="AN397" s="11">
        <v>1</v>
      </c>
      <c r="AO397" s="11">
        <v>3000</v>
      </c>
      <c r="AP397" s="11">
        <v>0.5</v>
      </c>
      <c r="AQ397" s="11">
        <v>0</v>
      </c>
      <c r="AR397" s="6">
        <v>0</v>
      </c>
      <c r="AS397" s="11" t="s">
        <v>154</v>
      </c>
      <c r="AT397" s="12" t="s">
        <v>209</v>
      </c>
      <c r="AU397" s="11" t="s">
        <v>351</v>
      </c>
      <c r="AV397" s="14">
        <v>10000007</v>
      </c>
      <c r="AW397" s="14">
        <v>21000110</v>
      </c>
      <c r="AX397" s="12" t="s">
        <v>156</v>
      </c>
      <c r="AY397" s="11">
        <v>0</v>
      </c>
      <c r="AZ397" s="13">
        <v>0</v>
      </c>
      <c r="BA397" s="13">
        <v>0</v>
      </c>
      <c r="BB397" s="95" t="str">
        <f t="shared" si="8"/>
        <v>&lt;color=#D3FD3A&gt;魔法闪击(法杖武器技能):\n&lt;/color&gt;立即对目标范围内的怪物造成275%攻击伤害+600点固定伤害\n\n&lt;color=#D3FD3A&gt;龙卷雨击(魔法书武器技能):\n&lt;/color&gt;立即对目标范围内的怪物造成225%攻击伤害+420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688</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163</v>
      </c>
      <c r="AG398" s="6">
        <v>2</v>
      </c>
      <c r="AH398" s="6">
        <v>2</v>
      </c>
      <c r="AI398" s="6">
        <v>0</v>
      </c>
      <c r="AJ398" s="6">
        <v>1.5</v>
      </c>
      <c r="AK398" s="11">
        <v>0</v>
      </c>
      <c r="AL398" s="11">
        <v>0</v>
      </c>
      <c r="AM398" s="11">
        <v>0</v>
      </c>
      <c r="AN398" s="11">
        <v>1</v>
      </c>
      <c r="AO398" s="11">
        <v>3000</v>
      </c>
      <c r="AP398" s="11">
        <v>0.5</v>
      </c>
      <c r="AQ398" s="11">
        <v>0</v>
      </c>
      <c r="AR398" s="6">
        <v>0</v>
      </c>
      <c r="AS398" s="11" t="s">
        <v>154</v>
      </c>
      <c r="AT398" s="12" t="s">
        <v>209</v>
      </c>
      <c r="AU398" s="11" t="s">
        <v>351</v>
      </c>
      <c r="AV398" s="14">
        <v>10000007</v>
      </c>
      <c r="AW398" s="14">
        <v>21000110</v>
      </c>
      <c r="AX398" s="12" t="s">
        <v>156</v>
      </c>
      <c r="AY398" s="11">
        <v>0</v>
      </c>
      <c r="AZ398" s="13">
        <v>0</v>
      </c>
      <c r="BA398" s="13">
        <v>0</v>
      </c>
      <c r="BB398" s="95" t="str">
        <f t="shared" si="8"/>
        <v>&lt;color=#D3FD3A&gt;魔法闪击(法杖武器技能):\n&lt;/color&gt;立即对目标范围内的怪物造成275%攻击伤害+1000点固定伤害\n\n&lt;color=#D3FD3A&gt;龙卷雨击(魔法书武器技能):\n&lt;/color&gt;立即对目标范围内的怪物造成225%攻击伤害+700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688</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163</v>
      </c>
      <c r="AG399" s="6">
        <v>2</v>
      </c>
      <c r="AH399" s="6">
        <v>2</v>
      </c>
      <c r="AI399" s="6">
        <v>0</v>
      </c>
      <c r="AJ399" s="6">
        <v>1.5</v>
      </c>
      <c r="AK399" s="11">
        <v>0</v>
      </c>
      <c r="AL399" s="11">
        <v>0</v>
      </c>
      <c r="AM399" s="11">
        <v>0</v>
      </c>
      <c r="AN399" s="11">
        <v>1</v>
      </c>
      <c r="AO399" s="11">
        <v>3000</v>
      </c>
      <c r="AP399" s="11">
        <v>0.5</v>
      </c>
      <c r="AQ399" s="11">
        <v>0</v>
      </c>
      <c r="AR399" s="6">
        <v>0</v>
      </c>
      <c r="AS399" s="11" t="s">
        <v>154</v>
      </c>
      <c r="AT399" s="12" t="s">
        <v>209</v>
      </c>
      <c r="AU399" s="11" t="s">
        <v>351</v>
      </c>
      <c r="AV399" s="14">
        <v>10000007</v>
      </c>
      <c r="AW399" s="14">
        <v>21000110</v>
      </c>
      <c r="AX399" s="12" t="s">
        <v>156</v>
      </c>
      <c r="AY399" s="11">
        <v>0</v>
      </c>
      <c r="AZ399" s="13">
        <v>0</v>
      </c>
      <c r="BA399" s="13">
        <v>0</v>
      </c>
      <c r="BB399" s="95" t="str">
        <f t="shared" si="8"/>
        <v>&lt;color=#D3FD3A&gt;魔法闪击(法杖武器技能):\n&lt;/color&gt;立即对目标范围内的怪物造成275%攻击伤害+1500点固定伤害\n\n&lt;color=#D3FD3A&gt;龙卷雨击(魔法书武器技能):\n&lt;/color&gt;立即对目标范围内的怪物造成225%攻击伤害+1050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688</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163</v>
      </c>
      <c r="AG400" s="6">
        <v>2</v>
      </c>
      <c r="AH400" s="6">
        <v>2</v>
      </c>
      <c r="AI400" s="6">
        <v>0</v>
      </c>
      <c r="AJ400" s="6">
        <v>1.5</v>
      </c>
      <c r="AK400" s="11">
        <v>0</v>
      </c>
      <c r="AL400" s="11">
        <v>0</v>
      </c>
      <c r="AM400" s="11">
        <v>0</v>
      </c>
      <c r="AN400" s="11">
        <v>1</v>
      </c>
      <c r="AO400" s="11">
        <v>3000</v>
      </c>
      <c r="AP400" s="11">
        <v>0.5</v>
      </c>
      <c r="AQ400" s="11">
        <v>0</v>
      </c>
      <c r="AR400" s="6">
        <v>0</v>
      </c>
      <c r="AS400" s="11" t="s">
        <v>154</v>
      </c>
      <c r="AT400" s="12" t="s">
        <v>209</v>
      </c>
      <c r="AU400" s="11" t="s">
        <v>351</v>
      </c>
      <c r="AV400" s="14">
        <v>10000007</v>
      </c>
      <c r="AW400" s="14">
        <v>21000110</v>
      </c>
      <c r="AX400" s="12" t="s">
        <v>156</v>
      </c>
      <c r="AY400" s="11">
        <v>0</v>
      </c>
      <c r="AZ400" s="13">
        <v>0</v>
      </c>
      <c r="BA400" s="13">
        <v>0</v>
      </c>
      <c r="BB400" s="95" t="str">
        <f t="shared" si="8"/>
        <v>&lt;color=#D3FD3A&gt;魔法闪击(法杖武器技能):\n&lt;/color&gt;立即对目标范围内的怪物造成275%攻击伤害+2000点固定伤害\n\n&lt;color=#D3FD3A&gt;龙卷雨击(魔法书武器技能):\n&lt;/color&gt;立即对目标范围内的怪物造成225%攻击伤害+1400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689</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154</v>
      </c>
      <c r="AT401" s="12" t="s">
        <v>393</v>
      </c>
      <c r="AU401" s="11" t="s">
        <v>344</v>
      </c>
      <c r="AV401" s="14">
        <v>10000007</v>
      </c>
      <c r="AW401" s="14">
        <v>21000020</v>
      </c>
      <c r="AX401" s="12" t="s">
        <v>156</v>
      </c>
      <c r="AY401" s="11">
        <v>0</v>
      </c>
      <c r="AZ401" s="13">
        <v>0</v>
      </c>
      <c r="BA401" s="13">
        <v>0</v>
      </c>
      <c r="BB401" s="95" t="str">
        <f>"&lt;color=#D3FD3A&gt;"&amp;D586&amp;"(法杖武器技能):\n&lt;/color&gt;"&amp;BB586&amp;"\n\n&lt;color=#D3FD3A&gt;"&amp;D592&amp;"(魔法书类武器技能):\n&lt;/color&gt;"&amp;BB592</f>
        <v>&lt;color=#D3FD3A&gt;禁锢之术(法杖武器技能):\n&lt;/color&gt;立即对目标范围内的怪物造成225%攻击伤害+210点固定伤害,并造成1秒眩晕效果\n\n&lt;color=#D3FD3A&gt;光能灼烧(魔法书类武器技能):\n&lt;/color&gt;对目标区域释放法术,在此范围内的目标每秒造成90%攻击伤害+225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689</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154</v>
      </c>
      <c r="AT402" s="12" t="s">
        <v>393</v>
      </c>
      <c r="AU402" s="11" t="s">
        <v>344</v>
      </c>
      <c r="AV402" s="14">
        <v>10000007</v>
      </c>
      <c r="AW402" s="14">
        <v>21000020</v>
      </c>
      <c r="AX402" s="12" t="s">
        <v>156</v>
      </c>
      <c r="AY402" s="11">
        <v>0</v>
      </c>
      <c r="AZ402" s="13">
        <v>0</v>
      </c>
      <c r="BA402" s="13">
        <v>0</v>
      </c>
      <c r="BB402" s="95" t="str">
        <f t="shared" ref="BB402:BB406" si="9">"&lt;color=#D3FD3A&gt;"&amp;D587&amp;"(法杖武器技能):\n&lt;/color&gt;"&amp;BB587&amp;"\n\n&lt;color=#D3FD3A&gt;"&amp;D593&amp;"(魔法书类武器技能):\n&lt;/color&gt;"&amp;BB593</f>
        <v>&lt;color=#D3FD3A&gt;禁锢之术(法杖武器技能):\n&lt;/color&gt;立即对目标范围内的怪物造成225%攻击伤害+210点固定伤害,并造成1秒眩晕效果\n\n&lt;color=#D3FD3A&gt;光能灼烧(魔法书类武器技能):\n&lt;/color&gt;对目标区域释放法术,在此范围内的目标每秒造成90%攻击伤害+225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689</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154</v>
      </c>
      <c r="AT403" s="12" t="s">
        <v>393</v>
      </c>
      <c r="AU403" s="11" t="s">
        <v>344</v>
      </c>
      <c r="AV403" s="14">
        <v>10000007</v>
      </c>
      <c r="AW403" s="14">
        <v>21000020</v>
      </c>
      <c r="AX403" s="12" t="s">
        <v>156</v>
      </c>
      <c r="AY403" s="11">
        <v>0</v>
      </c>
      <c r="AZ403" s="13">
        <v>0</v>
      </c>
      <c r="BA403" s="13">
        <v>0</v>
      </c>
      <c r="BB403" s="95" t="str">
        <f t="shared" si="9"/>
        <v>&lt;color=#D3FD3A&gt;禁锢之术(法杖武器技能):\n&lt;/color&gt;立即对目标范围内的怪物造成225%攻击伤害+420点固定伤害,并造成1秒眩晕效果\n\n&lt;color=#D3FD3A&gt;光能灼烧(魔法书类武器技能):\n&lt;/color&gt;对目标区域释放法术,在此范围内的目标每秒造成90%攻击伤害+450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689</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154</v>
      </c>
      <c r="AT404" s="12" t="s">
        <v>393</v>
      </c>
      <c r="AU404" s="11" t="s">
        <v>344</v>
      </c>
      <c r="AV404" s="14">
        <v>10000007</v>
      </c>
      <c r="AW404" s="14">
        <v>21000020</v>
      </c>
      <c r="AX404" s="12" t="s">
        <v>156</v>
      </c>
      <c r="AY404" s="11">
        <v>0</v>
      </c>
      <c r="AZ404" s="13">
        <v>0</v>
      </c>
      <c r="BA404" s="13">
        <v>0</v>
      </c>
      <c r="BB404" s="95" t="str">
        <f t="shared" si="9"/>
        <v>&lt;color=#D3FD3A&gt;禁锢之术(法杖武器技能):\n&lt;/color&gt;立即对目标范围内的怪物造成225%攻击伤害+700点固定伤害,并造成1秒眩晕效果\n\n&lt;color=#D3FD3A&gt;光能灼烧(魔法书类武器技能):\n&lt;/color&gt;对目标区域释放法术,在此范围内的目标每秒造成90%攻击伤害+750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689</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154</v>
      </c>
      <c r="AT405" s="12" t="s">
        <v>393</v>
      </c>
      <c r="AU405" s="11" t="s">
        <v>344</v>
      </c>
      <c r="AV405" s="14">
        <v>10000007</v>
      </c>
      <c r="AW405" s="14">
        <v>21000020</v>
      </c>
      <c r="AX405" s="12" t="s">
        <v>156</v>
      </c>
      <c r="AY405" s="11">
        <v>0</v>
      </c>
      <c r="AZ405" s="13">
        <v>0</v>
      </c>
      <c r="BA405" s="13">
        <v>0</v>
      </c>
      <c r="BB405" s="95" t="str">
        <f t="shared" si="9"/>
        <v>&lt;color=#D3FD3A&gt;禁锢之术(法杖武器技能):\n&lt;/color&gt;立即对目标范围内的怪物造成225%攻击伤害+1050点固定伤害,并造成1秒眩晕效果\n\n&lt;color=#D3FD3A&gt;光能灼烧(魔法书类武器技能):\n&lt;/color&gt;对目标区域释放法术,在此范围内的目标每秒造成90%攻击伤害+1125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689</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154</v>
      </c>
      <c r="AT406" s="12" t="s">
        <v>393</v>
      </c>
      <c r="AU406" s="11" t="s">
        <v>344</v>
      </c>
      <c r="AV406" s="14">
        <v>10000007</v>
      </c>
      <c r="AW406" s="14">
        <v>21000020</v>
      </c>
      <c r="AX406" s="12" t="s">
        <v>156</v>
      </c>
      <c r="AY406" s="11">
        <v>0</v>
      </c>
      <c r="AZ406" s="13">
        <v>0</v>
      </c>
      <c r="BA406" s="13">
        <v>0</v>
      </c>
      <c r="BB406" s="95" t="str">
        <f t="shared" si="9"/>
        <v>&lt;color=#D3FD3A&gt;禁锢之术(法杖武器技能):\n&lt;/color&gt;立即对目标范围内的怪物造成225%攻击伤害+1400点固定伤害,并造成1秒眩晕效果\n\n&lt;color=#D3FD3A&gt;光能灼烧(魔法书类武器技能):\n&lt;/color&gt;对目标区域释放法术,在此范围内的目标每秒造成90%攻击伤害+1500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690</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154</v>
      </c>
      <c r="AT407" s="12" t="s">
        <v>464</v>
      </c>
      <c r="AU407" s="11" t="s">
        <v>165</v>
      </c>
      <c r="AV407" s="14">
        <v>10000015</v>
      </c>
      <c r="AW407" s="14">
        <v>21000030</v>
      </c>
      <c r="AX407" s="12" t="s">
        <v>687</v>
      </c>
      <c r="AY407" s="11">
        <v>0</v>
      </c>
      <c r="AZ407" s="13">
        <v>0</v>
      </c>
      <c r="BA407" s="13">
        <v>0</v>
      </c>
      <c r="BB407" s="95" t="str">
        <f>"&lt;color=#D3FD3A&gt;"&amp;D598&amp;"(法杖类武器技能):\n&lt;/color&gt;"&amp;BB598&amp;"\n\n&lt;color=#D3FD3A&gt;"&amp;D604&amp;"(魔法书类武器技能):\n&lt;/color&gt;"&amp;BB604</f>
        <v>&lt;color=#D3FD3A&gt;守护之击(法杖类武器技能):\n&lt;/color&gt;立即对目标范围内的怪物造成225%攻击伤害+210,并击退周围附近敌方目标\n\n&lt;color=#D3FD3A&gt;冰锥之击(魔法书类武器技能):\n&lt;/color&gt;蓄力1秒,立即对目标范围内的怪物造成350%攻击伤害+300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690</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154</v>
      </c>
      <c r="AT408" s="12" t="s">
        <v>464</v>
      </c>
      <c r="AU408" s="11" t="s">
        <v>165</v>
      </c>
      <c r="AV408" s="14">
        <v>10000015</v>
      </c>
      <c r="AW408" s="14">
        <v>21000030</v>
      </c>
      <c r="AX408" s="12" t="s">
        <v>687</v>
      </c>
      <c r="AY408" s="11">
        <v>0</v>
      </c>
      <c r="AZ408" s="13">
        <v>0</v>
      </c>
      <c r="BA408" s="13">
        <v>0</v>
      </c>
      <c r="BB408" s="95" t="str">
        <f t="shared" ref="BB408:BB412" si="10">"&lt;color=#D3FD3A&gt;"&amp;D599&amp;"(法杖类武器技能):\n&lt;/color&gt;"&amp;BB599&amp;"\n\n&lt;color=#D3FD3A&gt;"&amp;D605&amp;"(魔法书类武器技能):\n&lt;/color&gt;"&amp;BB605</f>
        <v>&lt;color=#D3FD3A&gt;守护之击(法杖类武器技能):\n&lt;/color&gt;立即对目标范围内的怪物造成225%攻击伤害+210,并击退周围附近敌方目标\n\n&lt;color=#D3FD3A&gt;冰锥之击(魔法书类武器技能):\n&lt;/color&gt;蓄力1秒,立即对目标范围内的怪物造成350%攻击伤害+300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690</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154</v>
      </c>
      <c r="AT409" s="12" t="s">
        <v>464</v>
      </c>
      <c r="AU409" s="11" t="s">
        <v>165</v>
      </c>
      <c r="AV409" s="14">
        <v>10000015</v>
      </c>
      <c r="AW409" s="14">
        <v>21000030</v>
      </c>
      <c r="AX409" s="12" t="s">
        <v>687</v>
      </c>
      <c r="AY409" s="11">
        <v>0</v>
      </c>
      <c r="AZ409" s="13">
        <v>0</v>
      </c>
      <c r="BA409" s="13">
        <v>0</v>
      </c>
      <c r="BB409" s="95" t="str">
        <f t="shared" si="10"/>
        <v>&lt;color=#D3FD3A&gt;守护之击(法杖类武器技能):\n&lt;/color&gt;立即对目标范围内的怪物造成225%攻击伤害+420,并击退周围附近敌方目标\n\n&lt;color=#D3FD3A&gt;冰锥之击(魔法书类武器技能):\n&lt;/color&gt;蓄力1秒,立即对目标范围内的怪物造成350%攻击伤害+600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690</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154</v>
      </c>
      <c r="AT410" s="12" t="s">
        <v>464</v>
      </c>
      <c r="AU410" s="11" t="s">
        <v>165</v>
      </c>
      <c r="AV410" s="14">
        <v>10000015</v>
      </c>
      <c r="AW410" s="14">
        <v>21000030</v>
      </c>
      <c r="AX410" s="12" t="s">
        <v>687</v>
      </c>
      <c r="AY410" s="11">
        <v>0</v>
      </c>
      <c r="AZ410" s="13">
        <v>0</v>
      </c>
      <c r="BA410" s="13">
        <v>0</v>
      </c>
      <c r="BB410" s="95" t="str">
        <f t="shared" si="10"/>
        <v>&lt;color=#D3FD3A&gt;守护之击(法杖类武器技能):\n&lt;/color&gt;立即对目标范围内的怪物造成225%攻击伤害+700,并击退周围附近敌方目标\n\n&lt;color=#D3FD3A&gt;冰锥之击(魔法书类武器技能):\n&lt;/color&gt;蓄力1秒,立即对目标范围内的怪物造成350%攻击伤害+1000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690</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154</v>
      </c>
      <c r="AT411" s="12" t="s">
        <v>464</v>
      </c>
      <c r="AU411" s="11" t="s">
        <v>165</v>
      </c>
      <c r="AV411" s="14">
        <v>10000015</v>
      </c>
      <c r="AW411" s="14">
        <v>21000030</v>
      </c>
      <c r="AX411" s="12" t="s">
        <v>687</v>
      </c>
      <c r="AY411" s="11">
        <v>0</v>
      </c>
      <c r="AZ411" s="13">
        <v>0</v>
      </c>
      <c r="BA411" s="13">
        <v>0</v>
      </c>
      <c r="BB411" s="95" t="str">
        <f t="shared" si="10"/>
        <v>&lt;color=#D3FD3A&gt;守护之击(法杖类武器技能):\n&lt;/color&gt;立即对目标范围内的怪物造成225%攻击伤害+1050,并击退周围附近敌方目标\n\n&lt;color=#D3FD3A&gt;冰锥之击(魔法书类武器技能):\n&lt;/color&gt;蓄力1秒,立即对目标范围内的怪物造成350%攻击伤害+1500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690</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154</v>
      </c>
      <c r="AT412" s="12" t="s">
        <v>464</v>
      </c>
      <c r="AU412" s="11" t="s">
        <v>165</v>
      </c>
      <c r="AV412" s="14">
        <v>10000015</v>
      </c>
      <c r="AW412" s="14">
        <v>21000030</v>
      </c>
      <c r="AX412" s="12" t="s">
        <v>687</v>
      </c>
      <c r="AY412" s="11">
        <v>0</v>
      </c>
      <c r="AZ412" s="13">
        <v>0</v>
      </c>
      <c r="BA412" s="13">
        <v>0</v>
      </c>
      <c r="BB412" s="95" t="str">
        <f t="shared" si="10"/>
        <v>&lt;color=#D3FD3A&gt;守护之击(法杖类武器技能):\n&lt;/color&gt;立即对目标范围内的怪物造成225%攻击伤害+1400,并击退周围附近敌方目标\n\n&lt;color=#D3FD3A&gt;冰锥之击(魔法书类武器技能):\n&lt;/color&gt;蓄力1秒,立即对目标范围内的怪物造成350%攻击伤害+2000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691</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163</v>
      </c>
      <c r="AG413" s="100">
        <v>2</v>
      </c>
      <c r="AH413" s="100">
        <v>2</v>
      </c>
      <c r="AI413" s="100">
        <v>0</v>
      </c>
      <c r="AJ413" s="100">
        <v>1.5</v>
      </c>
      <c r="AK413" s="97">
        <v>0</v>
      </c>
      <c r="AL413" s="97">
        <v>0</v>
      </c>
      <c r="AM413" s="97">
        <v>0</v>
      </c>
      <c r="AN413" s="97">
        <v>1</v>
      </c>
      <c r="AO413" s="97">
        <v>3000</v>
      </c>
      <c r="AP413" s="97">
        <v>0.5</v>
      </c>
      <c r="AQ413" s="97">
        <v>0</v>
      </c>
      <c r="AR413" s="100">
        <v>0</v>
      </c>
      <c r="AS413" s="97" t="s">
        <v>154</v>
      </c>
      <c r="AT413" s="98" t="s">
        <v>209</v>
      </c>
      <c r="AU413" s="97" t="s">
        <v>351</v>
      </c>
      <c r="AV413" s="101">
        <v>10000007</v>
      </c>
      <c r="AW413" s="101">
        <v>21000110</v>
      </c>
      <c r="AX413" s="98" t="s">
        <v>156</v>
      </c>
      <c r="AY413" s="97">
        <v>0</v>
      </c>
      <c r="AZ413" s="99">
        <v>0</v>
      </c>
      <c r="BA413" s="99">
        <v>0</v>
      </c>
      <c r="BB413" s="102" t="str">
        <f t="shared" ref="BB413:BB418" si="11">"&lt;color=#D3FD3A&gt;"&amp;D702&amp;"(弓箭武器技能):\n&lt;/color&gt;"&amp;BB702&amp;"\n\n&lt;color=#D3FD3A&gt;"&amp;D708&amp;"(剑武器技能):\n&lt;/color&gt;"&amp;BB708</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691</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163</v>
      </c>
      <c r="AG414" s="100">
        <v>2</v>
      </c>
      <c r="AH414" s="100">
        <v>2</v>
      </c>
      <c r="AI414" s="100">
        <v>0</v>
      </c>
      <c r="AJ414" s="100">
        <v>1.5</v>
      </c>
      <c r="AK414" s="97">
        <v>0</v>
      </c>
      <c r="AL414" s="97">
        <v>0</v>
      </c>
      <c r="AM414" s="97">
        <v>0</v>
      </c>
      <c r="AN414" s="97">
        <v>1</v>
      </c>
      <c r="AO414" s="97">
        <v>3000</v>
      </c>
      <c r="AP414" s="97">
        <v>0.5</v>
      </c>
      <c r="AQ414" s="97">
        <v>0</v>
      </c>
      <c r="AR414" s="100">
        <v>0</v>
      </c>
      <c r="AS414" s="97" t="s">
        <v>154</v>
      </c>
      <c r="AT414" s="98" t="s">
        <v>209</v>
      </c>
      <c r="AU414" s="97" t="s">
        <v>351</v>
      </c>
      <c r="AV414" s="101">
        <v>10000007</v>
      </c>
      <c r="AW414" s="101">
        <v>21000110</v>
      </c>
      <c r="AX414" s="98" t="s">
        <v>156</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691</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163</v>
      </c>
      <c r="AG415" s="100">
        <v>2</v>
      </c>
      <c r="AH415" s="100">
        <v>2</v>
      </c>
      <c r="AI415" s="100">
        <v>0</v>
      </c>
      <c r="AJ415" s="100">
        <v>1.5</v>
      </c>
      <c r="AK415" s="97">
        <v>0</v>
      </c>
      <c r="AL415" s="97">
        <v>0</v>
      </c>
      <c r="AM415" s="97">
        <v>0</v>
      </c>
      <c r="AN415" s="97">
        <v>1</v>
      </c>
      <c r="AO415" s="97">
        <v>3000</v>
      </c>
      <c r="AP415" s="97">
        <v>0.5</v>
      </c>
      <c r="AQ415" s="97">
        <v>0</v>
      </c>
      <c r="AR415" s="100">
        <v>0</v>
      </c>
      <c r="AS415" s="97" t="s">
        <v>154</v>
      </c>
      <c r="AT415" s="98" t="s">
        <v>209</v>
      </c>
      <c r="AU415" s="97" t="s">
        <v>351</v>
      </c>
      <c r="AV415" s="101">
        <v>10000007</v>
      </c>
      <c r="AW415" s="101">
        <v>21000110</v>
      </c>
      <c r="AX415" s="98" t="s">
        <v>156</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691</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163</v>
      </c>
      <c r="AG416" s="100">
        <v>2</v>
      </c>
      <c r="AH416" s="100">
        <v>2</v>
      </c>
      <c r="AI416" s="100">
        <v>0</v>
      </c>
      <c r="AJ416" s="100">
        <v>1.5</v>
      </c>
      <c r="AK416" s="97">
        <v>0</v>
      </c>
      <c r="AL416" s="97">
        <v>0</v>
      </c>
      <c r="AM416" s="97">
        <v>0</v>
      </c>
      <c r="AN416" s="97">
        <v>1</v>
      </c>
      <c r="AO416" s="97">
        <v>3000</v>
      </c>
      <c r="AP416" s="97">
        <v>0.5</v>
      </c>
      <c r="AQ416" s="97">
        <v>0</v>
      </c>
      <c r="AR416" s="100">
        <v>0</v>
      </c>
      <c r="AS416" s="97" t="s">
        <v>154</v>
      </c>
      <c r="AT416" s="98" t="s">
        <v>209</v>
      </c>
      <c r="AU416" s="97" t="s">
        <v>351</v>
      </c>
      <c r="AV416" s="101">
        <v>10000007</v>
      </c>
      <c r="AW416" s="101">
        <v>21000110</v>
      </c>
      <c r="AX416" s="98" t="s">
        <v>156</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691</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163</v>
      </c>
      <c r="AG417" s="100">
        <v>2</v>
      </c>
      <c r="AH417" s="100">
        <v>2</v>
      </c>
      <c r="AI417" s="100">
        <v>0</v>
      </c>
      <c r="AJ417" s="100">
        <v>1.5</v>
      </c>
      <c r="AK417" s="97">
        <v>0</v>
      </c>
      <c r="AL417" s="97">
        <v>0</v>
      </c>
      <c r="AM417" s="97">
        <v>0</v>
      </c>
      <c r="AN417" s="97">
        <v>1</v>
      </c>
      <c r="AO417" s="97">
        <v>3000</v>
      </c>
      <c r="AP417" s="97">
        <v>0.5</v>
      </c>
      <c r="AQ417" s="97">
        <v>0</v>
      </c>
      <c r="AR417" s="100">
        <v>0</v>
      </c>
      <c r="AS417" s="97" t="s">
        <v>154</v>
      </c>
      <c r="AT417" s="98" t="s">
        <v>209</v>
      </c>
      <c r="AU417" s="97" t="s">
        <v>351</v>
      </c>
      <c r="AV417" s="101">
        <v>10000007</v>
      </c>
      <c r="AW417" s="101">
        <v>21000110</v>
      </c>
      <c r="AX417" s="98" t="s">
        <v>156</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691</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163</v>
      </c>
      <c r="AG418" s="100">
        <v>2</v>
      </c>
      <c r="AH418" s="100">
        <v>2</v>
      </c>
      <c r="AI418" s="100">
        <v>0</v>
      </c>
      <c r="AJ418" s="100">
        <v>1.5</v>
      </c>
      <c r="AK418" s="97">
        <v>0</v>
      </c>
      <c r="AL418" s="97">
        <v>0</v>
      </c>
      <c r="AM418" s="97">
        <v>0</v>
      </c>
      <c r="AN418" s="97">
        <v>1</v>
      </c>
      <c r="AO418" s="97">
        <v>3000</v>
      </c>
      <c r="AP418" s="97">
        <v>0.5</v>
      </c>
      <c r="AQ418" s="97">
        <v>0</v>
      </c>
      <c r="AR418" s="100">
        <v>0</v>
      </c>
      <c r="AS418" s="97" t="s">
        <v>154</v>
      </c>
      <c r="AT418" s="98" t="s">
        <v>209</v>
      </c>
      <c r="AU418" s="97" t="s">
        <v>351</v>
      </c>
      <c r="AV418" s="101">
        <v>10000007</v>
      </c>
      <c r="AW418" s="101">
        <v>21000110</v>
      </c>
      <c r="AX418" s="98" t="s">
        <v>156</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692</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154</v>
      </c>
      <c r="AT419" s="98" t="s">
        <v>393</v>
      </c>
      <c r="AU419" s="97" t="s">
        <v>344</v>
      </c>
      <c r="AV419" s="101">
        <v>10000007</v>
      </c>
      <c r="AW419" s="101">
        <v>21000020</v>
      </c>
      <c r="AX419" s="98" t="s">
        <v>156</v>
      </c>
      <c r="AY419" s="97">
        <v>0</v>
      </c>
      <c r="AZ419" s="99">
        <v>0</v>
      </c>
      <c r="BA419" s="99">
        <v>0</v>
      </c>
      <c r="BB419" s="102" t="str">
        <f t="shared" ref="BB419:BB424" si="12">"&lt;color=#D3FD3A&gt;"&amp;D714&amp;"(弓箭武器技能):\n&lt;/color&gt;"&amp;BB714&amp;"\n\n&lt;color=#D3FD3A&gt;"&amp;D731&amp;"(剑类武器技能):\n&lt;/color&gt;"&amp;BB731</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692</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154</v>
      </c>
      <c r="AT420" s="98" t="s">
        <v>393</v>
      </c>
      <c r="AU420" s="97" t="s">
        <v>344</v>
      </c>
      <c r="AV420" s="101">
        <v>10000007</v>
      </c>
      <c r="AW420" s="101">
        <v>21000020</v>
      </c>
      <c r="AX420" s="98" t="s">
        <v>156</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692</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154</v>
      </c>
      <c r="AT421" s="98" t="s">
        <v>393</v>
      </c>
      <c r="AU421" s="97" t="s">
        <v>344</v>
      </c>
      <c r="AV421" s="101">
        <v>10000007</v>
      </c>
      <c r="AW421" s="101">
        <v>21000020</v>
      </c>
      <c r="AX421" s="98" t="s">
        <v>156</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692</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154</v>
      </c>
      <c r="AT422" s="98" t="s">
        <v>393</v>
      </c>
      <c r="AU422" s="97" t="s">
        <v>344</v>
      </c>
      <c r="AV422" s="101">
        <v>10000007</v>
      </c>
      <c r="AW422" s="101">
        <v>21000020</v>
      </c>
      <c r="AX422" s="98" t="s">
        <v>156</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692</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154</v>
      </c>
      <c r="AT423" s="98" t="s">
        <v>393</v>
      </c>
      <c r="AU423" s="97" t="s">
        <v>344</v>
      </c>
      <c r="AV423" s="101">
        <v>10000007</v>
      </c>
      <c r="AW423" s="101">
        <v>21000020</v>
      </c>
      <c r="AX423" s="98" t="s">
        <v>156</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692</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154</v>
      </c>
      <c r="AT424" s="98" t="s">
        <v>393</v>
      </c>
      <c r="AU424" s="97" t="s">
        <v>344</v>
      </c>
      <c r="AV424" s="101">
        <v>10000007</v>
      </c>
      <c r="AW424" s="101">
        <v>21000020</v>
      </c>
      <c r="AX424" s="98" t="s">
        <v>156</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693</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154</v>
      </c>
      <c r="AT425" s="98" t="s">
        <v>464</v>
      </c>
      <c r="AU425" s="97" t="s">
        <v>165</v>
      </c>
      <c r="AV425" s="101">
        <v>10000015</v>
      </c>
      <c r="AW425" s="101">
        <v>21000030</v>
      </c>
      <c r="AX425" s="98" t="s">
        <v>687</v>
      </c>
      <c r="AY425" s="97">
        <v>0</v>
      </c>
      <c r="AZ425" s="99">
        <v>0</v>
      </c>
      <c r="BA425" s="99">
        <v>0</v>
      </c>
      <c r="BB425" s="102" t="str">
        <f t="shared" ref="BB425:BB430" si="13">"&lt;color=#D3FD3A&gt;"&amp;D737&amp;"(弓箭类武器技能):\n&lt;/color&gt;"&amp;BB737&amp;"\n\n&lt;color=#D3FD3A&gt;"&amp;D743&amp;"(剑类武器技能):\n&lt;/color&gt;"&amp;BB743</f>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693</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154</v>
      </c>
      <c r="AT426" s="98" t="s">
        <v>464</v>
      </c>
      <c r="AU426" s="97" t="s">
        <v>165</v>
      </c>
      <c r="AV426" s="101">
        <v>10000015</v>
      </c>
      <c r="AW426" s="101">
        <v>21000030</v>
      </c>
      <c r="AX426" s="98" t="s">
        <v>687</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693</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154</v>
      </c>
      <c r="AT427" s="98" t="s">
        <v>464</v>
      </c>
      <c r="AU427" s="97" t="s">
        <v>165</v>
      </c>
      <c r="AV427" s="101">
        <v>10000015</v>
      </c>
      <c r="AW427" s="101">
        <v>21000030</v>
      </c>
      <c r="AX427" s="98" t="s">
        <v>687</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目标范围内的怪物造成275%攻击伤害+1800点固定伤害</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693</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154</v>
      </c>
      <c r="AT428" s="98" t="s">
        <v>464</v>
      </c>
      <c r="AU428" s="97" t="s">
        <v>165</v>
      </c>
      <c r="AV428" s="101">
        <v>10000015</v>
      </c>
      <c r="AW428" s="101">
        <v>21000030</v>
      </c>
      <c r="AX428" s="98" t="s">
        <v>687</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目标范围内的怪物造成300%攻击伤害+2800点固定伤害</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693</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154</v>
      </c>
      <c r="AT429" s="98" t="s">
        <v>464</v>
      </c>
      <c r="AU429" s="97" t="s">
        <v>165</v>
      </c>
      <c r="AV429" s="101">
        <v>10000015</v>
      </c>
      <c r="AW429" s="101">
        <v>21000030</v>
      </c>
      <c r="AX429" s="98" t="s">
        <v>687</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目标范围内的怪物造成325%攻击伤害+4000点固定伤害</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693</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154</v>
      </c>
      <c r="AT430" s="98" t="s">
        <v>464</v>
      </c>
      <c r="AU430" s="97" t="s">
        <v>165</v>
      </c>
      <c r="AV430" s="101">
        <v>10000015</v>
      </c>
      <c r="AW430" s="101">
        <v>21000030</v>
      </c>
      <c r="AX430" s="98" t="s">
        <v>687</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目标范围内的怪物造成350%攻击伤害+5200点固定伤害</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694</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154</v>
      </c>
      <c r="AT431" s="15" t="s">
        <v>155</v>
      </c>
      <c r="AU431" s="14" t="s">
        <v>242</v>
      </c>
      <c r="AV431" s="14">
        <v>0</v>
      </c>
      <c r="AW431" s="14">
        <v>40000003</v>
      </c>
      <c r="AX431" s="15" t="s">
        <v>156</v>
      </c>
      <c r="AY431" s="15" t="s">
        <v>154</v>
      </c>
      <c r="AZ431" s="13">
        <v>0</v>
      </c>
      <c r="BA431" s="13">
        <v>0</v>
      </c>
      <c r="BB431" s="68" t="s">
        <v>685</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695</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154</v>
      </c>
      <c r="AT432" s="15" t="s">
        <v>155</v>
      </c>
      <c r="AU432" s="14" t="s">
        <v>242</v>
      </c>
      <c r="AV432" s="14">
        <v>0</v>
      </c>
      <c r="AW432" s="14">
        <v>40000003</v>
      </c>
      <c r="AX432" s="15" t="s">
        <v>156</v>
      </c>
      <c r="AY432" s="15" t="s">
        <v>154</v>
      </c>
      <c r="AZ432" s="13">
        <v>0</v>
      </c>
      <c r="BA432" s="13">
        <v>0</v>
      </c>
      <c r="BB432" s="68" t="s">
        <v>685</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162</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163</v>
      </c>
      <c r="AG433" s="6">
        <v>2</v>
      </c>
      <c r="AH433" s="6">
        <v>2</v>
      </c>
      <c r="AI433" s="6">
        <v>0</v>
      </c>
      <c r="AJ433" s="6">
        <v>1.5</v>
      </c>
      <c r="AK433" s="11">
        <v>0</v>
      </c>
      <c r="AL433" s="11">
        <v>0</v>
      </c>
      <c r="AM433" s="11">
        <v>0</v>
      </c>
      <c r="AN433" s="11">
        <v>0.5</v>
      </c>
      <c r="AO433" s="11">
        <v>150</v>
      </c>
      <c r="AP433" s="11">
        <v>0.1</v>
      </c>
      <c r="AQ433" s="11">
        <v>60</v>
      </c>
      <c r="AR433" s="6">
        <v>0</v>
      </c>
      <c r="AS433" s="11" t="s">
        <v>154</v>
      </c>
      <c r="AT433" s="12" t="s">
        <v>164</v>
      </c>
      <c r="AU433" s="11" t="s">
        <v>165</v>
      </c>
      <c r="AV433" s="14">
        <v>0</v>
      </c>
      <c r="AW433" s="14">
        <v>60000003</v>
      </c>
      <c r="AX433" s="12" t="s">
        <v>166</v>
      </c>
      <c r="AY433" s="11">
        <v>0</v>
      </c>
      <c r="AZ433" s="13">
        <v>0</v>
      </c>
      <c r="BA433" s="13">
        <v>0</v>
      </c>
      <c r="BB433" s="37" t="s">
        <v>167</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173</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174</v>
      </c>
      <c r="AG434" s="6">
        <v>2</v>
      </c>
      <c r="AH434" s="6">
        <v>0</v>
      </c>
      <c r="AI434" s="6">
        <v>0</v>
      </c>
      <c r="AJ434" s="6">
        <v>3</v>
      </c>
      <c r="AK434" s="11">
        <v>0</v>
      </c>
      <c r="AL434" s="11">
        <v>0</v>
      </c>
      <c r="AM434" s="11">
        <v>0</v>
      </c>
      <c r="AN434" s="11">
        <v>0.4</v>
      </c>
      <c r="AO434" s="11">
        <v>1500</v>
      </c>
      <c r="AP434" s="11">
        <v>0.4</v>
      </c>
      <c r="AQ434" s="11">
        <v>0</v>
      </c>
      <c r="AR434" s="6">
        <v>0</v>
      </c>
      <c r="AS434" s="11" t="s">
        <v>154</v>
      </c>
      <c r="AT434" s="12" t="s">
        <v>175</v>
      </c>
      <c r="AU434" s="11" t="s">
        <v>176</v>
      </c>
      <c r="AV434" s="14">
        <v>10000001</v>
      </c>
      <c r="AW434" s="14">
        <v>20100010</v>
      </c>
      <c r="AX434" s="12" t="s">
        <v>156</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177</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174</v>
      </c>
      <c r="AG435" s="6">
        <v>2</v>
      </c>
      <c r="AH435" s="6">
        <v>0</v>
      </c>
      <c r="AI435" s="6">
        <v>0</v>
      </c>
      <c r="AJ435" s="6">
        <v>3</v>
      </c>
      <c r="AK435" s="11">
        <v>0</v>
      </c>
      <c r="AL435" s="11">
        <v>0</v>
      </c>
      <c r="AM435" s="11">
        <v>0</v>
      </c>
      <c r="AN435" s="11">
        <v>0.7</v>
      </c>
      <c r="AO435" s="11">
        <v>1500</v>
      </c>
      <c r="AP435" s="11">
        <v>0.7</v>
      </c>
      <c r="AQ435" s="11">
        <v>0</v>
      </c>
      <c r="AR435" s="6">
        <v>0</v>
      </c>
      <c r="AS435" s="11" t="s">
        <v>154</v>
      </c>
      <c r="AT435" s="12" t="s">
        <v>178</v>
      </c>
      <c r="AU435" s="11" t="s">
        <v>176</v>
      </c>
      <c r="AV435" s="14">
        <v>10000001</v>
      </c>
      <c r="AW435" s="14">
        <v>20100020</v>
      </c>
      <c r="AX435" s="12" t="s">
        <v>156</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179</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174</v>
      </c>
      <c r="AG436" s="6">
        <v>2</v>
      </c>
      <c r="AH436" s="6">
        <v>0</v>
      </c>
      <c r="AI436" s="6">
        <v>0</v>
      </c>
      <c r="AJ436" s="6">
        <v>3</v>
      </c>
      <c r="AK436" s="11">
        <v>0</v>
      </c>
      <c r="AL436" s="11">
        <v>0</v>
      </c>
      <c r="AM436" s="11">
        <v>0</v>
      </c>
      <c r="AN436" s="11">
        <v>0.5</v>
      </c>
      <c r="AO436" s="11">
        <v>1500</v>
      </c>
      <c r="AP436" s="11">
        <v>0.5</v>
      </c>
      <c r="AQ436" s="11">
        <v>0</v>
      </c>
      <c r="AR436" s="6">
        <v>0</v>
      </c>
      <c r="AS436" s="11" t="s">
        <v>154</v>
      </c>
      <c r="AT436" s="12" t="s">
        <v>180</v>
      </c>
      <c r="AU436" s="11" t="s">
        <v>176</v>
      </c>
      <c r="AV436" s="14">
        <v>10000001</v>
      </c>
      <c r="AW436" s="14">
        <v>20100030</v>
      </c>
      <c r="AX436" s="12" t="s">
        <v>156</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181</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154</v>
      </c>
      <c r="AG437" s="6">
        <v>7</v>
      </c>
      <c r="AH437" s="6">
        <v>0</v>
      </c>
      <c r="AI437" s="6">
        <v>0</v>
      </c>
      <c r="AJ437" s="6">
        <v>3</v>
      </c>
      <c r="AK437" s="11">
        <v>0</v>
      </c>
      <c r="AL437" s="11">
        <v>0</v>
      </c>
      <c r="AM437" s="11">
        <v>0</v>
      </c>
      <c r="AN437" s="11">
        <v>0.3</v>
      </c>
      <c r="AO437" s="11">
        <v>1000</v>
      </c>
      <c r="AP437" s="11">
        <v>0.3</v>
      </c>
      <c r="AQ437" s="11">
        <v>0</v>
      </c>
      <c r="AR437" s="6">
        <v>0</v>
      </c>
      <c r="AS437" s="11" t="s">
        <v>154</v>
      </c>
      <c r="AT437" s="12" t="s">
        <v>182</v>
      </c>
      <c r="AU437" s="11" t="s">
        <v>176</v>
      </c>
      <c r="AV437" s="14">
        <v>10001006</v>
      </c>
      <c r="AW437" s="14">
        <v>20100110</v>
      </c>
      <c r="AX437" s="12" t="s">
        <v>156</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183</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154</v>
      </c>
      <c r="AG438" s="6">
        <v>7</v>
      </c>
      <c r="AH438" s="6">
        <v>0</v>
      </c>
      <c r="AI438" s="6">
        <v>0</v>
      </c>
      <c r="AJ438" s="6">
        <v>3</v>
      </c>
      <c r="AK438" s="11">
        <v>0</v>
      </c>
      <c r="AL438" s="11">
        <v>0</v>
      </c>
      <c r="AM438" s="11">
        <v>0</v>
      </c>
      <c r="AN438" s="11">
        <v>0.4</v>
      </c>
      <c r="AO438" s="11">
        <v>1000</v>
      </c>
      <c r="AP438" s="11">
        <v>0.4</v>
      </c>
      <c r="AQ438" s="11">
        <v>0</v>
      </c>
      <c r="AR438" s="6">
        <v>0</v>
      </c>
      <c r="AS438" s="11" t="s">
        <v>154</v>
      </c>
      <c r="AT438" s="12" t="s">
        <v>184</v>
      </c>
      <c r="AU438" s="11" t="s">
        <v>176</v>
      </c>
      <c r="AV438" s="14">
        <v>10001006</v>
      </c>
      <c r="AW438" s="14">
        <v>20100120</v>
      </c>
      <c r="AX438" s="12" t="s">
        <v>156</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181</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154</v>
      </c>
      <c r="AG439" s="6">
        <v>7</v>
      </c>
      <c r="AH439" s="6">
        <v>0</v>
      </c>
      <c r="AI439" s="6">
        <v>0</v>
      </c>
      <c r="AJ439" s="6">
        <v>3</v>
      </c>
      <c r="AK439" s="11">
        <v>0</v>
      </c>
      <c r="AL439" s="11">
        <v>0</v>
      </c>
      <c r="AM439" s="11">
        <v>0</v>
      </c>
      <c r="AN439" s="11">
        <v>0.3</v>
      </c>
      <c r="AO439" s="11">
        <v>1000</v>
      </c>
      <c r="AP439" s="11">
        <v>0.3</v>
      </c>
      <c r="AQ439" s="11">
        <v>0</v>
      </c>
      <c r="AR439" s="6">
        <v>0</v>
      </c>
      <c r="AS439" s="11" t="s">
        <v>154</v>
      </c>
      <c r="AT439" s="12" t="s">
        <v>182</v>
      </c>
      <c r="AU439" s="11" t="s">
        <v>176</v>
      </c>
      <c r="AV439" s="14">
        <v>10001006</v>
      </c>
      <c r="AW439" s="14">
        <v>20100110</v>
      </c>
      <c r="AX439" s="12" t="s">
        <v>156</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696</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154</v>
      </c>
      <c r="AG440" s="6">
        <v>7</v>
      </c>
      <c r="AH440" s="6">
        <v>0</v>
      </c>
      <c r="AI440" s="6">
        <v>0</v>
      </c>
      <c r="AJ440" s="6">
        <v>3</v>
      </c>
      <c r="AK440" s="11">
        <v>0</v>
      </c>
      <c r="AL440" s="11">
        <v>0</v>
      </c>
      <c r="AM440" s="11">
        <v>0</v>
      </c>
      <c r="AN440" s="11">
        <v>0.8</v>
      </c>
      <c r="AO440" s="11">
        <v>1000</v>
      </c>
      <c r="AP440" s="11">
        <v>0.8</v>
      </c>
      <c r="AQ440" s="11">
        <v>0</v>
      </c>
      <c r="AR440" s="6">
        <v>0</v>
      </c>
      <c r="AS440" s="11" t="s">
        <v>154</v>
      </c>
      <c r="AT440" s="12" t="s">
        <v>186</v>
      </c>
      <c r="AU440" s="11" t="s">
        <v>176</v>
      </c>
      <c r="AV440" s="14">
        <v>10001006</v>
      </c>
      <c r="AW440" s="14">
        <v>20100130</v>
      </c>
      <c r="AX440" s="12" t="s">
        <v>156</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187</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154</v>
      </c>
      <c r="AT441" s="12" t="s">
        <v>175</v>
      </c>
      <c r="AU441" s="14" t="s">
        <v>188</v>
      </c>
      <c r="AV441" s="14">
        <v>10000011</v>
      </c>
      <c r="AW441" s="14">
        <v>20100210</v>
      </c>
      <c r="AX441" s="15" t="s">
        <v>189</v>
      </c>
      <c r="AY441" s="15" t="s">
        <v>154</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187</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154</v>
      </c>
      <c r="AT442" s="12" t="s">
        <v>178</v>
      </c>
      <c r="AU442" s="14" t="s">
        <v>188</v>
      </c>
      <c r="AV442" s="14">
        <v>10000011</v>
      </c>
      <c r="AW442" s="14">
        <v>20100210</v>
      </c>
      <c r="AX442" s="15" t="s">
        <v>189</v>
      </c>
      <c r="AY442" s="15" t="s">
        <v>154</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187</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154</v>
      </c>
      <c r="AT443" s="12" t="s">
        <v>182</v>
      </c>
      <c r="AU443" s="14" t="s">
        <v>188</v>
      </c>
      <c r="AV443" s="14">
        <v>10001006</v>
      </c>
      <c r="AW443" s="14">
        <v>20100310</v>
      </c>
      <c r="AX443" s="15" t="s">
        <v>189</v>
      </c>
      <c r="AY443" s="15" t="s">
        <v>154</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187</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154</v>
      </c>
      <c r="AT444" s="12" t="s">
        <v>184</v>
      </c>
      <c r="AU444" s="14" t="s">
        <v>188</v>
      </c>
      <c r="AV444" s="14">
        <v>10001006</v>
      </c>
      <c r="AW444" s="14">
        <v>20100310</v>
      </c>
      <c r="AX444" s="15" t="s">
        <v>189</v>
      </c>
      <c r="AY444" s="15" t="s">
        <v>154</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190</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154</v>
      </c>
      <c r="AT445" s="12" t="s">
        <v>175</v>
      </c>
      <c r="AU445" s="14" t="s">
        <v>188</v>
      </c>
      <c r="AV445" s="14">
        <v>12000010</v>
      </c>
      <c r="AW445" s="10">
        <v>20100410</v>
      </c>
      <c r="AX445" s="15" t="s">
        <v>189</v>
      </c>
      <c r="AY445" s="15" t="s">
        <v>154</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190</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154</v>
      </c>
      <c r="AT446" s="12" t="s">
        <v>178</v>
      </c>
      <c r="AU446" s="14" t="s">
        <v>188</v>
      </c>
      <c r="AV446" s="14">
        <v>12000010</v>
      </c>
      <c r="AW446" s="10">
        <v>20100420</v>
      </c>
      <c r="AX446" s="15" t="s">
        <v>189</v>
      </c>
      <c r="AY446" s="15" t="s">
        <v>154</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1">
        <v>61011101</v>
      </c>
      <c r="D447" s="12" t="s">
        <v>382</v>
      </c>
      <c r="E447" s="11">
        <v>0</v>
      </c>
      <c r="F447" s="11">
        <v>61011101</v>
      </c>
      <c r="G447" s="11">
        <v>61011102</v>
      </c>
      <c r="H447" s="13">
        <v>1</v>
      </c>
      <c r="I447" s="11">
        <v>1</v>
      </c>
      <c r="J447" s="11">
        <v>3</v>
      </c>
      <c r="K447" s="11">
        <v>0</v>
      </c>
      <c r="L447" s="11">
        <v>0</v>
      </c>
      <c r="M447" s="11">
        <v>0</v>
      </c>
      <c r="N447" s="11">
        <v>1</v>
      </c>
      <c r="O447" s="11">
        <v>0</v>
      </c>
      <c r="P447" s="11">
        <v>0</v>
      </c>
      <c r="Q447" s="11">
        <v>0</v>
      </c>
      <c r="R447" s="6">
        <v>0</v>
      </c>
      <c r="S447" s="11">
        <v>0</v>
      </c>
      <c r="T447" s="11">
        <v>1</v>
      </c>
      <c r="U447" s="11">
        <v>2</v>
      </c>
      <c r="V447" s="11">
        <v>0</v>
      </c>
      <c r="W447" s="11">
        <v>2.5</v>
      </c>
      <c r="X447" s="11">
        <v>300</v>
      </c>
      <c r="Y447" s="11">
        <v>0</v>
      </c>
      <c r="Z447" s="11">
        <v>0</v>
      </c>
      <c r="AA447" s="11">
        <v>0</v>
      </c>
      <c r="AB447" s="11">
        <v>0</v>
      </c>
      <c r="AC447" s="11">
        <v>0</v>
      </c>
      <c r="AD447" s="11">
        <v>9</v>
      </c>
      <c r="AE447" s="11">
        <v>2</v>
      </c>
      <c r="AF447" s="11" t="s">
        <v>163</v>
      </c>
      <c r="AG447" s="6">
        <v>2</v>
      </c>
      <c r="AH447" s="6">
        <v>2</v>
      </c>
      <c r="AI447" s="6">
        <v>0</v>
      </c>
      <c r="AJ447" s="6">
        <v>1.5</v>
      </c>
      <c r="AK447" s="11">
        <v>0</v>
      </c>
      <c r="AL447" s="11">
        <v>0</v>
      </c>
      <c r="AM447" s="11">
        <v>0</v>
      </c>
      <c r="AN447" s="11">
        <v>0.5</v>
      </c>
      <c r="AO447" s="11">
        <v>2000</v>
      </c>
      <c r="AP447" s="11">
        <v>0.5</v>
      </c>
      <c r="AQ447" s="11">
        <v>0</v>
      </c>
      <c r="AR447" s="6">
        <v>0</v>
      </c>
      <c r="AS447" s="11">
        <v>0</v>
      </c>
      <c r="AT447" s="12" t="s">
        <v>209</v>
      </c>
      <c r="AU447" s="11" t="s">
        <v>351</v>
      </c>
      <c r="AV447" s="14">
        <v>10000007</v>
      </c>
      <c r="AW447" s="14">
        <v>21000110</v>
      </c>
      <c r="AX447" s="12" t="s">
        <v>156</v>
      </c>
      <c r="AY447" s="11">
        <v>0</v>
      </c>
      <c r="AZ447" s="13">
        <v>0</v>
      </c>
      <c r="BA447" s="13">
        <v>0</v>
      </c>
      <c r="BB447" s="95" t="str">
        <f>"立即对目标范围内的怪物造成"&amp;W447*100&amp;"%攻击伤害+"&amp;X447&amp;"点固定伤害"</f>
        <v>立即对目标范围内的怪物造成250%攻击伤害+300点固定伤害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61011102</v>
      </c>
      <c r="D448" s="12" t="s">
        <v>382</v>
      </c>
      <c r="E448" s="11">
        <v>1</v>
      </c>
      <c r="F448" s="11">
        <v>61011101</v>
      </c>
      <c r="G448" s="11">
        <v>61011103</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2.5</v>
      </c>
      <c r="X448" s="11">
        <v>300</v>
      </c>
      <c r="Y448" s="11">
        <v>0</v>
      </c>
      <c r="Z448" s="11">
        <v>0</v>
      </c>
      <c r="AA448" s="11">
        <v>0</v>
      </c>
      <c r="AB448" s="11">
        <v>0</v>
      </c>
      <c r="AC448" s="11">
        <v>0</v>
      </c>
      <c r="AD448" s="11">
        <v>9</v>
      </c>
      <c r="AE448" s="11">
        <v>2</v>
      </c>
      <c r="AF448" s="11" t="s">
        <v>163</v>
      </c>
      <c r="AG448" s="6">
        <v>2</v>
      </c>
      <c r="AH448" s="6">
        <v>2</v>
      </c>
      <c r="AI448" s="6">
        <v>0</v>
      </c>
      <c r="AJ448" s="6">
        <v>1.5</v>
      </c>
      <c r="AK448" s="11">
        <v>0</v>
      </c>
      <c r="AL448" s="11">
        <v>0</v>
      </c>
      <c r="AM448" s="11">
        <v>0</v>
      </c>
      <c r="AN448" s="11">
        <v>0.5</v>
      </c>
      <c r="AO448" s="11">
        <v>2000</v>
      </c>
      <c r="AP448" s="11">
        <v>0.5</v>
      </c>
      <c r="AQ448" s="11">
        <v>0</v>
      </c>
      <c r="AR448" s="6">
        <v>0</v>
      </c>
      <c r="AS448" s="11">
        <v>0</v>
      </c>
      <c r="AT448" s="12" t="s">
        <v>209</v>
      </c>
      <c r="AU448" s="11" t="s">
        <v>351</v>
      </c>
      <c r="AV448" s="14">
        <v>10000007</v>
      </c>
      <c r="AW448" s="14">
        <v>21000110</v>
      </c>
      <c r="AX448" s="12" t="s">
        <v>156</v>
      </c>
      <c r="AY448" s="11">
        <v>0</v>
      </c>
      <c r="AZ448" s="13">
        <v>0</v>
      </c>
      <c r="BA448" s="13">
        <v>0</v>
      </c>
      <c r="BB448" s="95" t="str">
        <f t="shared" ref="BB448:BB452" si="14">"立即对目标范围内的怪物造成"&amp;W448*100&amp;"%攻击伤害+"&amp;X448&amp;"点固定伤害"</f>
        <v>立即对目标范围内的怪物造成250%攻击伤害+300点固定伤害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61011103</v>
      </c>
      <c r="D449" s="12" t="s">
        <v>382</v>
      </c>
      <c r="E449" s="11">
        <v>2</v>
      </c>
      <c r="F449" s="11">
        <v>61011101</v>
      </c>
      <c r="G449" s="11">
        <v>61011104</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2.5</v>
      </c>
      <c r="X449" s="11">
        <v>600</v>
      </c>
      <c r="Y449" s="11">
        <v>0</v>
      </c>
      <c r="Z449" s="11">
        <v>0</v>
      </c>
      <c r="AA449" s="11">
        <v>0</v>
      </c>
      <c r="AB449" s="11">
        <v>0</v>
      </c>
      <c r="AC449" s="11">
        <v>0</v>
      </c>
      <c r="AD449" s="11">
        <v>9</v>
      </c>
      <c r="AE449" s="11">
        <v>2</v>
      </c>
      <c r="AF449" s="11" t="s">
        <v>163</v>
      </c>
      <c r="AG449" s="6">
        <v>2</v>
      </c>
      <c r="AH449" s="6">
        <v>2</v>
      </c>
      <c r="AI449" s="6">
        <v>0</v>
      </c>
      <c r="AJ449" s="6">
        <v>1.5</v>
      </c>
      <c r="AK449" s="11">
        <v>0</v>
      </c>
      <c r="AL449" s="11">
        <v>0</v>
      </c>
      <c r="AM449" s="11">
        <v>0</v>
      </c>
      <c r="AN449" s="11">
        <v>0.5</v>
      </c>
      <c r="AO449" s="11">
        <v>2000</v>
      </c>
      <c r="AP449" s="11">
        <v>0.5</v>
      </c>
      <c r="AQ449" s="11">
        <v>0</v>
      </c>
      <c r="AR449" s="6">
        <v>0</v>
      </c>
      <c r="AS449" s="11">
        <v>0</v>
      </c>
      <c r="AT449" s="12" t="s">
        <v>209</v>
      </c>
      <c r="AU449" s="11" t="s">
        <v>351</v>
      </c>
      <c r="AV449" s="14">
        <v>10000007</v>
      </c>
      <c r="AW449" s="14">
        <v>21000110</v>
      </c>
      <c r="AX449" s="12" t="s">
        <v>156</v>
      </c>
      <c r="AY449" s="11">
        <v>0</v>
      </c>
      <c r="AZ449" s="13">
        <v>0</v>
      </c>
      <c r="BA449" s="13">
        <v>0</v>
      </c>
      <c r="BB449" s="95" t="str">
        <f t="shared" si="14"/>
        <v>立即对目标范围内的怪物造成250%攻击伤害+600点固定伤害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61011104</v>
      </c>
      <c r="D450" s="12" t="s">
        <v>382</v>
      </c>
      <c r="E450" s="11">
        <v>3</v>
      </c>
      <c r="F450" s="11">
        <v>61011101</v>
      </c>
      <c r="G450" s="11">
        <v>0</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2.5</v>
      </c>
      <c r="X450" s="11">
        <v>1000</v>
      </c>
      <c r="Y450" s="11">
        <v>0</v>
      </c>
      <c r="Z450" s="11">
        <v>0</v>
      </c>
      <c r="AA450" s="11">
        <v>0</v>
      </c>
      <c r="AB450" s="11">
        <v>0</v>
      </c>
      <c r="AC450" s="11">
        <v>0</v>
      </c>
      <c r="AD450" s="11">
        <v>9</v>
      </c>
      <c r="AE450" s="11">
        <v>2</v>
      </c>
      <c r="AF450" s="11" t="s">
        <v>163</v>
      </c>
      <c r="AG450" s="6">
        <v>2</v>
      </c>
      <c r="AH450" s="6">
        <v>2</v>
      </c>
      <c r="AI450" s="6">
        <v>0</v>
      </c>
      <c r="AJ450" s="6">
        <v>1.5</v>
      </c>
      <c r="AK450" s="11">
        <v>0</v>
      </c>
      <c r="AL450" s="11">
        <v>0</v>
      </c>
      <c r="AM450" s="11">
        <v>0</v>
      </c>
      <c r="AN450" s="11">
        <v>0.5</v>
      </c>
      <c r="AO450" s="11">
        <v>2000</v>
      </c>
      <c r="AP450" s="11">
        <v>0.5</v>
      </c>
      <c r="AQ450" s="11">
        <v>0</v>
      </c>
      <c r="AR450" s="6">
        <v>0</v>
      </c>
      <c r="AS450" s="11">
        <v>0</v>
      </c>
      <c r="AT450" s="12" t="s">
        <v>209</v>
      </c>
      <c r="AU450" s="11" t="s">
        <v>351</v>
      </c>
      <c r="AV450" s="14">
        <v>10000007</v>
      </c>
      <c r="AW450" s="14">
        <v>21000110</v>
      </c>
      <c r="AX450" s="12" t="s">
        <v>156</v>
      </c>
      <c r="AY450" s="11">
        <v>0</v>
      </c>
      <c r="AZ450" s="13">
        <v>0</v>
      </c>
      <c r="BA450" s="13">
        <v>0</v>
      </c>
      <c r="BB450" s="95" t="str">
        <f t="shared" si="14"/>
        <v>立即对目标范围内的怪物造成250%攻击伤害+1000点固定伤害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61011105</v>
      </c>
      <c r="D451" s="12" t="s">
        <v>382</v>
      </c>
      <c r="E451" s="11">
        <v>4</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1">
        <v>1500</v>
      </c>
      <c r="Y451" s="11">
        <v>0</v>
      </c>
      <c r="Z451" s="11">
        <v>0</v>
      </c>
      <c r="AA451" s="11">
        <v>0</v>
      </c>
      <c r="AB451" s="11">
        <v>0</v>
      </c>
      <c r="AC451" s="11">
        <v>0</v>
      </c>
      <c r="AD451" s="11">
        <v>9</v>
      </c>
      <c r="AE451" s="11">
        <v>2</v>
      </c>
      <c r="AF451" s="11" t="s">
        <v>163</v>
      </c>
      <c r="AG451" s="6">
        <v>2</v>
      </c>
      <c r="AH451" s="6">
        <v>2</v>
      </c>
      <c r="AI451" s="6">
        <v>0</v>
      </c>
      <c r="AJ451" s="6">
        <v>1.5</v>
      </c>
      <c r="AK451" s="11">
        <v>0</v>
      </c>
      <c r="AL451" s="11">
        <v>0</v>
      </c>
      <c r="AM451" s="11">
        <v>0</v>
      </c>
      <c r="AN451" s="11">
        <v>0.5</v>
      </c>
      <c r="AO451" s="11">
        <v>2000</v>
      </c>
      <c r="AP451" s="11">
        <v>0.5</v>
      </c>
      <c r="AQ451" s="11">
        <v>0</v>
      </c>
      <c r="AR451" s="6">
        <v>0</v>
      </c>
      <c r="AS451" s="11">
        <v>0</v>
      </c>
      <c r="AT451" s="12" t="s">
        <v>209</v>
      </c>
      <c r="AU451" s="11" t="s">
        <v>351</v>
      </c>
      <c r="AV451" s="14">
        <v>10000007</v>
      </c>
      <c r="AW451" s="14">
        <v>21000110</v>
      </c>
      <c r="AX451" s="12" t="s">
        <v>156</v>
      </c>
      <c r="AY451" s="11">
        <v>0</v>
      </c>
      <c r="AZ451" s="13">
        <v>0</v>
      </c>
      <c r="BA451" s="13">
        <v>0</v>
      </c>
      <c r="BB451" s="95" t="str">
        <f t="shared" si="14"/>
        <v>立即对目标范围内的怪物造成250%攻击伤害+1500点固定伤害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61011106</v>
      </c>
      <c r="D452" s="12" t="s">
        <v>382</v>
      </c>
      <c r="E452" s="11">
        <v>5</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2.5</v>
      </c>
      <c r="X452" s="11">
        <v>2000</v>
      </c>
      <c r="Y452" s="11">
        <v>0</v>
      </c>
      <c r="Z452" s="11">
        <v>0</v>
      </c>
      <c r="AA452" s="11">
        <v>0</v>
      </c>
      <c r="AB452" s="11">
        <v>0</v>
      </c>
      <c r="AC452" s="11">
        <v>0</v>
      </c>
      <c r="AD452" s="11">
        <v>9</v>
      </c>
      <c r="AE452" s="11">
        <v>2</v>
      </c>
      <c r="AF452" s="11" t="s">
        <v>163</v>
      </c>
      <c r="AG452" s="6">
        <v>2</v>
      </c>
      <c r="AH452" s="6">
        <v>2</v>
      </c>
      <c r="AI452" s="6">
        <v>0</v>
      </c>
      <c r="AJ452" s="6">
        <v>1.5</v>
      </c>
      <c r="AK452" s="11">
        <v>0</v>
      </c>
      <c r="AL452" s="11">
        <v>0</v>
      </c>
      <c r="AM452" s="11">
        <v>0</v>
      </c>
      <c r="AN452" s="11">
        <v>0.5</v>
      </c>
      <c r="AO452" s="11">
        <v>2000</v>
      </c>
      <c r="AP452" s="11">
        <v>0.5</v>
      </c>
      <c r="AQ452" s="11">
        <v>0</v>
      </c>
      <c r="AR452" s="6">
        <v>0</v>
      </c>
      <c r="AS452" s="11">
        <v>0</v>
      </c>
      <c r="AT452" s="12" t="s">
        <v>209</v>
      </c>
      <c r="AU452" s="11" t="s">
        <v>351</v>
      </c>
      <c r="AV452" s="14">
        <v>10000007</v>
      </c>
      <c r="AW452" s="14">
        <v>21000110</v>
      </c>
      <c r="AX452" s="12" t="s">
        <v>156</v>
      </c>
      <c r="AY452" s="11">
        <v>0</v>
      </c>
      <c r="AZ452" s="13">
        <v>0</v>
      </c>
      <c r="BA452" s="13">
        <v>0</v>
      </c>
      <c r="BB452" s="95" t="str">
        <f t="shared" si="14"/>
        <v>立即对目标范围内的怪物造成250%攻击伤害+2000点固定伤害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61011201</v>
      </c>
      <c r="D453" s="12" t="s">
        <v>342</v>
      </c>
      <c r="E453" s="11">
        <v>0</v>
      </c>
      <c r="F453" s="11">
        <v>61011201</v>
      </c>
      <c r="G453" s="11">
        <v>61011202</v>
      </c>
      <c r="H453" s="13">
        <v>1</v>
      </c>
      <c r="I453" s="11">
        <v>3</v>
      </c>
      <c r="J453" s="11">
        <v>5</v>
      </c>
      <c r="K453" s="11">
        <v>0</v>
      </c>
      <c r="L453" s="11">
        <v>0</v>
      </c>
      <c r="M453" s="11">
        <v>0</v>
      </c>
      <c r="N453" s="11">
        <v>1</v>
      </c>
      <c r="O453" s="11">
        <v>0</v>
      </c>
      <c r="P453" s="11">
        <v>0</v>
      </c>
      <c r="Q453" s="11">
        <v>0</v>
      </c>
      <c r="R453" s="6">
        <v>0</v>
      </c>
      <c r="S453" s="11">
        <v>0</v>
      </c>
      <c r="T453" s="11">
        <v>1</v>
      </c>
      <c r="U453" s="11">
        <v>2</v>
      </c>
      <c r="V453" s="11">
        <v>0</v>
      </c>
      <c r="W453" s="11">
        <v>2</v>
      </c>
      <c r="X453" s="11">
        <v>210</v>
      </c>
      <c r="Y453" s="11">
        <v>1</v>
      </c>
      <c r="Z453" s="11">
        <v>0</v>
      </c>
      <c r="AA453" s="11">
        <v>0</v>
      </c>
      <c r="AB453" s="11">
        <v>0</v>
      </c>
      <c r="AC453" s="11">
        <v>0</v>
      </c>
      <c r="AD453" s="11">
        <v>7</v>
      </c>
      <c r="AE453" s="11">
        <v>1</v>
      </c>
      <c r="AF453" s="11">
        <v>4</v>
      </c>
      <c r="AG453" s="6">
        <v>2</v>
      </c>
      <c r="AH453" s="6">
        <v>0</v>
      </c>
      <c r="AI453" s="6">
        <v>0</v>
      </c>
      <c r="AJ453" s="6">
        <v>0</v>
      </c>
      <c r="AK453" s="11">
        <v>0</v>
      </c>
      <c r="AL453" s="11">
        <v>0</v>
      </c>
      <c r="AM453" s="11">
        <v>0</v>
      </c>
      <c r="AN453" s="11">
        <v>0.25</v>
      </c>
      <c r="AO453" s="11">
        <v>2000</v>
      </c>
      <c r="AP453" s="11">
        <v>0.2</v>
      </c>
      <c r="AQ453" s="11">
        <v>0</v>
      </c>
      <c r="AR453" s="6">
        <v>0</v>
      </c>
      <c r="AS453" s="11">
        <v>90001021</v>
      </c>
      <c r="AT453" s="12" t="s">
        <v>393</v>
      </c>
      <c r="AU453" s="11" t="s">
        <v>697</v>
      </c>
      <c r="AV453" s="14">
        <v>10000007</v>
      </c>
      <c r="AW453" s="14">
        <v>21000020</v>
      </c>
      <c r="AX453" s="12" t="s">
        <v>156</v>
      </c>
      <c r="AY453" s="11">
        <v>0</v>
      </c>
      <c r="AZ453" s="13">
        <v>0</v>
      </c>
      <c r="BA453" s="13">
        <v>0</v>
      </c>
      <c r="BB453" s="95" t="str">
        <f>"立即对周围内的怪物造成"&amp;W453*100&amp;"%攻击伤害+"&amp;X453&amp;"点固定伤害,并使目标眩晕1秒"</f>
        <v>立即对周围内的怪物造成200%攻击伤害+210点固定伤害,并使目标眩晕1秒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61011202</v>
      </c>
      <c r="D454" s="12" t="s">
        <v>342</v>
      </c>
      <c r="E454" s="11">
        <v>1</v>
      </c>
      <c r="F454" s="11">
        <v>61011201</v>
      </c>
      <c r="G454" s="11">
        <v>61011203</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2</v>
      </c>
      <c r="X454" s="11">
        <v>210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t="s">
        <v>698</v>
      </c>
      <c r="AT454" s="12" t="s">
        <v>393</v>
      </c>
      <c r="AU454" s="11" t="s">
        <v>697</v>
      </c>
      <c r="AV454" s="14">
        <v>10000007</v>
      </c>
      <c r="AW454" s="14">
        <v>21000020</v>
      </c>
      <c r="AX454" s="12" t="s">
        <v>156</v>
      </c>
      <c r="AY454" s="11">
        <v>0</v>
      </c>
      <c r="AZ454" s="13">
        <v>0</v>
      </c>
      <c r="BA454" s="13">
        <v>0</v>
      </c>
      <c r="BB454" s="95" t="str">
        <f t="shared" ref="BB454:BB458" si="15">"立即对周围内的怪物造成"&amp;W454*100&amp;"%攻击伤害+"&amp;X454&amp;"点固定伤害,并使目标眩晕1秒"</f>
        <v>立即对周围内的怪物造成200%攻击伤害+210点固定伤害,并使目标眩晕1秒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61011203</v>
      </c>
      <c r="D455" s="12" t="s">
        <v>342</v>
      </c>
      <c r="E455" s="11">
        <v>2</v>
      </c>
      <c r="F455" s="11">
        <v>61011201</v>
      </c>
      <c r="G455" s="11">
        <v>61011204</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2</v>
      </c>
      <c r="X455" s="11">
        <v>420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698</v>
      </c>
      <c r="AT455" s="12" t="s">
        <v>393</v>
      </c>
      <c r="AU455" s="11" t="s">
        <v>697</v>
      </c>
      <c r="AV455" s="14">
        <v>10000007</v>
      </c>
      <c r="AW455" s="14">
        <v>21000020</v>
      </c>
      <c r="AX455" s="12" t="s">
        <v>156</v>
      </c>
      <c r="AY455" s="11">
        <v>0</v>
      </c>
      <c r="AZ455" s="13">
        <v>0</v>
      </c>
      <c r="BA455" s="13">
        <v>0</v>
      </c>
      <c r="BB455" s="95" t="str">
        <f t="shared" si="15"/>
        <v>立即对周围内的怪物造成200%攻击伤害+420点固定伤害,并使目标眩晕1秒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25" customHeight="1">
      <c r="C456" s="11">
        <v>61011204</v>
      </c>
      <c r="D456" s="12" t="s">
        <v>342</v>
      </c>
      <c r="E456" s="11">
        <v>3</v>
      </c>
      <c r="F456" s="11">
        <v>61011201</v>
      </c>
      <c r="G456" s="11">
        <v>61011205</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2</v>
      </c>
      <c r="X456" s="11">
        <v>700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698</v>
      </c>
      <c r="AT456" s="12" t="s">
        <v>393</v>
      </c>
      <c r="AU456" s="11" t="s">
        <v>697</v>
      </c>
      <c r="AV456" s="14">
        <v>10000007</v>
      </c>
      <c r="AW456" s="14">
        <v>21000020</v>
      </c>
      <c r="AX456" s="12" t="s">
        <v>156</v>
      </c>
      <c r="AY456" s="11">
        <v>0</v>
      </c>
      <c r="AZ456" s="13">
        <v>0</v>
      </c>
      <c r="BA456" s="13">
        <v>0</v>
      </c>
      <c r="BB456" s="95" t="str">
        <f t="shared" si="15"/>
        <v>立即对周围内的怪物造成200%攻击伤害+700点固定伤害,并使目标眩晕1秒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100000000000001" customHeight="1">
      <c r="C457" s="11">
        <v>61011205</v>
      </c>
      <c r="D457" s="12" t="s">
        <v>342</v>
      </c>
      <c r="E457" s="11">
        <v>4</v>
      </c>
      <c r="F457" s="11">
        <v>61011201</v>
      </c>
      <c r="G457" s="11">
        <v>61011206</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1">
        <v>1050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698</v>
      </c>
      <c r="AT457" s="12" t="s">
        <v>393</v>
      </c>
      <c r="AU457" s="11" t="s">
        <v>697</v>
      </c>
      <c r="AV457" s="14">
        <v>10000007</v>
      </c>
      <c r="AW457" s="14">
        <v>21000020</v>
      </c>
      <c r="AX457" s="12" t="s">
        <v>156</v>
      </c>
      <c r="AY457" s="11">
        <v>0</v>
      </c>
      <c r="AZ457" s="13">
        <v>0</v>
      </c>
      <c r="BA457" s="13">
        <v>0</v>
      </c>
      <c r="BB457" s="95" t="str">
        <f t="shared" si="15"/>
        <v>立即对周围内的怪物造成200%攻击伤害+1050点固定伤害,并使目标眩晕1秒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61011206</v>
      </c>
      <c r="D458" s="12" t="s">
        <v>342</v>
      </c>
      <c r="E458" s="11">
        <v>5</v>
      </c>
      <c r="F458" s="11">
        <v>61011201</v>
      </c>
      <c r="G458" s="11">
        <v>0</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v>
      </c>
      <c r="X458" s="11">
        <v>1400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698</v>
      </c>
      <c r="AT458" s="12" t="s">
        <v>393</v>
      </c>
      <c r="AU458" s="11" t="s">
        <v>697</v>
      </c>
      <c r="AV458" s="14">
        <v>10000007</v>
      </c>
      <c r="AW458" s="14">
        <v>21000020</v>
      </c>
      <c r="AX458" s="12" t="s">
        <v>156</v>
      </c>
      <c r="AY458" s="11">
        <v>0</v>
      </c>
      <c r="AZ458" s="13">
        <v>0</v>
      </c>
      <c r="BA458" s="13">
        <v>0</v>
      </c>
      <c r="BB458" s="95" t="str">
        <f t="shared" si="15"/>
        <v>立即对周围内的怪物造成200%攻击伤害+1400点固定伤害,并使目标眩晕1秒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61011301</v>
      </c>
      <c r="D459" s="12" t="s">
        <v>686</v>
      </c>
      <c r="E459" s="11">
        <v>0</v>
      </c>
      <c r="F459" s="11">
        <v>61011301</v>
      </c>
      <c r="G459" s="11">
        <v>61011302</v>
      </c>
      <c r="H459" s="13">
        <v>1</v>
      </c>
      <c r="I459" s="11">
        <v>5</v>
      </c>
      <c r="J459" s="106">
        <v>3</v>
      </c>
      <c r="K459" s="11">
        <v>0</v>
      </c>
      <c r="L459" s="11">
        <v>0</v>
      </c>
      <c r="M459" s="11">
        <v>0</v>
      </c>
      <c r="N459" s="11">
        <v>1</v>
      </c>
      <c r="O459" s="11">
        <v>0</v>
      </c>
      <c r="P459" s="11">
        <v>0</v>
      </c>
      <c r="Q459" s="11">
        <v>0</v>
      </c>
      <c r="R459" s="6">
        <v>0</v>
      </c>
      <c r="S459" s="11">
        <v>0</v>
      </c>
      <c r="T459" s="11">
        <v>1</v>
      </c>
      <c r="U459" s="11">
        <v>2</v>
      </c>
      <c r="V459" s="11">
        <v>0</v>
      </c>
      <c r="W459" s="11">
        <v>2</v>
      </c>
      <c r="X459" s="11">
        <v>210</v>
      </c>
      <c r="Y459" s="11">
        <v>1</v>
      </c>
      <c r="Z459" s="11">
        <v>0</v>
      </c>
      <c r="AA459" s="11">
        <v>0</v>
      </c>
      <c r="AB459" s="11">
        <v>0</v>
      </c>
      <c r="AC459" s="11">
        <v>0</v>
      </c>
      <c r="AD459" s="11">
        <v>9</v>
      </c>
      <c r="AE459" s="11">
        <v>1</v>
      </c>
      <c r="AF459" s="11" t="s">
        <v>503</v>
      </c>
      <c r="AG459" s="6">
        <v>2</v>
      </c>
      <c r="AH459" s="6">
        <v>1</v>
      </c>
      <c r="AI459" s="6">
        <v>0</v>
      </c>
      <c r="AJ459" s="6">
        <v>6</v>
      </c>
      <c r="AK459" s="11">
        <v>0</v>
      </c>
      <c r="AL459" s="11">
        <v>0</v>
      </c>
      <c r="AM459" s="11">
        <v>0</v>
      </c>
      <c r="AN459" s="11">
        <v>0.5</v>
      </c>
      <c r="AO459" s="11">
        <v>2000</v>
      </c>
      <c r="AP459" s="11">
        <v>0.4</v>
      </c>
      <c r="AQ459" s="11">
        <v>0</v>
      </c>
      <c r="AR459" s="6">
        <v>0</v>
      </c>
      <c r="AS459" s="11" t="s">
        <v>698</v>
      </c>
      <c r="AT459" s="12" t="s">
        <v>464</v>
      </c>
      <c r="AU459" s="11" t="s">
        <v>699</v>
      </c>
      <c r="AV459" s="14">
        <v>10000015</v>
      </c>
      <c r="AW459" s="14">
        <v>21000030</v>
      </c>
      <c r="AX459" s="12" t="s">
        <v>687</v>
      </c>
      <c r="AY459" s="11">
        <v>0</v>
      </c>
      <c r="AZ459" s="13">
        <v>0</v>
      </c>
      <c r="BA459" s="13">
        <v>0</v>
      </c>
      <c r="BB459" s="95" t="str">
        <f>"立即跳跃至目标区域并对其怪物造成"&amp;W459*100&amp;"%攻击伤害+"&amp;X459&amp;"点固定伤害,并使目标眩晕1秒"</f>
        <v>立即跳跃至目标区域并对其怪物造成200%攻击伤害+210点固定伤害,并使目标眩晕1秒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61011302</v>
      </c>
      <c r="D460" s="12" t="s">
        <v>686</v>
      </c>
      <c r="E460" s="11">
        <v>1</v>
      </c>
      <c r="F460" s="11">
        <v>61011301</v>
      </c>
      <c r="G460" s="11">
        <v>61011303</v>
      </c>
      <c r="H460" s="13">
        <v>1</v>
      </c>
      <c r="I460" s="11">
        <v>5</v>
      </c>
      <c r="J460" s="106">
        <v>3</v>
      </c>
      <c r="K460" s="11">
        <v>0</v>
      </c>
      <c r="L460" s="11">
        <v>0</v>
      </c>
      <c r="M460" s="11">
        <v>0</v>
      </c>
      <c r="N460" s="11">
        <v>1</v>
      </c>
      <c r="O460" s="11">
        <v>0</v>
      </c>
      <c r="P460" s="11">
        <v>0</v>
      </c>
      <c r="Q460" s="11">
        <v>0</v>
      </c>
      <c r="R460" s="6">
        <v>0</v>
      </c>
      <c r="S460" s="11">
        <v>0</v>
      </c>
      <c r="T460" s="11">
        <v>1</v>
      </c>
      <c r="U460" s="11">
        <v>2</v>
      </c>
      <c r="V460" s="11">
        <v>0</v>
      </c>
      <c r="W460" s="11">
        <v>2</v>
      </c>
      <c r="X460" s="11">
        <v>210</v>
      </c>
      <c r="Y460" s="11">
        <v>1</v>
      </c>
      <c r="Z460" s="11">
        <v>0</v>
      </c>
      <c r="AA460" s="11">
        <v>0</v>
      </c>
      <c r="AB460" s="11">
        <v>0</v>
      </c>
      <c r="AC460" s="11">
        <v>0</v>
      </c>
      <c r="AD460" s="11">
        <v>9</v>
      </c>
      <c r="AE460" s="11">
        <v>1</v>
      </c>
      <c r="AF460" s="11" t="s">
        <v>503</v>
      </c>
      <c r="AG460" s="6">
        <v>2</v>
      </c>
      <c r="AH460" s="6">
        <v>1</v>
      </c>
      <c r="AI460" s="6">
        <v>0</v>
      </c>
      <c r="AJ460" s="6">
        <v>6</v>
      </c>
      <c r="AK460" s="11">
        <v>0</v>
      </c>
      <c r="AL460" s="11">
        <v>0</v>
      </c>
      <c r="AM460" s="11">
        <v>0</v>
      </c>
      <c r="AN460" s="11">
        <v>0.5</v>
      </c>
      <c r="AO460" s="11">
        <v>2000</v>
      </c>
      <c r="AP460" s="11">
        <v>0.4</v>
      </c>
      <c r="AQ460" s="11">
        <v>0</v>
      </c>
      <c r="AR460" s="6">
        <v>0</v>
      </c>
      <c r="AS460" s="11" t="s">
        <v>698</v>
      </c>
      <c r="AT460" s="12" t="s">
        <v>464</v>
      </c>
      <c r="AU460" s="11" t="s">
        <v>699</v>
      </c>
      <c r="AV460" s="14">
        <v>10000015</v>
      </c>
      <c r="AW460" s="14">
        <v>21000030</v>
      </c>
      <c r="AX460" s="12" t="s">
        <v>687</v>
      </c>
      <c r="AY460" s="11">
        <v>0</v>
      </c>
      <c r="AZ460" s="13">
        <v>0</v>
      </c>
      <c r="BA460" s="13">
        <v>0</v>
      </c>
      <c r="BB460" s="95" t="str">
        <f t="shared" ref="BB460:BB464" si="16">"立即跳跃至目标区域并对其怪物造成"&amp;W460*100&amp;"%攻击伤害+"&amp;X460&amp;"点固定伤害,并使目标眩晕1秒"</f>
        <v>立即跳跃至目标区域并对其怪物造成200%攻击伤害+210点固定伤害,并使目标眩晕1秒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61011303</v>
      </c>
      <c r="D461" s="12" t="s">
        <v>686</v>
      </c>
      <c r="E461" s="11">
        <v>2</v>
      </c>
      <c r="F461" s="11">
        <v>61011301</v>
      </c>
      <c r="G461" s="11">
        <v>61011304</v>
      </c>
      <c r="H461" s="13">
        <v>1</v>
      </c>
      <c r="I461" s="11">
        <v>5</v>
      </c>
      <c r="J461" s="106">
        <v>3</v>
      </c>
      <c r="K461" s="11">
        <v>0</v>
      </c>
      <c r="L461" s="11">
        <v>0</v>
      </c>
      <c r="M461" s="11">
        <v>0</v>
      </c>
      <c r="N461" s="11">
        <v>1</v>
      </c>
      <c r="O461" s="11">
        <v>0</v>
      </c>
      <c r="P461" s="11">
        <v>0</v>
      </c>
      <c r="Q461" s="11">
        <v>0</v>
      </c>
      <c r="R461" s="6">
        <v>0</v>
      </c>
      <c r="S461" s="11">
        <v>0</v>
      </c>
      <c r="T461" s="11">
        <v>1</v>
      </c>
      <c r="U461" s="11">
        <v>2</v>
      </c>
      <c r="V461" s="11">
        <v>0</v>
      </c>
      <c r="W461" s="11">
        <v>2</v>
      </c>
      <c r="X461" s="11">
        <v>420</v>
      </c>
      <c r="Y461" s="11">
        <v>1</v>
      </c>
      <c r="Z461" s="11">
        <v>0</v>
      </c>
      <c r="AA461" s="11">
        <v>0</v>
      </c>
      <c r="AB461" s="11">
        <v>0</v>
      </c>
      <c r="AC461" s="11">
        <v>0</v>
      </c>
      <c r="AD461" s="11">
        <v>9</v>
      </c>
      <c r="AE461" s="11">
        <v>1</v>
      </c>
      <c r="AF461" s="11" t="s">
        <v>503</v>
      </c>
      <c r="AG461" s="6">
        <v>2</v>
      </c>
      <c r="AH461" s="6">
        <v>1</v>
      </c>
      <c r="AI461" s="6">
        <v>0</v>
      </c>
      <c r="AJ461" s="6">
        <v>6</v>
      </c>
      <c r="AK461" s="11">
        <v>0</v>
      </c>
      <c r="AL461" s="11">
        <v>0</v>
      </c>
      <c r="AM461" s="11">
        <v>0</v>
      </c>
      <c r="AN461" s="11">
        <v>0.5</v>
      </c>
      <c r="AO461" s="11">
        <v>2000</v>
      </c>
      <c r="AP461" s="11">
        <v>0.4</v>
      </c>
      <c r="AQ461" s="11">
        <v>0</v>
      </c>
      <c r="AR461" s="6">
        <v>0</v>
      </c>
      <c r="AS461" s="11" t="s">
        <v>698</v>
      </c>
      <c r="AT461" s="12" t="s">
        <v>464</v>
      </c>
      <c r="AU461" s="11" t="s">
        <v>699</v>
      </c>
      <c r="AV461" s="14">
        <v>10000015</v>
      </c>
      <c r="AW461" s="14">
        <v>21000030</v>
      </c>
      <c r="AX461" s="12" t="s">
        <v>687</v>
      </c>
      <c r="AY461" s="11">
        <v>0</v>
      </c>
      <c r="AZ461" s="13">
        <v>0</v>
      </c>
      <c r="BA461" s="13">
        <v>0</v>
      </c>
      <c r="BB461" s="95" t="str">
        <f t="shared" si="16"/>
        <v>立即跳跃至目标区域并对其怪物造成200%攻击伤害+420点固定伤害,并使目标眩晕1秒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61011304</v>
      </c>
      <c r="D462" s="12" t="s">
        <v>686</v>
      </c>
      <c r="E462" s="11">
        <v>3</v>
      </c>
      <c r="F462" s="11">
        <v>61011301</v>
      </c>
      <c r="G462" s="11">
        <v>0</v>
      </c>
      <c r="H462" s="13">
        <v>1</v>
      </c>
      <c r="I462" s="11">
        <v>5</v>
      </c>
      <c r="J462" s="106">
        <v>3</v>
      </c>
      <c r="K462" s="11">
        <v>0</v>
      </c>
      <c r="L462" s="11">
        <v>0</v>
      </c>
      <c r="M462" s="11">
        <v>0</v>
      </c>
      <c r="N462" s="11">
        <v>1</v>
      </c>
      <c r="O462" s="11">
        <v>0</v>
      </c>
      <c r="P462" s="11">
        <v>0</v>
      </c>
      <c r="Q462" s="11">
        <v>0</v>
      </c>
      <c r="R462" s="6">
        <v>0</v>
      </c>
      <c r="S462" s="11">
        <v>0</v>
      </c>
      <c r="T462" s="11">
        <v>1</v>
      </c>
      <c r="U462" s="11">
        <v>2</v>
      </c>
      <c r="V462" s="11">
        <v>0</v>
      </c>
      <c r="W462" s="11">
        <v>2</v>
      </c>
      <c r="X462" s="11">
        <v>700</v>
      </c>
      <c r="Y462" s="11">
        <v>1</v>
      </c>
      <c r="Z462" s="11">
        <v>0</v>
      </c>
      <c r="AA462" s="11">
        <v>0</v>
      </c>
      <c r="AB462" s="11">
        <v>0</v>
      </c>
      <c r="AC462" s="11">
        <v>0</v>
      </c>
      <c r="AD462" s="11">
        <v>9</v>
      </c>
      <c r="AE462" s="11">
        <v>1</v>
      </c>
      <c r="AF462" s="11" t="s">
        <v>503</v>
      </c>
      <c r="AG462" s="6">
        <v>2</v>
      </c>
      <c r="AH462" s="6">
        <v>1</v>
      </c>
      <c r="AI462" s="6">
        <v>0</v>
      </c>
      <c r="AJ462" s="6">
        <v>6</v>
      </c>
      <c r="AK462" s="11">
        <v>0</v>
      </c>
      <c r="AL462" s="11">
        <v>0</v>
      </c>
      <c r="AM462" s="11">
        <v>0</v>
      </c>
      <c r="AN462" s="11">
        <v>0.5</v>
      </c>
      <c r="AO462" s="11">
        <v>2000</v>
      </c>
      <c r="AP462" s="11">
        <v>0.4</v>
      </c>
      <c r="AQ462" s="11">
        <v>0</v>
      </c>
      <c r="AR462" s="6">
        <v>0</v>
      </c>
      <c r="AS462" s="11" t="s">
        <v>698</v>
      </c>
      <c r="AT462" s="12" t="s">
        <v>464</v>
      </c>
      <c r="AU462" s="11" t="s">
        <v>699</v>
      </c>
      <c r="AV462" s="14">
        <v>10000015</v>
      </c>
      <c r="AW462" s="14">
        <v>21000030</v>
      </c>
      <c r="AX462" s="12" t="s">
        <v>687</v>
      </c>
      <c r="AY462" s="11">
        <v>0</v>
      </c>
      <c r="AZ462" s="13">
        <v>0</v>
      </c>
      <c r="BA462" s="13">
        <v>0</v>
      </c>
      <c r="BB462" s="95" t="str">
        <f t="shared" si="16"/>
        <v>立即跳跃至目标区域并对其怪物造成200%攻击伤害+700点固定伤害,并使目标眩晕1秒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61011305</v>
      </c>
      <c r="D463" s="12" t="s">
        <v>686</v>
      </c>
      <c r="E463" s="11">
        <v>4</v>
      </c>
      <c r="F463" s="11">
        <v>61011301</v>
      </c>
      <c r="G463" s="11">
        <v>0</v>
      </c>
      <c r="H463" s="13">
        <v>1</v>
      </c>
      <c r="I463" s="11">
        <v>5</v>
      </c>
      <c r="J463" s="106">
        <v>3</v>
      </c>
      <c r="K463" s="11">
        <v>0</v>
      </c>
      <c r="L463" s="11">
        <v>0</v>
      </c>
      <c r="M463" s="11">
        <v>0</v>
      </c>
      <c r="N463" s="11">
        <v>1</v>
      </c>
      <c r="O463" s="11">
        <v>0</v>
      </c>
      <c r="P463" s="11">
        <v>0</v>
      </c>
      <c r="Q463" s="11">
        <v>0</v>
      </c>
      <c r="R463" s="6">
        <v>0</v>
      </c>
      <c r="S463" s="11">
        <v>0</v>
      </c>
      <c r="T463" s="11">
        <v>1</v>
      </c>
      <c r="U463" s="11">
        <v>2</v>
      </c>
      <c r="V463" s="11">
        <v>0</v>
      </c>
      <c r="W463" s="11">
        <v>2</v>
      </c>
      <c r="X463" s="11">
        <v>1050</v>
      </c>
      <c r="Y463" s="11">
        <v>1</v>
      </c>
      <c r="Z463" s="11">
        <v>0</v>
      </c>
      <c r="AA463" s="11">
        <v>0</v>
      </c>
      <c r="AB463" s="11">
        <v>0</v>
      </c>
      <c r="AC463" s="11">
        <v>0</v>
      </c>
      <c r="AD463" s="11">
        <v>9</v>
      </c>
      <c r="AE463" s="11">
        <v>1</v>
      </c>
      <c r="AF463" s="11" t="s">
        <v>503</v>
      </c>
      <c r="AG463" s="6">
        <v>2</v>
      </c>
      <c r="AH463" s="6">
        <v>1</v>
      </c>
      <c r="AI463" s="6">
        <v>0</v>
      </c>
      <c r="AJ463" s="6">
        <v>6</v>
      </c>
      <c r="AK463" s="11">
        <v>0</v>
      </c>
      <c r="AL463" s="11">
        <v>0</v>
      </c>
      <c r="AM463" s="11">
        <v>0</v>
      </c>
      <c r="AN463" s="11">
        <v>0.5</v>
      </c>
      <c r="AO463" s="11">
        <v>2000</v>
      </c>
      <c r="AP463" s="11">
        <v>0.4</v>
      </c>
      <c r="AQ463" s="11">
        <v>0</v>
      </c>
      <c r="AR463" s="6">
        <v>0</v>
      </c>
      <c r="AS463" s="11" t="s">
        <v>698</v>
      </c>
      <c r="AT463" s="12" t="s">
        <v>464</v>
      </c>
      <c r="AU463" s="11" t="s">
        <v>699</v>
      </c>
      <c r="AV463" s="14">
        <v>10000015</v>
      </c>
      <c r="AW463" s="14">
        <v>21000030</v>
      </c>
      <c r="AX463" s="12" t="s">
        <v>687</v>
      </c>
      <c r="AY463" s="11">
        <v>0</v>
      </c>
      <c r="AZ463" s="13">
        <v>0</v>
      </c>
      <c r="BA463" s="13">
        <v>0</v>
      </c>
      <c r="BB463" s="95" t="str">
        <f t="shared" si="16"/>
        <v>立即跳跃至目标区域并对其怪物造成200%攻击伤害+1050点固定伤害,并使目标眩晕1秒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61011306</v>
      </c>
      <c r="D464" s="12" t="s">
        <v>686</v>
      </c>
      <c r="E464" s="11">
        <v>5</v>
      </c>
      <c r="F464" s="11">
        <v>61011301</v>
      </c>
      <c r="G464" s="11">
        <v>0</v>
      </c>
      <c r="H464" s="13">
        <v>1</v>
      </c>
      <c r="I464" s="11">
        <v>5</v>
      </c>
      <c r="J464" s="106">
        <v>3</v>
      </c>
      <c r="K464" s="11">
        <v>0</v>
      </c>
      <c r="L464" s="11">
        <v>0</v>
      </c>
      <c r="M464" s="11">
        <v>0</v>
      </c>
      <c r="N464" s="11">
        <v>1</v>
      </c>
      <c r="O464" s="11">
        <v>0</v>
      </c>
      <c r="P464" s="11">
        <v>0</v>
      </c>
      <c r="Q464" s="11">
        <v>0</v>
      </c>
      <c r="R464" s="6">
        <v>0</v>
      </c>
      <c r="S464" s="11">
        <v>0</v>
      </c>
      <c r="T464" s="11">
        <v>1</v>
      </c>
      <c r="U464" s="11">
        <v>2</v>
      </c>
      <c r="V464" s="11">
        <v>0</v>
      </c>
      <c r="W464" s="11">
        <v>2</v>
      </c>
      <c r="X464" s="11">
        <v>1400</v>
      </c>
      <c r="Y464" s="11">
        <v>1</v>
      </c>
      <c r="Z464" s="11">
        <v>0</v>
      </c>
      <c r="AA464" s="11">
        <v>0</v>
      </c>
      <c r="AB464" s="11">
        <v>0</v>
      </c>
      <c r="AC464" s="11">
        <v>0</v>
      </c>
      <c r="AD464" s="11">
        <v>9</v>
      </c>
      <c r="AE464" s="11">
        <v>1</v>
      </c>
      <c r="AF464" s="11" t="s">
        <v>503</v>
      </c>
      <c r="AG464" s="6">
        <v>2</v>
      </c>
      <c r="AH464" s="6">
        <v>1</v>
      </c>
      <c r="AI464" s="6">
        <v>0</v>
      </c>
      <c r="AJ464" s="6">
        <v>6</v>
      </c>
      <c r="AK464" s="11">
        <v>0</v>
      </c>
      <c r="AL464" s="11">
        <v>0</v>
      </c>
      <c r="AM464" s="11">
        <v>0</v>
      </c>
      <c r="AN464" s="11">
        <v>0.5</v>
      </c>
      <c r="AO464" s="11">
        <v>2000</v>
      </c>
      <c r="AP464" s="11">
        <v>0.4</v>
      </c>
      <c r="AQ464" s="11">
        <v>0</v>
      </c>
      <c r="AR464" s="6">
        <v>0</v>
      </c>
      <c r="AS464" s="11" t="s">
        <v>698</v>
      </c>
      <c r="AT464" s="12" t="s">
        <v>464</v>
      </c>
      <c r="AU464" s="11" t="s">
        <v>699</v>
      </c>
      <c r="AV464" s="14">
        <v>10000015</v>
      </c>
      <c r="AW464" s="14">
        <v>21000030</v>
      </c>
      <c r="AX464" s="12" t="s">
        <v>687</v>
      </c>
      <c r="AY464" s="11">
        <v>0</v>
      </c>
      <c r="AZ464" s="13">
        <v>0</v>
      </c>
      <c r="BA464" s="13">
        <v>0</v>
      </c>
      <c r="BB464" s="95" t="str">
        <f t="shared" si="16"/>
        <v>立即跳跃至目标区域并对其怪物造成200%攻击伤害+1400点固定伤害,并使目标眩晕1秒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61012101</v>
      </c>
      <c r="D465" s="12" t="s">
        <v>700</v>
      </c>
      <c r="E465" s="11">
        <v>0</v>
      </c>
      <c r="F465" s="11">
        <v>61012101</v>
      </c>
      <c r="G465" s="11">
        <v>61012102</v>
      </c>
      <c r="H465" s="13">
        <v>2</v>
      </c>
      <c r="I465" s="11">
        <v>1</v>
      </c>
      <c r="J465" s="11">
        <v>3</v>
      </c>
      <c r="K465" s="11">
        <v>0</v>
      </c>
      <c r="L465" s="11">
        <v>0</v>
      </c>
      <c r="M465" s="11">
        <v>0</v>
      </c>
      <c r="N465" s="11">
        <v>1</v>
      </c>
      <c r="O465" s="11">
        <v>0</v>
      </c>
      <c r="P465" s="11">
        <v>0</v>
      </c>
      <c r="Q465" s="11">
        <v>0</v>
      </c>
      <c r="R465" s="6">
        <v>0</v>
      </c>
      <c r="S465" s="11">
        <v>0</v>
      </c>
      <c r="T465" s="11">
        <v>1</v>
      </c>
      <c r="U465" s="11">
        <v>2</v>
      </c>
      <c r="V465" s="11">
        <v>0</v>
      </c>
      <c r="W465" s="11">
        <v>2</v>
      </c>
      <c r="X465" s="11">
        <v>210</v>
      </c>
      <c r="Y465" s="11">
        <v>0</v>
      </c>
      <c r="Z465" s="11">
        <v>0</v>
      </c>
      <c r="AA465" s="11">
        <v>0</v>
      </c>
      <c r="AB465" s="11">
        <v>0</v>
      </c>
      <c r="AC465" s="11">
        <v>0</v>
      </c>
      <c r="AD465" s="11">
        <v>9</v>
      </c>
      <c r="AE465" s="11">
        <v>2</v>
      </c>
      <c r="AF465" s="11" t="s">
        <v>701</v>
      </c>
      <c r="AG465" s="6">
        <v>2</v>
      </c>
      <c r="AH465" s="6">
        <v>2</v>
      </c>
      <c r="AI465" s="6">
        <v>0</v>
      </c>
      <c r="AJ465" s="6">
        <v>1.5</v>
      </c>
      <c r="AK465" s="11">
        <v>0</v>
      </c>
      <c r="AL465" s="11">
        <v>0</v>
      </c>
      <c r="AM465" s="11">
        <v>0</v>
      </c>
      <c r="AN465" s="11">
        <v>0.5</v>
      </c>
      <c r="AO465" s="11">
        <v>2000</v>
      </c>
      <c r="AP465" s="11">
        <v>0.5</v>
      </c>
      <c r="AQ465" s="11">
        <v>0</v>
      </c>
      <c r="AR465" s="6">
        <v>0</v>
      </c>
      <c r="AS465" s="11">
        <v>90001031</v>
      </c>
      <c r="AT465" s="12" t="s">
        <v>209</v>
      </c>
      <c r="AU465" s="11" t="s">
        <v>702</v>
      </c>
      <c r="AV465" s="14">
        <v>10001007</v>
      </c>
      <c r="AW465" s="14">
        <v>21000010</v>
      </c>
      <c r="AX465" s="12" t="s">
        <v>156</v>
      </c>
      <c r="AY465" s="11">
        <v>0</v>
      </c>
      <c r="AZ465" s="13">
        <v>0</v>
      </c>
      <c r="BA465" s="13">
        <v>0</v>
      </c>
      <c r="BB465" s="95" t="str">
        <f>"立即对目标范围内的怪物造成"&amp;W465*100&amp;"%攻击伤害+"&amp;X465&amp;"点固定伤害,并使目标速度降低50%,持续6秒"</f>
        <v>立即对目标范围内的怪物造成200%攻击伤害+210点固定伤害,并使目标速度降低50%,持续6秒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61012102</v>
      </c>
      <c r="D466" s="12" t="s">
        <v>700</v>
      </c>
      <c r="E466" s="11">
        <v>1</v>
      </c>
      <c r="F466" s="11">
        <v>61012101</v>
      </c>
      <c r="G466" s="11">
        <v>61012103</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2</v>
      </c>
      <c r="X466" s="11">
        <v>210</v>
      </c>
      <c r="Y466" s="11">
        <v>0</v>
      </c>
      <c r="Z466" s="11">
        <v>0</v>
      </c>
      <c r="AA466" s="11">
        <v>0</v>
      </c>
      <c r="AB466" s="11">
        <v>0</v>
      </c>
      <c r="AC466" s="11">
        <v>0</v>
      </c>
      <c r="AD466" s="11">
        <v>9</v>
      </c>
      <c r="AE466" s="11">
        <v>2</v>
      </c>
      <c r="AF466" s="11" t="s">
        <v>701</v>
      </c>
      <c r="AG466" s="6">
        <v>2</v>
      </c>
      <c r="AH466" s="6">
        <v>2</v>
      </c>
      <c r="AI466" s="6">
        <v>0</v>
      </c>
      <c r="AJ466" s="6">
        <v>1.5</v>
      </c>
      <c r="AK466" s="11">
        <v>0</v>
      </c>
      <c r="AL466" s="11">
        <v>0</v>
      </c>
      <c r="AM466" s="11">
        <v>0</v>
      </c>
      <c r="AN466" s="11">
        <v>0.5</v>
      </c>
      <c r="AO466" s="11">
        <v>2000</v>
      </c>
      <c r="AP466" s="11">
        <v>0.5</v>
      </c>
      <c r="AQ466" s="11">
        <v>0</v>
      </c>
      <c r="AR466" s="6">
        <v>0</v>
      </c>
      <c r="AS466" s="11" t="s">
        <v>703</v>
      </c>
      <c r="AT466" s="12" t="s">
        <v>209</v>
      </c>
      <c r="AU466" s="11" t="s">
        <v>702</v>
      </c>
      <c r="AV466" s="14">
        <v>10001007</v>
      </c>
      <c r="AW466" s="14">
        <v>21000010</v>
      </c>
      <c r="AX466" s="12" t="s">
        <v>156</v>
      </c>
      <c r="AY466" s="11">
        <v>0</v>
      </c>
      <c r="AZ466" s="13">
        <v>0</v>
      </c>
      <c r="BA466" s="13">
        <v>0</v>
      </c>
      <c r="BB466" s="95" t="str">
        <f t="shared" ref="BB466:BB470" si="17">"立即对目标范围内的怪物造成"&amp;W466*100&amp;"%攻击伤害+"&amp;X466&amp;"点固定伤害,并使目标速度降低50%,持续6秒"</f>
        <v>立即对目标范围内的怪物造成200%攻击伤害+210点固定伤害,并使目标速度降低50%,持续6秒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61012103</v>
      </c>
      <c r="D467" s="12" t="s">
        <v>700</v>
      </c>
      <c r="E467" s="11">
        <v>2</v>
      </c>
      <c r="F467" s="11">
        <v>61012101</v>
      </c>
      <c r="G467" s="11">
        <v>61012104</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2</v>
      </c>
      <c r="X467" s="11">
        <v>420</v>
      </c>
      <c r="Y467" s="11">
        <v>0</v>
      </c>
      <c r="Z467" s="11">
        <v>0</v>
      </c>
      <c r="AA467" s="11">
        <v>0</v>
      </c>
      <c r="AB467" s="11">
        <v>0</v>
      </c>
      <c r="AC467" s="11">
        <v>0</v>
      </c>
      <c r="AD467" s="11">
        <v>9</v>
      </c>
      <c r="AE467" s="11">
        <v>2</v>
      </c>
      <c r="AF467" s="11" t="s">
        <v>701</v>
      </c>
      <c r="AG467" s="6">
        <v>2</v>
      </c>
      <c r="AH467" s="6">
        <v>2</v>
      </c>
      <c r="AI467" s="6">
        <v>0</v>
      </c>
      <c r="AJ467" s="6">
        <v>1.5</v>
      </c>
      <c r="AK467" s="11">
        <v>0</v>
      </c>
      <c r="AL467" s="11">
        <v>0</v>
      </c>
      <c r="AM467" s="11">
        <v>0</v>
      </c>
      <c r="AN467" s="11">
        <v>0.5</v>
      </c>
      <c r="AO467" s="11">
        <v>2000</v>
      </c>
      <c r="AP467" s="11">
        <v>0.5</v>
      </c>
      <c r="AQ467" s="11">
        <v>0</v>
      </c>
      <c r="AR467" s="6">
        <v>0</v>
      </c>
      <c r="AS467" s="11" t="s">
        <v>703</v>
      </c>
      <c r="AT467" s="12" t="s">
        <v>209</v>
      </c>
      <c r="AU467" s="11" t="s">
        <v>702</v>
      </c>
      <c r="AV467" s="14">
        <v>10001007</v>
      </c>
      <c r="AW467" s="14">
        <v>21000010</v>
      </c>
      <c r="AX467" s="12" t="s">
        <v>156</v>
      </c>
      <c r="AY467" s="11">
        <v>0</v>
      </c>
      <c r="AZ467" s="13">
        <v>0</v>
      </c>
      <c r="BA467" s="13">
        <v>0</v>
      </c>
      <c r="BB467" s="95" t="str">
        <f t="shared" si="17"/>
        <v>立即对目标范围内的怪物造成200%攻击伤害+420点固定伤害,并使目标速度降低50%,持续6秒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61012104</v>
      </c>
      <c r="D468" s="12" t="s">
        <v>700</v>
      </c>
      <c r="E468" s="11">
        <v>3</v>
      </c>
      <c r="F468" s="11">
        <v>61012101</v>
      </c>
      <c r="G468" s="11">
        <v>0</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2</v>
      </c>
      <c r="X468" s="11">
        <v>700</v>
      </c>
      <c r="Y468" s="11">
        <v>0</v>
      </c>
      <c r="Z468" s="11">
        <v>0</v>
      </c>
      <c r="AA468" s="11">
        <v>0</v>
      </c>
      <c r="AB468" s="11">
        <v>0</v>
      </c>
      <c r="AC468" s="11">
        <v>0</v>
      </c>
      <c r="AD468" s="11">
        <v>9</v>
      </c>
      <c r="AE468" s="11">
        <v>2</v>
      </c>
      <c r="AF468" s="11" t="s">
        <v>701</v>
      </c>
      <c r="AG468" s="6">
        <v>2</v>
      </c>
      <c r="AH468" s="6">
        <v>2</v>
      </c>
      <c r="AI468" s="6">
        <v>0</v>
      </c>
      <c r="AJ468" s="6">
        <v>1.5</v>
      </c>
      <c r="AK468" s="11">
        <v>0</v>
      </c>
      <c r="AL468" s="11">
        <v>0</v>
      </c>
      <c r="AM468" s="11">
        <v>0</v>
      </c>
      <c r="AN468" s="11">
        <v>0.5</v>
      </c>
      <c r="AO468" s="11">
        <v>2000</v>
      </c>
      <c r="AP468" s="11">
        <v>0.5</v>
      </c>
      <c r="AQ468" s="11">
        <v>0</v>
      </c>
      <c r="AR468" s="6">
        <v>0</v>
      </c>
      <c r="AS468" s="11" t="s">
        <v>703</v>
      </c>
      <c r="AT468" s="12" t="s">
        <v>209</v>
      </c>
      <c r="AU468" s="11" t="s">
        <v>702</v>
      </c>
      <c r="AV468" s="14">
        <v>10001007</v>
      </c>
      <c r="AW468" s="14">
        <v>21000010</v>
      </c>
      <c r="AX468" s="12" t="s">
        <v>156</v>
      </c>
      <c r="AY468" s="11">
        <v>0</v>
      </c>
      <c r="AZ468" s="13">
        <v>0</v>
      </c>
      <c r="BA468" s="13">
        <v>0</v>
      </c>
      <c r="BB468" s="95" t="str">
        <f t="shared" si="17"/>
        <v>立即对目标范围内的怪物造成200%攻击伤害+700点固定伤害,并使目标速度降低50%,持续6秒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61012105</v>
      </c>
      <c r="D469" s="12" t="s">
        <v>700</v>
      </c>
      <c r="E469" s="11">
        <v>4</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1">
        <v>1050</v>
      </c>
      <c r="Y469" s="11">
        <v>0</v>
      </c>
      <c r="Z469" s="11">
        <v>0</v>
      </c>
      <c r="AA469" s="11">
        <v>0</v>
      </c>
      <c r="AB469" s="11">
        <v>0</v>
      </c>
      <c r="AC469" s="11">
        <v>0</v>
      </c>
      <c r="AD469" s="11">
        <v>9</v>
      </c>
      <c r="AE469" s="11">
        <v>2</v>
      </c>
      <c r="AF469" s="11" t="s">
        <v>701</v>
      </c>
      <c r="AG469" s="6">
        <v>2</v>
      </c>
      <c r="AH469" s="6">
        <v>2</v>
      </c>
      <c r="AI469" s="6">
        <v>0</v>
      </c>
      <c r="AJ469" s="6">
        <v>1.5</v>
      </c>
      <c r="AK469" s="11">
        <v>0</v>
      </c>
      <c r="AL469" s="11">
        <v>0</v>
      </c>
      <c r="AM469" s="11">
        <v>0</v>
      </c>
      <c r="AN469" s="11">
        <v>0.5</v>
      </c>
      <c r="AO469" s="11">
        <v>2000</v>
      </c>
      <c r="AP469" s="11">
        <v>0.5</v>
      </c>
      <c r="AQ469" s="11">
        <v>0</v>
      </c>
      <c r="AR469" s="6">
        <v>0</v>
      </c>
      <c r="AS469" s="11" t="s">
        <v>703</v>
      </c>
      <c r="AT469" s="12" t="s">
        <v>209</v>
      </c>
      <c r="AU469" s="11" t="s">
        <v>702</v>
      </c>
      <c r="AV469" s="14">
        <v>10001007</v>
      </c>
      <c r="AW469" s="14">
        <v>21000010</v>
      </c>
      <c r="AX469" s="12" t="s">
        <v>156</v>
      </c>
      <c r="AY469" s="11">
        <v>0</v>
      </c>
      <c r="AZ469" s="13">
        <v>0</v>
      </c>
      <c r="BA469" s="13">
        <v>0</v>
      </c>
      <c r="BB469" s="95" t="str">
        <f t="shared" si="17"/>
        <v>立即对目标范围内的怪物造成200%攻击伤害+1050点固定伤害,并使目标速度降低50%,持续6秒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61012106</v>
      </c>
      <c r="D470" s="12" t="s">
        <v>700</v>
      </c>
      <c r="E470" s="11">
        <v>5</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v>
      </c>
      <c r="X470" s="11">
        <v>1400</v>
      </c>
      <c r="Y470" s="11">
        <v>0</v>
      </c>
      <c r="Z470" s="11">
        <v>0</v>
      </c>
      <c r="AA470" s="11">
        <v>0</v>
      </c>
      <c r="AB470" s="11">
        <v>0</v>
      </c>
      <c r="AC470" s="11">
        <v>0</v>
      </c>
      <c r="AD470" s="11">
        <v>9</v>
      </c>
      <c r="AE470" s="11">
        <v>2</v>
      </c>
      <c r="AF470" s="11" t="s">
        <v>701</v>
      </c>
      <c r="AG470" s="6">
        <v>2</v>
      </c>
      <c r="AH470" s="6">
        <v>2</v>
      </c>
      <c r="AI470" s="6">
        <v>0</v>
      </c>
      <c r="AJ470" s="6">
        <v>1.5</v>
      </c>
      <c r="AK470" s="11">
        <v>0</v>
      </c>
      <c r="AL470" s="11">
        <v>0</v>
      </c>
      <c r="AM470" s="11">
        <v>0</v>
      </c>
      <c r="AN470" s="11">
        <v>0.5</v>
      </c>
      <c r="AO470" s="11">
        <v>2000</v>
      </c>
      <c r="AP470" s="11">
        <v>0.5</v>
      </c>
      <c r="AQ470" s="11">
        <v>0</v>
      </c>
      <c r="AR470" s="6">
        <v>0</v>
      </c>
      <c r="AS470" s="11" t="s">
        <v>703</v>
      </c>
      <c r="AT470" s="12" t="s">
        <v>209</v>
      </c>
      <c r="AU470" s="11" t="s">
        <v>702</v>
      </c>
      <c r="AV470" s="14">
        <v>10001007</v>
      </c>
      <c r="AW470" s="14">
        <v>21000010</v>
      </c>
      <c r="AX470" s="12" t="s">
        <v>156</v>
      </c>
      <c r="AY470" s="11">
        <v>0</v>
      </c>
      <c r="AZ470" s="13">
        <v>0</v>
      </c>
      <c r="BA470" s="13">
        <v>0</v>
      </c>
      <c r="BB470" s="95" t="str">
        <f t="shared" si="17"/>
        <v>立即对目标范围内的怪物造成200%攻击伤害+1400点固定伤害,并使目标速度降低50%,持续6秒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61012201</v>
      </c>
      <c r="D471" s="12" t="s">
        <v>191</v>
      </c>
      <c r="E471" s="11">
        <v>0</v>
      </c>
      <c r="F471" s="11">
        <v>61012201</v>
      </c>
      <c r="G471" s="11">
        <v>61012202</v>
      </c>
      <c r="H471" s="13">
        <v>2</v>
      </c>
      <c r="I471" s="11">
        <v>3</v>
      </c>
      <c r="J471" s="11">
        <v>0</v>
      </c>
      <c r="K471" s="11">
        <v>0</v>
      </c>
      <c r="L471" s="11">
        <v>0</v>
      </c>
      <c r="M471" s="11">
        <v>0</v>
      </c>
      <c r="N471" s="11">
        <v>1</v>
      </c>
      <c r="O471" s="11">
        <v>0</v>
      </c>
      <c r="P471" s="11">
        <v>0</v>
      </c>
      <c r="Q471" s="11">
        <v>0</v>
      </c>
      <c r="R471" s="6">
        <v>0</v>
      </c>
      <c r="S471" s="11">
        <v>0</v>
      </c>
      <c r="T471" s="11">
        <v>1</v>
      </c>
      <c r="U471" s="11">
        <v>2</v>
      </c>
      <c r="V471" s="11">
        <v>0</v>
      </c>
      <c r="W471" s="11">
        <v>1.25</v>
      </c>
      <c r="X471" s="11">
        <v>300</v>
      </c>
      <c r="Y471" s="11">
        <v>1</v>
      </c>
      <c r="Z471" s="11">
        <v>0</v>
      </c>
      <c r="AA471" s="11">
        <v>0</v>
      </c>
      <c r="AB471" s="11">
        <v>0</v>
      </c>
      <c r="AC471" s="11">
        <v>0</v>
      </c>
      <c r="AD471" s="11">
        <v>15</v>
      </c>
      <c r="AE471" s="11">
        <v>1</v>
      </c>
      <c r="AF471" s="11" t="s">
        <v>660</v>
      </c>
      <c r="AG471" s="6">
        <v>2</v>
      </c>
      <c r="AH471" s="6">
        <v>0</v>
      </c>
      <c r="AI471" s="6">
        <v>0</v>
      </c>
      <c r="AJ471" s="6">
        <v>0</v>
      </c>
      <c r="AK471" s="11">
        <v>0</v>
      </c>
      <c r="AL471" s="11">
        <v>0</v>
      </c>
      <c r="AM471" s="11">
        <v>0</v>
      </c>
      <c r="AN471" s="11">
        <v>0</v>
      </c>
      <c r="AO471" s="11">
        <v>3000</v>
      </c>
      <c r="AP471" s="11">
        <v>0.1</v>
      </c>
      <c r="AQ471" s="11">
        <v>0</v>
      </c>
      <c r="AR471" s="6">
        <v>90001035</v>
      </c>
      <c r="AS471" s="11" t="s">
        <v>154</v>
      </c>
      <c r="AT471" s="12" t="s">
        <v>704</v>
      </c>
      <c r="AU471" s="11" t="s">
        <v>344</v>
      </c>
      <c r="AV471" s="14">
        <v>10000001</v>
      </c>
      <c r="AW471" s="14">
        <v>21000120</v>
      </c>
      <c r="AX471" s="12" t="s">
        <v>661</v>
      </c>
      <c r="AY471" s="11">
        <v>0</v>
      </c>
      <c r="AZ471" s="13">
        <v>0</v>
      </c>
      <c r="BA471" s="13">
        <v>0</v>
      </c>
      <c r="BB471" s="95" t="str">
        <f>"每秒对周围的怪物造成"&amp;W471*100&amp;"%攻击伤害+"&amp;X471&amp;"点固定伤害.持续4秒并使自身免疫怪物攻击"</f>
        <v>每秒对周围的怪物造成125%攻击伤害+300点固定伤害.持续4秒并使自身免疫怪物攻击</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61012202</v>
      </c>
      <c r="D472" s="12" t="s">
        <v>191</v>
      </c>
      <c r="E472" s="11">
        <v>1</v>
      </c>
      <c r="F472" s="11">
        <v>61012201</v>
      </c>
      <c r="G472" s="11">
        <v>61012203</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1.25</v>
      </c>
      <c r="X472" s="11">
        <v>300</v>
      </c>
      <c r="Y472" s="11">
        <v>1</v>
      </c>
      <c r="Z472" s="11">
        <v>0</v>
      </c>
      <c r="AA472" s="11">
        <v>0</v>
      </c>
      <c r="AB472" s="11">
        <v>0</v>
      </c>
      <c r="AC472" s="11">
        <v>0</v>
      </c>
      <c r="AD472" s="11">
        <v>15</v>
      </c>
      <c r="AE472" s="11">
        <v>1</v>
      </c>
      <c r="AF472" s="11" t="s">
        <v>660</v>
      </c>
      <c r="AG472" s="6">
        <v>2</v>
      </c>
      <c r="AH472" s="6">
        <v>0</v>
      </c>
      <c r="AI472" s="6">
        <v>0</v>
      </c>
      <c r="AJ472" s="6">
        <v>0</v>
      </c>
      <c r="AK472" s="11">
        <v>0</v>
      </c>
      <c r="AL472" s="11">
        <v>0</v>
      </c>
      <c r="AM472" s="11">
        <v>0</v>
      </c>
      <c r="AN472" s="11">
        <v>0</v>
      </c>
      <c r="AO472" s="11">
        <v>3000</v>
      </c>
      <c r="AP472" s="11">
        <v>0.1</v>
      </c>
      <c r="AQ472" s="11">
        <v>0</v>
      </c>
      <c r="AR472" s="6">
        <v>90001035</v>
      </c>
      <c r="AS472" s="11" t="s">
        <v>154</v>
      </c>
      <c r="AT472" s="12" t="s">
        <v>704</v>
      </c>
      <c r="AU472" s="11" t="s">
        <v>344</v>
      </c>
      <c r="AV472" s="14">
        <v>10000001</v>
      </c>
      <c r="AW472" s="14">
        <v>21000120</v>
      </c>
      <c r="AX472" s="12" t="s">
        <v>661</v>
      </c>
      <c r="AY472" s="11">
        <v>0</v>
      </c>
      <c r="AZ472" s="13">
        <v>0</v>
      </c>
      <c r="BA472" s="13">
        <v>0</v>
      </c>
      <c r="BB472" s="95" t="str">
        <f t="shared" ref="BB472:BB476" si="18">"每秒对周围的怪物造成"&amp;W472*100&amp;"%攻击伤害+"&amp;X472&amp;"点固定伤害.持续4秒并使自身免疫怪物攻击"</f>
        <v>每秒对周围的怪物造成125%攻击伤害+300点固定伤害.持续4秒并使自身免疫怪物攻击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61012203</v>
      </c>
      <c r="D473" s="12" t="s">
        <v>191</v>
      </c>
      <c r="E473" s="11">
        <v>2</v>
      </c>
      <c r="F473" s="11">
        <v>61012201</v>
      </c>
      <c r="G473" s="11">
        <v>61012204</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1.25</v>
      </c>
      <c r="X473" s="11">
        <v>450</v>
      </c>
      <c r="Y473" s="11">
        <v>1</v>
      </c>
      <c r="Z473" s="11">
        <v>0</v>
      </c>
      <c r="AA473" s="11">
        <v>0</v>
      </c>
      <c r="AB473" s="11">
        <v>0</v>
      </c>
      <c r="AC473" s="11">
        <v>0</v>
      </c>
      <c r="AD473" s="11">
        <v>15</v>
      </c>
      <c r="AE473" s="11">
        <v>1</v>
      </c>
      <c r="AF473" s="11" t="s">
        <v>660</v>
      </c>
      <c r="AG473" s="6">
        <v>2</v>
      </c>
      <c r="AH473" s="6">
        <v>0</v>
      </c>
      <c r="AI473" s="6">
        <v>0</v>
      </c>
      <c r="AJ473" s="6">
        <v>0</v>
      </c>
      <c r="AK473" s="11">
        <v>0</v>
      </c>
      <c r="AL473" s="11">
        <v>0</v>
      </c>
      <c r="AM473" s="11">
        <v>0</v>
      </c>
      <c r="AN473" s="11">
        <v>0</v>
      </c>
      <c r="AO473" s="11">
        <v>3000</v>
      </c>
      <c r="AP473" s="11">
        <v>0.1</v>
      </c>
      <c r="AQ473" s="11">
        <v>0</v>
      </c>
      <c r="AR473" s="6">
        <v>90001035</v>
      </c>
      <c r="AS473" s="11" t="s">
        <v>154</v>
      </c>
      <c r="AT473" s="12" t="s">
        <v>704</v>
      </c>
      <c r="AU473" s="11" t="s">
        <v>344</v>
      </c>
      <c r="AV473" s="14">
        <v>10000001</v>
      </c>
      <c r="AW473" s="14">
        <v>21000120</v>
      </c>
      <c r="AX473" s="12" t="s">
        <v>661</v>
      </c>
      <c r="AY473" s="11">
        <v>0</v>
      </c>
      <c r="AZ473" s="13">
        <v>0</v>
      </c>
      <c r="BA473" s="13">
        <v>0</v>
      </c>
      <c r="BB473" s="95" t="str">
        <f t="shared" si="18"/>
        <v>每秒对周围的怪物造成125%攻击伤害+450点固定伤害.持续4秒并使自身免疫怪物攻击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61012204</v>
      </c>
      <c r="D474" s="12" t="s">
        <v>191</v>
      </c>
      <c r="E474" s="11">
        <v>3</v>
      </c>
      <c r="F474" s="11">
        <v>61012201</v>
      </c>
      <c r="G474" s="11">
        <v>0</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1.25</v>
      </c>
      <c r="X474" s="11">
        <v>750</v>
      </c>
      <c r="Y474" s="11">
        <v>1</v>
      </c>
      <c r="Z474" s="11">
        <v>0</v>
      </c>
      <c r="AA474" s="11">
        <v>0</v>
      </c>
      <c r="AB474" s="11">
        <v>0</v>
      </c>
      <c r="AC474" s="11">
        <v>0</v>
      </c>
      <c r="AD474" s="11">
        <v>15</v>
      </c>
      <c r="AE474" s="11">
        <v>1</v>
      </c>
      <c r="AF474" s="11" t="s">
        <v>660</v>
      </c>
      <c r="AG474" s="6">
        <v>2</v>
      </c>
      <c r="AH474" s="6">
        <v>0</v>
      </c>
      <c r="AI474" s="6">
        <v>0</v>
      </c>
      <c r="AJ474" s="6">
        <v>0</v>
      </c>
      <c r="AK474" s="11">
        <v>0</v>
      </c>
      <c r="AL474" s="11">
        <v>0</v>
      </c>
      <c r="AM474" s="11">
        <v>0</v>
      </c>
      <c r="AN474" s="11">
        <v>0</v>
      </c>
      <c r="AO474" s="11">
        <v>3000</v>
      </c>
      <c r="AP474" s="11">
        <v>0.1</v>
      </c>
      <c r="AQ474" s="11">
        <v>0</v>
      </c>
      <c r="AR474" s="6">
        <v>90001035</v>
      </c>
      <c r="AS474" s="11" t="s">
        <v>154</v>
      </c>
      <c r="AT474" s="12" t="s">
        <v>704</v>
      </c>
      <c r="AU474" s="11" t="s">
        <v>344</v>
      </c>
      <c r="AV474" s="14">
        <v>10000001</v>
      </c>
      <c r="AW474" s="14">
        <v>21000120</v>
      </c>
      <c r="AX474" s="12" t="s">
        <v>661</v>
      </c>
      <c r="AY474" s="11">
        <v>0</v>
      </c>
      <c r="AZ474" s="13">
        <v>0</v>
      </c>
      <c r="BA474" s="13">
        <v>0</v>
      </c>
      <c r="BB474" s="95" t="str">
        <f t="shared" si="18"/>
        <v>每秒对周围的怪物造成125%攻击伤害+750点固定伤害.持续4秒并使自身免疫怪物攻击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61012205</v>
      </c>
      <c r="D475" s="12" t="s">
        <v>191</v>
      </c>
      <c r="E475" s="11">
        <v>4</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1.25</v>
      </c>
      <c r="X475" s="11">
        <v>1050</v>
      </c>
      <c r="Y475" s="11">
        <v>1</v>
      </c>
      <c r="Z475" s="11">
        <v>0</v>
      </c>
      <c r="AA475" s="11">
        <v>0</v>
      </c>
      <c r="AB475" s="11">
        <v>0</v>
      </c>
      <c r="AC475" s="11">
        <v>0</v>
      </c>
      <c r="AD475" s="11">
        <v>15</v>
      </c>
      <c r="AE475" s="11">
        <v>1</v>
      </c>
      <c r="AF475" s="11" t="s">
        <v>660</v>
      </c>
      <c r="AG475" s="6">
        <v>2</v>
      </c>
      <c r="AH475" s="6">
        <v>0</v>
      </c>
      <c r="AI475" s="6">
        <v>0</v>
      </c>
      <c r="AJ475" s="6">
        <v>0</v>
      </c>
      <c r="AK475" s="11">
        <v>0</v>
      </c>
      <c r="AL475" s="11">
        <v>0</v>
      </c>
      <c r="AM475" s="11">
        <v>0</v>
      </c>
      <c r="AN475" s="11">
        <v>0</v>
      </c>
      <c r="AO475" s="11">
        <v>3000</v>
      </c>
      <c r="AP475" s="11">
        <v>0.1</v>
      </c>
      <c r="AQ475" s="11">
        <v>0</v>
      </c>
      <c r="AR475" s="6">
        <v>90001035</v>
      </c>
      <c r="AS475" s="11" t="s">
        <v>154</v>
      </c>
      <c r="AT475" s="12" t="s">
        <v>704</v>
      </c>
      <c r="AU475" s="11" t="s">
        <v>344</v>
      </c>
      <c r="AV475" s="14">
        <v>10000001</v>
      </c>
      <c r="AW475" s="14">
        <v>21000120</v>
      </c>
      <c r="AX475" s="12" t="s">
        <v>661</v>
      </c>
      <c r="AY475" s="11">
        <v>0</v>
      </c>
      <c r="AZ475" s="13">
        <v>0</v>
      </c>
      <c r="BA475" s="13">
        <v>0</v>
      </c>
      <c r="BB475" s="95" t="str">
        <f t="shared" si="18"/>
        <v>每秒对周围的怪物造成125%攻击伤害+1050点固定伤害.持续4秒并使自身免疫怪物攻击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61012206</v>
      </c>
      <c r="D476" s="12" t="s">
        <v>191</v>
      </c>
      <c r="E476" s="11">
        <v>5</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1.25</v>
      </c>
      <c r="X476" s="11">
        <v>1500</v>
      </c>
      <c r="Y476" s="11">
        <v>1</v>
      </c>
      <c r="Z476" s="11">
        <v>0</v>
      </c>
      <c r="AA476" s="11">
        <v>0</v>
      </c>
      <c r="AB476" s="11">
        <v>0</v>
      </c>
      <c r="AC476" s="11">
        <v>0</v>
      </c>
      <c r="AD476" s="11">
        <v>15</v>
      </c>
      <c r="AE476" s="11">
        <v>1</v>
      </c>
      <c r="AF476" s="11" t="s">
        <v>660</v>
      </c>
      <c r="AG476" s="6">
        <v>2</v>
      </c>
      <c r="AH476" s="6">
        <v>0</v>
      </c>
      <c r="AI476" s="6">
        <v>0</v>
      </c>
      <c r="AJ476" s="6">
        <v>0</v>
      </c>
      <c r="AK476" s="11">
        <v>0</v>
      </c>
      <c r="AL476" s="11">
        <v>0</v>
      </c>
      <c r="AM476" s="11">
        <v>0</v>
      </c>
      <c r="AN476" s="11">
        <v>0</v>
      </c>
      <c r="AO476" s="11">
        <v>3000</v>
      </c>
      <c r="AP476" s="11">
        <v>0.1</v>
      </c>
      <c r="AQ476" s="11">
        <v>0</v>
      </c>
      <c r="AR476" s="6">
        <v>90001035</v>
      </c>
      <c r="AS476" s="11" t="s">
        <v>154</v>
      </c>
      <c r="AT476" s="12" t="s">
        <v>704</v>
      </c>
      <c r="AU476" s="11" t="s">
        <v>344</v>
      </c>
      <c r="AV476" s="14">
        <v>10000001</v>
      </c>
      <c r="AW476" s="14">
        <v>21000120</v>
      </c>
      <c r="AX476" s="12" t="s">
        <v>661</v>
      </c>
      <c r="AY476" s="11">
        <v>0</v>
      </c>
      <c r="AZ476" s="13">
        <v>0</v>
      </c>
      <c r="BA476" s="13">
        <v>0</v>
      </c>
      <c r="BB476" s="95" t="str">
        <f t="shared" si="18"/>
        <v>每秒对周围的怪物造成125%攻击伤害+1500点固定伤害.持续4秒并使自身免疫怪物攻击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61012301</v>
      </c>
      <c r="D477" s="12" t="s">
        <v>705</v>
      </c>
      <c r="E477" s="11">
        <v>0</v>
      </c>
      <c r="F477" s="11">
        <v>61012301</v>
      </c>
      <c r="G477" s="11">
        <v>61012302</v>
      </c>
      <c r="H477" s="13">
        <v>2</v>
      </c>
      <c r="I477" s="11">
        <v>5</v>
      </c>
      <c r="J477" s="11">
        <v>3</v>
      </c>
      <c r="K477" s="11">
        <v>0</v>
      </c>
      <c r="L477" s="11">
        <v>0</v>
      </c>
      <c r="M477" s="11">
        <v>0</v>
      </c>
      <c r="N477" s="11">
        <v>1</v>
      </c>
      <c r="O477" s="11">
        <v>0</v>
      </c>
      <c r="P477" s="11">
        <v>0</v>
      </c>
      <c r="Q477" s="11">
        <v>0</v>
      </c>
      <c r="R477" s="6">
        <v>0</v>
      </c>
      <c r="S477" s="11">
        <v>0</v>
      </c>
      <c r="T477" s="11">
        <v>1</v>
      </c>
      <c r="U477" s="11">
        <v>2</v>
      </c>
      <c r="V477" s="11">
        <v>0</v>
      </c>
      <c r="W477" s="11">
        <v>2</v>
      </c>
      <c r="X477" s="11">
        <v>210</v>
      </c>
      <c r="Y477" s="11">
        <v>1</v>
      </c>
      <c r="Z477" s="11">
        <v>0</v>
      </c>
      <c r="AA477" s="11">
        <v>0</v>
      </c>
      <c r="AB477" s="11">
        <v>0</v>
      </c>
      <c r="AC477" s="11">
        <v>0</v>
      </c>
      <c r="AD477" s="11">
        <v>9</v>
      </c>
      <c r="AE477" s="11">
        <v>2</v>
      </c>
      <c r="AF477" s="11" t="s">
        <v>444</v>
      </c>
      <c r="AG477" s="6">
        <v>2</v>
      </c>
      <c r="AH477" s="6">
        <v>2</v>
      </c>
      <c r="AI477" s="6">
        <v>0</v>
      </c>
      <c r="AJ477" s="6">
        <v>1.5</v>
      </c>
      <c r="AK477" s="11">
        <v>0</v>
      </c>
      <c r="AL477" s="11">
        <v>0</v>
      </c>
      <c r="AM477" s="11">
        <v>0</v>
      </c>
      <c r="AN477" s="11">
        <v>0.2</v>
      </c>
      <c r="AO477" s="11">
        <v>200</v>
      </c>
      <c r="AP477" s="11">
        <v>0</v>
      </c>
      <c r="AQ477" s="11">
        <v>60</v>
      </c>
      <c r="AR477" s="6">
        <v>90001033</v>
      </c>
      <c r="AS477" s="11" t="s">
        <v>154</v>
      </c>
      <c r="AT477" s="12" t="s">
        <v>164</v>
      </c>
      <c r="AU477" s="11" t="s">
        <v>165</v>
      </c>
      <c r="AV477" s="14">
        <v>10000011</v>
      </c>
      <c r="AW477" s="14">
        <v>21000130</v>
      </c>
      <c r="AX477" s="12" t="s">
        <v>166</v>
      </c>
      <c r="AY477" s="11">
        <v>1</v>
      </c>
      <c r="AZ477" s="13">
        <v>0</v>
      </c>
      <c r="BA477" s="13">
        <v>0</v>
      </c>
      <c r="BB477" s="95" t="str">
        <f>"立即冲锋至目标区域并对其怪物造成"&amp;W477*100&amp;"%攻击伤害+"&amp;X477&amp;"点固定伤害,并使自身无敌1秒"</f>
        <v>立即冲锋至目标区域并对其怪物造成200%攻击伤害+210点固定伤害,并使自身无敌1秒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61012302</v>
      </c>
      <c r="D478" s="12" t="s">
        <v>705</v>
      </c>
      <c r="E478" s="11">
        <v>1</v>
      </c>
      <c r="F478" s="11">
        <v>61012301</v>
      </c>
      <c r="G478" s="11">
        <v>61012303</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2</v>
      </c>
      <c r="X478" s="11">
        <v>210</v>
      </c>
      <c r="Y478" s="11">
        <v>1</v>
      </c>
      <c r="Z478" s="11">
        <v>0</v>
      </c>
      <c r="AA478" s="11">
        <v>0</v>
      </c>
      <c r="AB478" s="11">
        <v>0</v>
      </c>
      <c r="AC478" s="11">
        <v>0</v>
      </c>
      <c r="AD478" s="11">
        <v>9</v>
      </c>
      <c r="AE478" s="11">
        <v>2</v>
      </c>
      <c r="AF478" s="11" t="s">
        <v>444</v>
      </c>
      <c r="AG478" s="6">
        <v>2</v>
      </c>
      <c r="AH478" s="6">
        <v>2</v>
      </c>
      <c r="AI478" s="6">
        <v>0</v>
      </c>
      <c r="AJ478" s="6">
        <v>1.5</v>
      </c>
      <c r="AK478" s="11">
        <v>0</v>
      </c>
      <c r="AL478" s="11">
        <v>0</v>
      </c>
      <c r="AM478" s="11">
        <v>0</v>
      </c>
      <c r="AN478" s="11">
        <v>0.2</v>
      </c>
      <c r="AO478" s="11">
        <v>200</v>
      </c>
      <c r="AP478" s="11">
        <v>0</v>
      </c>
      <c r="AQ478" s="11">
        <v>60</v>
      </c>
      <c r="AR478" s="6">
        <v>90001033</v>
      </c>
      <c r="AS478" s="11" t="s">
        <v>154</v>
      </c>
      <c r="AT478" s="12" t="s">
        <v>164</v>
      </c>
      <c r="AU478" s="11" t="s">
        <v>165</v>
      </c>
      <c r="AV478" s="14">
        <v>10000011</v>
      </c>
      <c r="AW478" s="14">
        <v>21000130</v>
      </c>
      <c r="AX478" s="12" t="s">
        <v>166</v>
      </c>
      <c r="AY478" s="11">
        <v>1</v>
      </c>
      <c r="AZ478" s="13">
        <v>0</v>
      </c>
      <c r="BA478" s="13">
        <v>0</v>
      </c>
      <c r="BB478" s="95" t="str">
        <f t="shared" ref="BB478:BB482" si="19">"立即冲锋至目标区域并对其怪物造成"&amp;W478*100&amp;"%攻击伤害+"&amp;X478&amp;"点固定伤害,并使自身无敌1秒"</f>
        <v>立即冲锋至目标区域并对其怪物造成200%攻击伤害+210点固定伤害,并使自身无敌1秒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61012303</v>
      </c>
      <c r="D479" s="12" t="s">
        <v>705</v>
      </c>
      <c r="E479" s="11">
        <v>2</v>
      </c>
      <c r="F479" s="11">
        <v>61012301</v>
      </c>
      <c r="G479" s="11">
        <v>61012304</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2</v>
      </c>
      <c r="X479" s="11">
        <v>420</v>
      </c>
      <c r="Y479" s="11">
        <v>1</v>
      </c>
      <c r="Z479" s="11">
        <v>0</v>
      </c>
      <c r="AA479" s="11">
        <v>0</v>
      </c>
      <c r="AB479" s="11">
        <v>0</v>
      </c>
      <c r="AC479" s="11">
        <v>0</v>
      </c>
      <c r="AD479" s="11">
        <v>9</v>
      </c>
      <c r="AE479" s="11">
        <v>2</v>
      </c>
      <c r="AF479" s="11" t="s">
        <v>444</v>
      </c>
      <c r="AG479" s="6">
        <v>2</v>
      </c>
      <c r="AH479" s="6">
        <v>2</v>
      </c>
      <c r="AI479" s="6">
        <v>0</v>
      </c>
      <c r="AJ479" s="6">
        <v>1.5</v>
      </c>
      <c r="AK479" s="11">
        <v>0</v>
      </c>
      <c r="AL479" s="11">
        <v>0</v>
      </c>
      <c r="AM479" s="11">
        <v>0</v>
      </c>
      <c r="AN479" s="11">
        <v>0.2</v>
      </c>
      <c r="AO479" s="11">
        <v>200</v>
      </c>
      <c r="AP479" s="11">
        <v>0</v>
      </c>
      <c r="AQ479" s="11">
        <v>60</v>
      </c>
      <c r="AR479" s="6">
        <v>90001033</v>
      </c>
      <c r="AS479" s="11" t="s">
        <v>154</v>
      </c>
      <c r="AT479" s="12" t="s">
        <v>164</v>
      </c>
      <c r="AU479" s="11" t="s">
        <v>165</v>
      </c>
      <c r="AV479" s="14">
        <v>10000011</v>
      </c>
      <c r="AW479" s="14">
        <v>21000130</v>
      </c>
      <c r="AX479" s="12" t="s">
        <v>166</v>
      </c>
      <c r="AY479" s="11">
        <v>1</v>
      </c>
      <c r="AZ479" s="13">
        <v>0</v>
      </c>
      <c r="BA479" s="13">
        <v>0</v>
      </c>
      <c r="BB479" s="95" t="str">
        <f t="shared" si="19"/>
        <v>立即冲锋至目标区域并对其怪物造成200%攻击伤害+420点固定伤害,并使自身无敌1秒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61012304</v>
      </c>
      <c r="D480" s="12" t="s">
        <v>705</v>
      </c>
      <c r="E480" s="11">
        <v>3</v>
      </c>
      <c r="F480" s="11">
        <v>61012301</v>
      </c>
      <c r="G480" s="11">
        <v>0</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2</v>
      </c>
      <c r="X480" s="11">
        <v>700</v>
      </c>
      <c r="Y480" s="11">
        <v>1</v>
      </c>
      <c r="Z480" s="11">
        <v>0</v>
      </c>
      <c r="AA480" s="11">
        <v>0</v>
      </c>
      <c r="AB480" s="11">
        <v>0</v>
      </c>
      <c r="AC480" s="11">
        <v>0</v>
      </c>
      <c r="AD480" s="11">
        <v>9</v>
      </c>
      <c r="AE480" s="11">
        <v>2</v>
      </c>
      <c r="AF480" s="11" t="s">
        <v>444</v>
      </c>
      <c r="AG480" s="6">
        <v>2</v>
      </c>
      <c r="AH480" s="6">
        <v>2</v>
      </c>
      <c r="AI480" s="6">
        <v>0</v>
      </c>
      <c r="AJ480" s="6">
        <v>1.5</v>
      </c>
      <c r="AK480" s="11">
        <v>0</v>
      </c>
      <c r="AL480" s="11">
        <v>0</v>
      </c>
      <c r="AM480" s="11">
        <v>0</v>
      </c>
      <c r="AN480" s="11">
        <v>0.2</v>
      </c>
      <c r="AO480" s="11">
        <v>200</v>
      </c>
      <c r="AP480" s="11">
        <v>0</v>
      </c>
      <c r="AQ480" s="11">
        <v>60</v>
      </c>
      <c r="AR480" s="6">
        <v>90001033</v>
      </c>
      <c r="AS480" s="11" t="s">
        <v>154</v>
      </c>
      <c r="AT480" s="12" t="s">
        <v>164</v>
      </c>
      <c r="AU480" s="11" t="s">
        <v>165</v>
      </c>
      <c r="AV480" s="14">
        <v>10000011</v>
      </c>
      <c r="AW480" s="14">
        <v>21000130</v>
      </c>
      <c r="AX480" s="12" t="s">
        <v>166</v>
      </c>
      <c r="AY480" s="11">
        <v>1</v>
      </c>
      <c r="AZ480" s="13">
        <v>0</v>
      </c>
      <c r="BA480" s="13">
        <v>0</v>
      </c>
      <c r="BB480" s="95" t="str">
        <f t="shared" si="19"/>
        <v>立即冲锋至目标区域并对其怪物造成200%攻击伤害+700点固定伤害,并使自身无敌1秒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61012305</v>
      </c>
      <c r="D481" s="12" t="s">
        <v>705</v>
      </c>
      <c r="E481" s="11">
        <v>4</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1">
        <v>1050</v>
      </c>
      <c r="Y481" s="11">
        <v>1</v>
      </c>
      <c r="Z481" s="11">
        <v>0</v>
      </c>
      <c r="AA481" s="11">
        <v>0</v>
      </c>
      <c r="AB481" s="11">
        <v>0</v>
      </c>
      <c r="AC481" s="11">
        <v>0</v>
      </c>
      <c r="AD481" s="11">
        <v>9</v>
      </c>
      <c r="AE481" s="11">
        <v>2</v>
      </c>
      <c r="AF481" s="11" t="s">
        <v>444</v>
      </c>
      <c r="AG481" s="6">
        <v>2</v>
      </c>
      <c r="AH481" s="6">
        <v>2</v>
      </c>
      <c r="AI481" s="6">
        <v>0</v>
      </c>
      <c r="AJ481" s="6">
        <v>1.5</v>
      </c>
      <c r="AK481" s="11">
        <v>0</v>
      </c>
      <c r="AL481" s="11">
        <v>0</v>
      </c>
      <c r="AM481" s="11">
        <v>0</v>
      </c>
      <c r="AN481" s="11">
        <v>0.2</v>
      </c>
      <c r="AO481" s="11">
        <v>200</v>
      </c>
      <c r="AP481" s="11">
        <v>0</v>
      </c>
      <c r="AQ481" s="11">
        <v>60</v>
      </c>
      <c r="AR481" s="6">
        <v>90001033</v>
      </c>
      <c r="AS481" s="11" t="s">
        <v>154</v>
      </c>
      <c r="AT481" s="12" t="s">
        <v>164</v>
      </c>
      <c r="AU481" s="11" t="s">
        <v>165</v>
      </c>
      <c r="AV481" s="14">
        <v>10000011</v>
      </c>
      <c r="AW481" s="14">
        <v>21000130</v>
      </c>
      <c r="AX481" s="12" t="s">
        <v>166</v>
      </c>
      <c r="AY481" s="11">
        <v>1</v>
      </c>
      <c r="AZ481" s="13">
        <v>0</v>
      </c>
      <c r="BA481" s="13">
        <v>0</v>
      </c>
      <c r="BB481" s="95" t="str">
        <f t="shared" si="19"/>
        <v>立即冲锋至目标区域并对其怪物造成200%攻击伤害+1050点固定伤害,并使自身无敌1秒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61012306</v>
      </c>
      <c r="D482" s="12" t="s">
        <v>705</v>
      </c>
      <c r="E482" s="11">
        <v>5</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v>
      </c>
      <c r="X482" s="11">
        <v>1400</v>
      </c>
      <c r="Y482" s="11">
        <v>1</v>
      </c>
      <c r="Z482" s="11">
        <v>0</v>
      </c>
      <c r="AA482" s="11">
        <v>0</v>
      </c>
      <c r="AB482" s="11">
        <v>0</v>
      </c>
      <c r="AC482" s="11">
        <v>0</v>
      </c>
      <c r="AD482" s="11">
        <v>9</v>
      </c>
      <c r="AE482" s="11">
        <v>2</v>
      </c>
      <c r="AF482" s="11" t="s">
        <v>444</v>
      </c>
      <c r="AG482" s="6">
        <v>2</v>
      </c>
      <c r="AH482" s="6">
        <v>2</v>
      </c>
      <c r="AI482" s="6">
        <v>0</v>
      </c>
      <c r="AJ482" s="6">
        <v>1.5</v>
      </c>
      <c r="AK482" s="11">
        <v>0</v>
      </c>
      <c r="AL482" s="11">
        <v>0</v>
      </c>
      <c r="AM482" s="11">
        <v>0</v>
      </c>
      <c r="AN482" s="11">
        <v>0.2</v>
      </c>
      <c r="AO482" s="11">
        <v>200</v>
      </c>
      <c r="AP482" s="11">
        <v>0</v>
      </c>
      <c r="AQ482" s="11">
        <v>60</v>
      </c>
      <c r="AR482" s="6">
        <v>90001033</v>
      </c>
      <c r="AS482" s="11" t="s">
        <v>154</v>
      </c>
      <c r="AT482" s="12" t="s">
        <v>164</v>
      </c>
      <c r="AU482" s="11" t="s">
        <v>165</v>
      </c>
      <c r="AV482" s="14">
        <v>10000011</v>
      </c>
      <c r="AW482" s="14">
        <v>21000130</v>
      </c>
      <c r="AX482" s="12" t="s">
        <v>166</v>
      </c>
      <c r="AY482" s="11">
        <v>1</v>
      </c>
      <c r="AZ482" s="13">
        <v>0</v>
      </c>
      <c r="BA482" s="13">
        <v>0</v>
      </c>
      <c r="BB482" s="95" t="str">
        <f t="shared" si="19"/>
        <v>立即冲锋至目标区域并对其怪物造成200%攻击伤害+1400点固定伤害,并使自身无敌1秒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04">
        <v>610211011</v>
      </c>
      <c r="D483" s="105" t="s">
        <v>706</v>
      </c>
      <c r="E483" s="104">
        <v>0</v>
      </c>
      <c r="F483" s="104">
        <v>61021101</v>
      </c>
      <c r="G483" s="104">
        <f>C484</f>
        <v>610211021</v>
      </c>
      <c r="H483" s="104">
        <v>0</v>
      </c>
      <c r="I483" s="104">
        <v>18</v>
      </c>
      <c r="J483" s="104">
        <v>5</v>
      </c>
      <c r="K483" s="104">
        <v>0</v>
      </c>
      <c r="L483" s="104">
        <v>0</v>
      </c>
      <c r="M483" s="104">
        <v>0</v>
      </c>
      <c r="N483" s="104">
        <v>1</v>
      </c>
      <c r="O483" s="104">
        <v>0</v>
      </c>
      <c r="P483" s="104">
        <v>0</v>
      </c>
      <c r="Q483" s="104">
        <v>0</v>
      </c>
      <c r="R483" s="104">
        <v>0</v>
      </c>
      <c r="S483" s="104">
        <v>0</v>
      </c>
      <c r="T483" s="104">
        <v>1</v>
      </c>
      <c r="U483" s="104">
        <v>2</v>
      </c>
      <c r="V483" s="104">
        <v>0</v>
      </c>
      <c r="W483" s="104">
        <v>0</v>
      </c>
      <c r="X483" s="104">
        <v>0</v>
      </c>
      <c r="Y483" s="104">
        <v>0</v>
      </c>
      <c r="Z483" s="104">
        <v>0</v>
      </c>
      <c r="AA483" s="104">
        <v>0</v>
      </c>
      <c r="AB483" s="104">
        <v>0</v>
      </c>
      <c r="AC483" s="104">
        <v>0</v>
      </c>
      <c r="AD483" s="104">
        <v>30</v>
      </c>
      <c r="AE483" s="104">
        <v>0</v>
      </c>
      <c r="AF483" s="104">
        <v>0</v>
      </c>
      <c r="AG483" s="104">
        <v>2</v>
      </c>
      <c r="AH483" s="104">
        <v>0</v>
      </c>
      <c r="AI483" s="104">
        <v>0</v>
      </c>
      <c r="AJ483" s="104">
        <v>0</v>
      </c>
      <c r="AK483" s="104">
        <v>0</v>
      </c>
      <c r="AL483" s="104">
        <v>0</v>
      </c>
      <c r="AM483" s="104">
        <v>0</v>
      </c>
      <c r="AN483" s="104">
        <v>0</v>
      </c>
      <c r="AO483" s="104">
        <v>1000</v>
      </c>
      <c r="AP483" s="104">
        <v>0</v>
      </c>
      <c r="AQ483" s="104">
        <v>0</v>
      </c>
      <c r="AR483" s="173" t="s">
        <v>707</v>
      </c>
      <c r="AS483" s="104" t="s">
        <v>154</v>
      </c>
      <c r="AT483" s="105" t="s">
        <v>155</v>
      </c>
      <c r="AU483" s="104" t="s">
        <v>242</v>
      </c>
      <c r="AV483" s="104">
        <v>0</v>
      </c>
      <c r="AW483" s="104">
        <v>0</v>
      </c>
      <c r="AX483" s="105" t="s">
        <v>156</v>
      </c>
      <c r="AY483" s="105" t="s">
        <v>154</v>
      </c>
      <c r="AZ483" s="104">
        <v>0</v>
      </c>
      <c r="BA483" s="104">
        <v>0</v>
      </c>
      <c r="BB483" s="108" t="s">
        <v>708</v>
      </c>
      <c r="BC483" s="104">
        <v>0</v>
      </c>
      <c r="BD483" s="104">
        <v>0</v>
      </c>
      <c r="BE483" s="104">
        <v>0</v>
      </c>
      <c r="BF483" s="104">
        <v>0</v>
      </c>
      <c r="BG483" s="104">
        <v>0</v>
      </c>
      <c r="BH483" s="104">
        <v>0</v>
      </c>
      <c r="BI483" s="110">
        <v>0</v>
      </c>
      <c r="BJ483" s="104">
        <v>1</v>
      </c>
      <c r="BK483" s="6">
        <v>0</v>
      </c>
      <c r="BL483" s="6">
        <v>0</v>
      </c>
      <c r="BM483" s="6">
        <v>0</v>
      </c>
      <c r="BN483" s="6">
        <v>0</v>
      </c>
      <c r="BO483" s="6">
        <v>0</v>
      </c>
    </row>
    <row r="484" spans="3:67" ht="20.100000000000001" customHeight="1">
      <c r="C484" s="104">
        <v>610211021</v>
      </c>
      <c r="D484" s="105" t="s">
        <v>706</v>
      </c>
      <c r="E484" s="104">
        <v>1</v>
      </c>
      <c r="F484" s="104">
        <v>61021101</v>
      </c>
      <c r="G484" s="104">
        <f t="shared" ref="G484:G485" si="20">C485</f>
        <v>610211031</v>
      </c>
      <c r="H484" s="104">
        <v>0</v>
      </c>
      <c r="I484" s="104">
        <v>27</v>
      </c>
      <c r="J484" s="104">
        <v>2</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73" t="s">
        <v>707</v>
      </c>
      <c r="AS484" s="104" t="s">
        <v>154</v>
      </c>
      <c r="AT484" s="105" t="s">
        <v>155</v>
      </c>
      <c r="AU484" s="104" t="s">
        <v>242</v>
      </c>
      <c r="AV484" s="104">
        <v>0</v>
      </c>
      <c r="AW484" s="104">
        <v>0</v>
      </c>
      <c r="AX484" s="105" t="s">
        <v>156</v>
      </c>
      <c r="AY484" s="105" t="s">
        <v>154</v>
      </c>
      <c r="AZ484" s="104">
        <v>0</v>
      </c>
      <c r="BA484" s="104">
        <v>0</v>
      </c>
      <c r="BB484" s="108" t="s">
        <v>708</v>
      </c>
      <c r="BC484" s="104">
        <v>0</v>
      </c>
      <c r="BD484" s="104">
        <v>0</v>
      </c>
      <c r="BE484" s="104">
        <v>0</v>
      </c>
      <c r="BF484" s="104">
        <v>0</v>
      </c>
      <c r="BG484" s="104">
        <v>0</v>
      </c>
      <c r="BH484" s="104">
        <v>0</v>
      </c>
      <c r="BI484" s="110">
        <v>0</v>
      </c>
      <c r="BJ484" s="104">
        <v>1</v>
      </c>
      <c r="BK484" s="6">
        <v>0</v>
      </c>
      <c r="BL484" s="6">
        <v>0</v>
      </c>
      <c r="BM484" s="6">
        <v>0</v>
      </c>
      <c r="BN484" s="6">
        <v>0</v>
      </c>
      <c r="BO484" s="6">
        <v>0</v>
      </c>
    </row>
    <row r="485" spans="3:67" ht="20.100000000000001" customHeight="1">
      <c r="C485" s="104">
        <v>610211031</v>
      </c>
      <c r="D485" s="105" t="s">
        <v>706</v>
      </c>
      <c r="E485" s="104">
        <v>2</v>
      </c>
      <c r="F485" s="104">
        <v>61021101</v>
      </c>
      <c r="G485" s="104">
        <f t="shared" si="20"/>
        <v>610211041</v>
      </c>
      <c r="H485" s="104">
        <v>0</v>
      </c>
      <c r="I485" s="104">
        <v>32</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73" t="s">
        <v>709</v>
      </c>
      <c r="AS485" s="104" t="s">
        <v>154</v>
      </c>
      <c r="AT485" s="105" t="s">
        <v>155</v>
      </c>
      <c r="AU485" s="104" t="s">
        <v>242</v>
      </c>
      <c r="AV485" s="104">
        <v>0</v>
      </c>
      <c r="AW485" s="104">
        <v>0</v>
      </c>
      <c r="AX485" s="105" t="s">
        <v>156</v>
      </c>
      <c r="AY485" s="105" t="s">
        <v>154</v>
      </c>
      <c r="AZ485" s="104">
        <v>0</v>
      </c>
      <c r="BA485" s="104">
        <v>0</v>
      </c>
      <c r="BB485" s="108" t="s">
        <v>710</v>
      </c>
      <c r="BC485" s="104">
        <v>0</v>
      </c>
      <c r="BD485" s="104">
        <v>0</v>
      </c>
      <c r="BE485" s="104">
        <v>0</v>
      </c>
      <c r="BF485" s="104">
        <v>0</v>
      </c>
      <c r="BG485" s="104">
        <v>0</v>
      </c>
      <c r="BH485" s="104">
        <v>0</v>
      </c>
      <c r="BI485" s="110">
        <v>0</v>
      </c>
      <c r="BJ485" s="104">
        <v>1</v>
      </c>
      <c r="BK485" s="6">
        <v>0</v>
      </c>
      <c r="BL485" s="6">
        <v>0</v>
      </c>
      <c r="BM485" s="6">
        <v>0</v>
      </c>
      <c r="BN485" s="6">
        <v>0</v>
      </c>
      <c r="BO485" s="6">
        <v>0</v>
      </c>
    </row>
    <row r="486" spans="3:67" ht="20.100000000000001" customHeight="1">
      <c r="C486" s="104">
        <v>610211041</v>
      </c>
      <c r="D486" s="105" t="s">
        <v>706</v>
      </c>
      <c r="E486" s="104">
        <v>3</v>
      </c>
      <c r="F486" s="104">
        <v>61021101</v>
      </c>
      <c r="G486" s="104">
        <v>0</v>
      </c>
      <c r="H486" s="104">
        <v>0</v>
      </c>
      <c r="I486" s="104">
        <v>0</v>
      </c>
      <c r="J486" s="107">
        <v>0</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73" t="s">
        <v>711</v>
      </c>
      <c r="AS486" s="104" t="s">
        <v>154</v>
      </c>
      <c r="AT486" s="105" t="s">
        <v>155</v>
      </c>
      <c r="AU486" s="104" t="s">
        <v>242</v>
      </c>
      <c r="AV486" s="104">
        <v>0</v>
      </c>
      <c r="AW486" s="104">
        <v>0</v>
      </c>
      <c r="AX486" s="105" t="s">
        <v>156</v>
      </c>
      <c r="AY486" s="105" t="s">
        <v>154</v>
      </c>
      <c r="AZ486" s="104">
        <v>0</v>
      </c>
      <c r="BA486" s="104">
        <v>0</v>
      </c>
      <c r="BB486" s="108" t="s">
        <v>712</v>
      </c>
      <c r="BC486" s="104">
        <v>0</v>
      </c>
      <c r="BD486" s="104">
        <v>0</v>
      </c>
      <c r="BE486" s="104">
        <v>0</v>
      </c>
      <c r="BF486" s="104">
        <v>0</v>
      </c>
      <c r="BG486" s="104">
        <v>0</v>
      </c>
      <c r="BH486" s="104">
        <v>0</v>
      </c>
      <c r="BI486" s="110">
        <v>0</v>
      </c>
      <c r="BJ486" s="104">
        <v>1</v>
      </c>
      <c r="BK486" s="6">
        <v>0</v>
      </c>
      <c r="BL486" s="6">
        <v>0</v>
      </c>
      <c r="BM486" s="6">
        <v>0</v>
      </c>
      <c r="BN486" s="6">
        <v>0</v>
      </c>
      <c r="BO486" s="6">
        <v>0</v>
      </c>
    </row>
    <row r="487" spans="3:67" ht="20.100000000000001" customHeight="1">
      <c r="C487" s="104">
        <v>610211051</v>
      </c>
      <c r="D487" s="105" t="s">
        <v>706</v>
      </c>
      <c r="E487" s="104">
        <v>4</v>
      </c>
      <c r="F487" s="104">
        <v>61021101</v>
      </c>
      <c r="G487" s="104">
        <v>0</v>
      </c>
      <c r="H487" s="104">
        <v>0</v>
      </c>
      <c r="I487" s="104">
        <v>0</v>
      </c>
      <c r="J487" s="104">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73" t="s">
        <v>713</v>
      </c>
      <c r="AS487" s="104" t="s">
        <v>154</v>
      </c>
      <c r="AT487" s="105" t="s">
        <v>155</v>
      </c>
      <c r="AU487" s="104" t="s">
        <v>242</v>
      </c>
      <c r="AV487" s="104">
        <v>0</v>
      </c>
      <c r="AW487" s="104">
        <v>0</v>
      </c>
      <c r="AX487" s="105" t="s">
        <v>156</v>
      </c>
      <c r="AY487" s="105" t="s">
        <v>154</v>
      </c>
      <c r="AZ487" s="104">
        <v>0</v>
      </c>
      <c r="BA487" s="104">
        <v>0</v>
      </c>
      <c r="BB487" s="108" t="s">
        <v>714</v>
      </c>
      <c r="BC487" s="104">
        <v>0</v>
      </c>
      <c r="BD487" s="104">
        <v>0</v>
      </c>
      <c r="BE487" s="104">
        <v>0</v>
      </c>
      <c r="BF487" s="104">
        <v>0</v>
      </c>
      <c r="BG487" s="104">
        <v>0</v>
      </c>
      <c r="BH487" s="104">
        <v>0</v>
      </c>
      <c r="BI487" s="110">
        <v>0</v>
      </c>
      <c r="BJ487" s="104">
        <v>1</v>
      </c>
      <c r="BK487" s="6">
        <v>0</v>
      </c>
      <c r="BL487" s="6">
        <v>0</v>
      </c>
      <c r="BM487" s="6">
        <v>0</v>
      </c>
      <c r="BN487" s="6">
        <v>0</v>
      </c>
      <c r="BO487" s="6">
        <v>0</v>
      </c>
    </row>
    <row r="488" spans="3:67" ht="20.100000000000001" customHeight="1">
      <c r="C488" s="104">
        <v>610211061</v>
      </c>
      <c r="D488" s="105" t="s">
        <v>706</v>
      </c>
      <c r="E488" s="104">
        <v>5</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73" t="s">
        <v>715</v>
      </c>
      <c r="AS488" s="104" t="s">
        <v>154</v>
      </c>
      <c r="AT488" s="105" t="s">
        <v>155</v>
      </c>
      <c r="AU488" s="104" t="s">
        <v>242</v>
      </c>
      <c r="AV488" s="104">
        <v>0</v>
      </c>
      <c r="AW488" s="104">
        <v>0</v>
      </c>
      <c r="AX488" s="105" t="s">
        <v>156</v>
      </c>
      <c r="AY488" s="105" t="s">
        <v>154</v>
      </c>
      <c r="AZ488" s="104">
        <v>0</v>
      </c>
      <c r="BA488" s="104">
        <v>0</v>
      </c>
      <c r="BB488" s="108" t="s">
        <v>716</v>
      </c>
      <c r="BC488" s="104">
        <v>0</v>
      </c>
      <c r="BD488" s="104">
        <v>0</v>
      </c>
      <c r="BE488" s="104">
        <v>0</v>
      </c>
      <c r="BF488" s="104">
        <v>0</v>
      </c>
      <c r="BG488" s="104">
        <v>0</v>
      </c>
      <c r="BH488" s="104">
        <v>0</v>
      </c>
      <c r="BI488" s="110">
        <v>0</v>
      </c>
      <c r="BJ488" s="104">
        <v>1</v>
      </c>
      <c r="BK488" s="6">
        <v>0</v>
      </c>
      <c r="BL488" s="6">
        <v>0</v>
      </c>
      <c r="BM488" s="6">
        <v>0</v>
      </c>
      <c r="BN488" s="6">
        <v>0</v>
      </c>
      <c r="BO488" s="6">
        <v>0</v>
      </c>
    </row>
    <row r="489" spans="3:67" ht="20.100000000000001" customHeight="1">
      <c r="C489" s="104">
        <v>610211071</v>
      </c>
      <c r="D489" s="105" t="s">
        <v>717</v>
      </c>
      <c r="E489" s="104">
        <v>0</v>
      </c>
      <c r="F489" s="104">
        <v>62021201</v>
      </c>
      <c r="G489" s="104">
        <v>62021102</v>
      </c>
      <c r="H489" s="104">
        <v>0</v>
      </c>
      <c r="I489" s="104">
        <v>30</v>
      </c>
      <c r="J489" s="104">
        <v>5</v>
      </c>
      <c r="K489" s="104">
        <v>0</v>
      </c>
      <c r="L489" s="104">
        <v>0</v>
      </c>
      <c r="M489" s="104">
        <v>0</v>
      </c>
      <c r="N489" s="104">
        <v>1</v>
      </c>
      <c r="O489" s="104">
        <v>0</v>
      </c>
      <c r="P489" s="104">
        <v>0</v>
      </c>
      <c r="Q489" s="104">
        <v>0</v>
      </c>
      <c r="R489" s="104">
        <v>0</v>
      </c>
      <c r="S489" s="104">
        <v>0</v>
      </c>
      <c r="T489" s="104">
        <v>1</v>
      </c>
      <c r="U489" s="104">
        <v>2</v>
      </c>
      <c r="V489" s="104">
        <v>0</v>
      </c>
      <c r="W489" s="104">
        <v>2</v>
      </c>
      <c r="X489" s="104">
        <v>1050</v>
      </c>
      <c r="Y489" s="104">
        <v>1</v>
      </c>
      <c r="Z489" s="104">
        <v>0</v>
      </c>
      <c r="AA489" s="104">
        <v>0</v>
      </c>
      <c r="AB489" s="104">
        <v>0</v>
      </c>
      <c r="AC489" s="104">
        <v>0</v>
      </c>
      <c r="AD489" s="104">
        <v>9</v>
      </c>
      <c r="AE489" s="104">
        <v>1</v>
      </c>
      <c r="AF489" s="104">
        <v>3</v>
      </c>
      <c r="AG489" s="104">
        <v>2</v>
      </c>
      <c r="AH489" s="104">
        <v>1</v>
      </c>
      <c r="AI489" s="104">
        <v>2</v>
      </c>
      <c r="AJ489" s="104">
        <v>8</v>
      </c>
      <c r="AK489" s="104">
        <v>0</v>
      </c>
      <c r="AL489" s="104">
        <v>0</v>
      </c>
      <c r="AM489" s="104">
        <v>0</v>
      </c>
      <c r="AN489" s="104">
        <v>0.5</v>
      </c>
      <c r="AO489" s="104">
        <v>3000</v>
      </c>
      <c r="AP489" s="104">
        <v>0.4</v>
      </c>
      <c r="AQ489" s="104">
        <v>0</v>
      </c>
      <c r="AR489" s="104">
        <v>92012001</v>
      </c>
      <c r="AS489" s="104" t="s">
        <v>698</v>
      </c>
      <c r="AT489" s="105" t="s">
        <v>464</v>
      </c>
      <c r="AU489" s="104" t="s">
        <v>165</v>
      </c>
      <c r="AV489" s="104">
        <v>10000015</v>
      </c>
      <c r="AW489" s="104">
        <v>21101021</v>
      </c>
      <c r="AX489" s="105" t="s">
        <v>687</v>
      </c>
      <c r="AY489" s="104">
        <v>1</v>
      </c>
      <c r="AZ489" s="104">
        <v>0</v>
      </c>
      <c r="BA489" s="104">
        <v>0</v>
      </c>
      <c r="BB489" s="108" t="str">
        <f>"立即对当前脚下敌人目标造成"&amp;W489*100&amp;"%攻击伤害+"&amp;X489&amp;"点固定伤害和使目标眩晕1秒,并迅速跳跃至目标区域"</f>
        <v>立即对当前脚下敌人目标造成200%攻击伤害+1050点固定伤害和使目标眩晕1秒,并迅速跳跃至目标区域</v>
      </c>
      <c r="BC489" s="104">
        <v>0</v>
      </c>
      <c r="BD489" s="104">
        <v>0</v>
      </c>
      <c r="BE489" s="104">
        <v>0</v>
      </c>
      <c r="BF489" s="104">
        <v>0</v>
      </c>
      <c r="BG489" s="104">
        <v>0</v>
      </c>
      <c r="BH489" s="104">
        <v>0</v>
      </c>
      <c r="BI489" s="110">
        <v>0</v>
      </c>
      <c r="BJ489" s="104">
        <v>0</v>
      </c>
      <c r="BK489" s="6">
        <v>0</v>
      </c>
      <c r="BL489" s="6">
        <v>0</v>
      </c>
      <c r="BM489" s="6">
        <v>0</v>
      </c>
      <c r="BN489" s="6">
        <v>0</v>
      </c>
      <c r="BO489" s="6">
        <v>0</v>
      </c>
    </row>
    <row r="490" spans="3:67" ht="20.100000000000001" customHeight="1">
      <c r="C490" s="104">
        <v>610211081</v>
      </c>
      <c r="D490" s="105" t="s">
        <v>717</v>
      </c>
      <c r="E490" s="104">
        <v>1</v>
      </c>
      <c r="F490" s="104">
        <v>62021201</v>
      </c>
      <c r="G490" s="104">
        <v>62021103</v>
      </c>
      <c r="H490" s="104">
        <v>0</v>
      </c>
      <c r="I490" s="104">
        <v>37</v>
      </c>
      <c r="J490" s="104">
        <v>2</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698</v>
      </c>
      <c r="AT490" s="105" t="s">
        <v>464</v>
      </c>
      <c r="AU490" s="104" t="s">
        <v>165</v>
      </c>
      <c r="AV490" s="104">
        <v>10000015</v>
      </c>
      <c r="AW490" s="104">
        <v>21101021</v>
      </c>
      <c r="AX490" s="105" t="s">
        <v>687</v>
      </c>
      <c r="AY490" s="104">
        <v>1</v>
      </c>
      <c r="AZ490" s="104">
        <v>0</v>
      </c>
      <c r="BA490" s="104">
        <v>0</v>
      </c>
      <c r="BB490" s="108" t="str">
        <f t="shared" ref="BB490:BB494" si="21">"立即对当前脚下敌人目标造成"&amp;W490*100&amp;"%攻击伤害+"&amp;X490&amp;"点固定伤害和使目标眩晕1秒,并迅速跳跃至目标区域"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0">
        <v>0</v>
      </c>
      <c r="BJ490" s="104">
        <v>0</v>
      </c>
      <c r="BK490" s="6">
        <v>0</v>
      </c>
      <c r="BL490" s="6">
        <v>0</v>
      </c>
      <c r="BM490" s="6">
        <v>0</v>
      </c>
      <c r="BN490" s="6">
        <v>0</v>
      </c>
      <c r="BO490" s="6">
        <v>0</v>
      </c>
    </row>
    <row r="491" spans="3:67" ht="20.100000000000001" customHeight="1">
      <c r="C491" s="104">
        <v>610211091</v>
      </c>
      <c r="D491" s="105" t="s">
        <v>717</v>
      </c>
      <c r="E491" s="104">
        <v>2</v>
      </c>
      <c r="F491" s="104">
        <v>62021201</v>
      </c>
      <c r="G491" s="104">
        <v>62021104</v>
      </c>
      <c r="H491" s="104">
        <v>0</v>
      </c>
      <c r="I491" s="104">
        <v>42</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1400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698</v>
      </c>
      <c r="AT491" s="105" t="s">
        <v>464</v>
      </c>
      <c r="AU491" s="104" t="s">
        <v>165</v>
      </c>
      <c r="AV491" s="104">
        <v>10000015</v>
      </c>
      <c r="AW491" s="104">
        <v>21101021</v>
      </c>
      <c r="AX491" s="105" t="s">
        <v>687</v>
      </c>
      <c r="AY491" s="104">
        <v>1</v>
      </c>
      <c r="AZ491" s="104">
        <v>0</v>
      </c>
      <c r="BA491" s="104">
        <v>0</v>
      </c>
      <c r="BB491" s="108" t="str">
        <f t="shared" si="21"/>
        <v>立即对当前脚下敌人目标造成200%攻击伤害+1400点固定伤害和使目标眩晕1秒,并迅速跳跃至目标区域</v>
      </c>
      <c r="BC491" s="104">
        <v>0</v>
      </c>
      <c r="BD491" s="104">
        <v>0</v>
      </c>
      <c r="BE491" s="104">
        <v>0</v>
      </c>
      <c r="BF491" s="104">
        <v>0</v>
      </c>
      <c r="BG491" s="104">
        <v>0</v>
      </c>
      <c r="BH491" s="104">
        <v>0</v>
      </c>
      <c r="BI491" s="110">
        <v>0</v>
      </c>
      <c r="BJ491" s="104">
        <v>0</v>
      </c>
      <c r="BK491" s="6">
        <v>0</v>
      </c>
      <c r="BL491" s="6">
        <v>0</v>
      </c>
      <c r="BM491" s="6">
        <v>0</v>
      </c>
      <c r="BN491" s="6">
        <v>0</v>
      </c>
      <c r="BO491" s="6">
        <v>0</v>
      </c>
    </row>
    <row r="492" spans="3:67" ht="20.100000000000001" customHeight="1">
      <c r="C492" s="104">
        <v>610211101</v>
      </c>
      <c r="D492" s="105" t="s">
        <v>717</v>
      </c>
      <c r="E492" s="104">
        <v>3</v>
      </c>
      <c r="F492" s="104">
        <v>62021201</v>
      </c>
      <c r="G492" s="104">
        <v>0</v>
      </c>
      <c r="H492" s="104">
        <v>0</v>
      </c>
      <c r="I492" s="104">
        <v>0</v>
      </c>
      <c r="J492" s="104">
        <v>0</v>
      </c>
      <c r="K492" s="104">
        <v>0</v>
      </c>
      <c r="L492" s="104">
        <v>0</v>
      </c>
      <c r="M492" s="104">
        <v>0</v>
      </c>
      <c r="N492" s="104">
        <v>1</v>
      </c>
      <c r="O492" s="104">
        <v>0</v>
      </c>
      <c r="P492" s="104">
        <v>0</v>
      </c>
      <c r="Q492" s="104">
        <v>0</v>
      </c>
      <c r="R492" s="104">
        <v>0</v>
      </c>
      <c r="S492" s="104">
        <v>0</v>
      </c>
      <c r="T492" s="104">
        <v>1</v>
      </c>
      <c r="U492" s="104">
        <v>2</v>
      </c>
      <c r="V492" s="104">
        <v>0</v>
      </c>
      <c r="W492" s="104">
        <v>2</v>
      </c>
      <c r="X492" s="104">
        <v>1750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698</v>
      </c>
      <c r="AT492" s="105" t="s">
        <v>464</v>
      </c>
      <c r="AU492" s="104" t="s">
        <v>165</v>
      </c>
      <c r="AV492" s="104">
        <v>10000015</v>
      </c>
      <c r="AW492" s="104">
        <v>21101021</v>
      </c>
      <c r="AX492" s="105" t="s">
        <v>687</v>
      </c>
      <c r="AY492" s="104">
        <v>1</v>
      </c>
      <c r="AZ492" s="104">
        <v>0</v>
      </c>
      <c r="BA492" s="104">
        <v>0</v>
      </c>
      <c r="BB492" s="108" t="str">
        <f t="shared" si="21"/>
        <v>立即对当前脚下敌人目标造成200%攻击伤害+1750点固定伤害和使目标眩晕1秒,并迅速跳跃至目标区域</v>
      </c>
      <c r="BC492" s="104">
        <v>0</v>
      </c>
      <c r="BD492" s="104">
        <v>0</v>
      </c>
      <c r="BE492" s="104">
        <v>0</v>
      </c>
      <c r="BF492" s="104">
        <v>0</v>
      </c>
      <c r="BG492" s="104">
        <v>0</v>
      </c>
      <c r="BH492" s="104">
        <v>0</v>
      </c>
      <c r="BI492" s="110">
        <v>0</v>
      </c>
      <c r="BJ492" s="104">
        <v>0</v>
      </c>
      <c r="BK492" s="6">
        <v>0</v>
      </c>
      <c r="BL492" s="6">
        <v>0</v>
      </c>
      <c r="BM492" s="6">
        <v>0</v>
      </c>
      <c r="BN492" s="6">
        <v>0</v>
      </c>
      <c r="BO492" s="6">
        <v>0</v>
      </c>
    </row>
    <row r="493" spans="3:67" ht="20.100000000000001" customHeight="1">
      <c r="C493" s="104">
        <v>610211111</v>
      </c>
      <c r="D493" s="105" t="s">
        <v>717</v>
      </c>
      <c r="E493" s="104">
        <v>4</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2100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698</v>
      </c>
      <c r="AT493" s="105" t="s">
        <v>464</v>
      </c>
      <c r="AU493" s="104" t="s">
        <v>165</v>
      </c>
      <c r="AV493" s="104">
        <v>10000015</v>
      </c>
      <c r="AW493" s="104">
        <v>21101021</v>
      </c>
      <c r="AX493" s="105" t="s">
        <v>687</v>
      </c>
      <c r="AY493" s="104">
        <v>1</v>
      </c>
      <c r="AZ493" s="104">
        <v>0</v>
      </c>
      <c r="BA493" s="104">
        <v>0</v>
      </c>
      <c r="BB493" s="108" t="str">
        <f t="shared" si="21"/>
        <v>立即对当前脚下敌人目标造成200%攻击伤害+2100点固定伤害和使目标眩晕1秒,并迅速跳跃至目标区域</v>
      </c>
      <c r="BC493" s="104">
        <v>0</v>
      </c>
      <c r="BD493" s="104">
        <v>0</v>
      </c>
      <c r="BE493" s="104">
        <v>0</v>
      </c>
      <c r="BF493" s="104">
        <v>0</v>
      </c>
      <c r="BG493" s="104">
        <v>0</v>
      </c>
      <c r="BH493" s="104">
        <v>0</v>
      </c>
      <c r="BI493" s="110">
        <v>0</v>
      </c>
      <c r="BJ493" s="104">
        <v>0</v>
      </c>
      <c r="BK493" s="6">
        <v>0</v>
      </c>
      <c r="BL493" s="6">
        <v>0</v>
      </c>
      <c r="BM493" s="6">
        <v>0</v>
      </c>
      <c r="BN493" s="6">
        <v>0</v>
      </c>
      <c r="BO493" s="6">
        <v>0</v>
      </c>
    </row>
    <row r="494" spans="3:67" ht="20.100000000000001" customHeight="1">
      <c r="C494" s="104">
        <v>610211121</v>
      </c>
      <c r="D494" s="105" t="s">
        <v>717</v>
      </c>
      <c r="E494" s="104">
        <v>5</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2450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698</v>
      </c>
      <c r="AT494" s="105" t="s">
        <v>464</v>
      </c>
      <c r="AU494" s="104" t="s">
        <v>165</v>
      </c>
      <c r="AV494" s="104">
        <v>10000015</v>
      </c>
      <c r="AW494" s="104">
        <v>21101021</v>
      </c>
      <c r="AX494" s="105" t="s">
        <v>687</v>
      </c>
      <c r="AY494" s="104">
        <v>1</v>
      </c>
      <c r="AZ494" s="104">
        <v>0</v>
      </c>
      <c r="BA494" s="104">
        <v>0</v>
      </c>
      <c r="BB494" s="108" t="str">
        <f t="shared" si="21"/>
        <v>立即对当前脚下敌人目标造成200%攻击伤害+2450点固定伤害和使目标眩晕1秒,并迅速跳跃至目标区域</v>
      </c>
      <c r="BC494" s="104">
        <v>0</v>
      </c>
      <c r="BD494" s="104">
        <v>0</v>
      </c>
      <c r="BE494" s="104">
        <v>0</v>
      </c>
      <c r="BF494" s="104">
        <v>0</v>
      </c>
      <c r="BG494" s="104">
        <v>0</v>
      </c>
      <c r="BH494" s="104">
        <v>0</v>
      </c>
      <c r="BI494" s="110">
        <v>0</v>
      </c>
      <c r="BJ494" s="104">
        <v>0</v>
      </c>
      <c r="BK494" s="6">
        <v>0</v>
      </c>
      <c r="BL494" s="6">
        <v>0</v>
      </c>
      <c r="BM494" s="6">
        <v>0</v>
      </c>
      <c r="BN494" s="6">
        <v>0</v>
      </c>
      <c r="BO494" s="6">
        <v>0</v>
      </c>
    </row>
    <row r="495" spans="3:67" ht="19.5" customHeight="1">
      <c r="C495" s="104">
        <v>61021101</v>
      </c>
      <c r="D495" s="15" t="s">
        <v>718</v>
      </c>
      <c r="E495" s="11">
        <v>0</v>
      </c>
      <c r="F495" s="14">
        <v>61021401</v>
      </c>
      <c r="G495" s="104">
        <v>61021102</v>
      </c>
      <c r="H495" s="13">
        <v>0</v>
      </c>
      <c r="I495" s="11">
        <v>18</v>
      </c>
      <c r="J495" s="11">
        <v>5</v>
      </c>
      <c r="K495" s="11">
        <v>0</v>
      </c>
      <c r="L495" s="14">
        <v>0</v>
      </c>
      <c r="M495" s="14">
        <v>0</v>
      </c>
      <c r="N495" s="14">
        <v>1</v>
      </c>
      <c r="O495" s="14">
        <v>0</v>
      </c>
      <c r="P495" s="14">
        <v>0</v>
      </c>
      <c r="Q495" s="14">
        <v>0</v>
      </c>
      <c r="R495" s="6">
        <v>0</v>
      </c>
      <c r="S495" s="13">
        <v>0</v>
      </c>
      <c r="T495" s="11">
        <v>1</v>
      </c>
      <c r="U495" s="14">
        <v>2</v>
      </c>
      <c r="V495" s="14">
        <v>0</v>
      </c>
      <c r="W495" s="14">
        <v>3</v>
      </c>
      <c r="X495" s="11">
        <v>500</v>
      </c>
      <c r="Y495" s="14">
        <v>0</v>
      </c>
      <c r="Z495" s="14">
        <v>0</v>
      </c>
      <c r="AA495" s="14">
        <v>0</v>
      </c>
      <c r="AB495" s="14">
        <v>0</v>
      </c>
      <c r="AC495" s="14">
        <v>0</v>
      </c>
      <c r="AD495" s="14">
        <v>7</v>
      </c>
      <c r="AE495" s="14">
        <v>1</v>
      </c>
      <c r="AF495" s="14">
        <v>4</v>
      </c>
      <c r="AG495" s="6">
        <v>2</v>
      </c>
      <c r="AH495" s="6">
        <v>1</v>
      </c>
      <c r="AI495" s="6">
        <v>0</v>
      </c>
      <c r="AJ495" s="6">
        <v>7</v>
      </c>
      <c r="AK495" s="14">
        <v>0</v>
      </c>
      <c r="AL495" s="14">
        <v>0</v>
      </c>
      <c r="AM495" s="14">
        <v>0</v>
      </c>
      <c r="AN495" s="14">
        <v>0.25</v>
      </c>
      <c r="AO495" s="14">
        <v>2000</v>
      </c>
      <c r="AP495" s="14">
        <v>0.25</v>
      </c>
      <c r="AQ495" s="14">
        <v>0</v>
      </c>
      <c r="AR495" s="6">
        <v>90000001</v>
      </c>
      <c r="AS495" s="174" t="s">
        <v>719</v>
      </c>
      <c r="AT495" s="15" t="s">
        <v>720</v>
      </c>
      <c r="AU495" s="14" t="s">
        <v>721</v>
      </c>
      <c r="AV495" s="14">
        <v>10000006</v>
      </c>
      <c r="AW495" s="14">
        <v>21010040</v>
      </c>
      <c r="AX495" s="12" t="s">
        <v>722</v>
      </c>
      <c r="AY495" s="15">
        <v>0</v>
      </c>
      <c r="AZ495" s="13">
        <v>0</v>
      </c>
      <c r="BA495" s="13">
        <v>0</v>
      </c>
      <c r="BB495" s="109" t="str">
        <f>"立即将目标周围的怪物强制拉到技能范围中,并对目标范围内的怪物造成"&amp;W495*100&amp;"%攻击伤害+"&amp;X495&amp;"点固定伤害,并使目标移动速度降低50%且沉默,持续3秒"</f>
        <v>立即将目标周围的怪物强制拉到技能范围中,并对目标范围内的怪物造成300%攻击伤害+500点固定伤害,并使目标移动速度降低50%且沉默,持续3秒</v>
      </c>
      <c r="BC495" s="14">
        <v>0</v>
      </c>
      <c r="BD495" s="11">
        <v>0</v>
      </c>
      <c r="BE495" s="14">
        <v>0</v>
      </c>
      <c r="BF495" s="14">
        <v>0</v>
      </c>
      <c r="BG495" s="14">
        <v>0</v>
      </c>
      <c r="BH495" s="14">
        <v>0</v>
      </c>
      <c r="BI495" s="9">
        <v>0</v>
      </c>
      <c r="BJ495" s="6">
        <v>0</v>
      </c>
      <c r="BK495" s="6">
        <v>0</v>
      </c>
      <c r="BL495" s="6">
        <v>0</v>
      </c>
      <c r="BM495" s="6">
        <v>0</v>
      </c>
      <c r="BN495" s="6">
        <v>0</v>
      </c>
      <c r="BO495" s="6">
        <v>0</v>
      </c>
    </row>
    <row r="496" spans="3:67" ht="19.5" customHeight="1">
      <c r="C496" s="104">
        <v>61021102</v>
      </c>
      <c r="D496" s="15" t="s">
        <v>718</v>
      </c>
      <c r="E496" s="11">
        <v>1</v>
      </c>
      <c r="F496" s="14">
        <v>61021401</v>
      </c>
      <c r="G496" s="104">
        <v>61021103</v>
      </c>
      <c r="H496" s="13">
        <v>0</v>
      </c>
      <c r="I496" s="11">
        <v>27</v>
      </c>
      <c r="J496" s="11">
        <v>2</v>
      </c>
      <c r="K496" s="11">
        <v>0</v>
      </c>
      <c r="L496" s="14">
        <v>0</v>
      </c>
      <c r="M496" s="14">
        <v>0</v>
      </c>
      <c r="N496" s="14">
        <v>1</v>
      </c>
      <c r="O496" s="14">
        <v>0</v>
      </c>
      <c r="P496" s="14">
        <v>0</v>
      </c>
      <c r="Q496" s="14">
        <v>0</v>
      </c>
      <c r="R496" s="6">
        <v>0</v>
      </c>
      <c r="S496" s="13">
        <v>0</v>
      </c>
      <c r="T496" s="11">
        <v>1</v>
      </c>
      <c r="U496" s="14">
        <v>2</v>
      </c>
      <c r="V496" s="14">
        <v>0</v>
      </c>
      <c r="W496" s="14">
        <v>3</v>
      </c>
      <c r="X496" s="11">
        <v>500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74" t="s">
        <v>719</v>
      </c>
      <c r="AT496" s="15" t="s">
        <v>720</v>
      </c>
      <c r="AU496" s="14" t="s">
        <v>721</v>
      </c>
      <c r="AV496" s="14">
        <v>10000006</v>
      </c>
      <c r="AW496" s="14">
        <v>21010040</v>
      </c>
      <c r="AX496" s="12" t="s">
        <v>722</v>
      </c>
      <c r="AY496" s="15">
        <v>0</v>
      </c>
      <c r="AZ496" s="13">
        <v>0</v>
      </c>
      <c r="BA496" s="13">
        <v>0</v>
      </c>
      <c r="BB496" s="109" t="str">
        <f t="shared" ref="BB496:BB500" si="22">"立即将目标周围的怪物强制拉到技能范围中,并对目标范围内的怪物造成"&amp;W496*100&amp;"%攻击伤害+"&amp;X496&amp;"点固定伤害,并使目标移动速度降低50%且沉默,持续3秒"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立即将目标周围的怪物强制拉到技能范围中,并对目标范围内的怪物造成300%攻击伤害+500点固定伤害,并使目标移动速度降低50%且沉默,持续3秒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61021103</v>
      </c>
      <c r="D497" s="15" t="s">
        <v>718</v>
      </c>
      <c r="E497" s="11">
        <v>2</v>
      </c>
      <c r="F497" s="14">
        <v>61021401</v>
      </c>
      <c r="G497" s="104">
        <v>61021104</v>
      </c>
      <c r="H497" s="13">
        <v>0</v>
      </c>
      <c r="I497" s="11">
        <v>32</v>
      </c>
      <c r="J497" s="11">
        <v>2</v>
      </c>
      <c r="K497" s="11">
        <v>0</v>
      </c>
      <c r="L497" s="14">
        <v>0</v>
      </c>
      <c r="M497" s="14">
        <v>0</v>
      </c>
      <c r="N497" s="14">
        <v>1</v>
      </c>
      <c r="O497" s="14">
        <v>0</v>
      </c>
      <c r="P497" s="14">
        <v>0</v>
      </c>
      <c r="Q497" s="14">
        <v>0</v>
      </c>
      <c r="R497" s="6">
        <v>0</v>
      </c>
      <c r="S497" s="13">
        <v>0</v>
      </c>
      <c r="T497" s="11">
        <v>1</v>
      </c>
      <c r="U497" s="14">
        <v>2</v>
      </c>
      <c r="V497" s="14">
        <v>0</v>
      </c>
      <c r="W497" s="14">
        <v>3</v>
      </c>
      <c r="X497" s="11">
        <v>750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74" t="s">
        <v>719</v>
      </c>
      <c r="AT497" s="15" t="s">
        <v>720</v>
      </c>
      <c r="AU497" s="14" t="s">
        <v>721</v>
      </c>
      <c r="AV497" s="14">
        <v>10000006</v>
      </c>
      <c r="AW497" s="14">
        <v>21010040</v>
      </c>
      <c r="AX497" s="12" t="s">
        <v>722</v>
      </c>
      <c r="AY497" s="15">
        <v>0</v>
      </c>
      <c r="AZ497" s="13">
        <v>0</v>
      </c>
      <c r="BA497" s="13">
        <v>0</v>
      </c>
      <c r="BB497" s="109" t="str">
        <f t="shared" si="22"/>
        <v>立即将目标周围的怪物强制拉到技能范围中,并对目标范围内的怪物造成300%攻击伤害+750点固定伤害,并使目标移动速度降低50%且沉默,持续3秒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61021104</v>
      </c>
      <c r="D498" s="15" t="s">
        <v>718</v>
      </c>
      <c r="E498" s="11">
        <v>3</v>
      </c>
      <c r="F498" s="14">
        <v>61021401</v>
      </c>
      <c r="G498" s="11">
        <v>0</v>
      </c>
      <c r="H498" s="13">
        <v>0</v>
      </c>
      <c r="I498" s="11">
        <v>0</v>
      </c>
      <c r="J498" s="106">
        <v>0</v>
      </c>
      <c r="K498" s="11">
        <v>0</v>
      </c>
      <c r="L498" s="14">
        <v>0</v>
      </c>
      <c r="M498" s="14">
        <v>0</v>
      </c>
      <c r="N498" s="14">
        <v>1</v>
      </c>
      <c r="O498" s="14">
        <v>0</v>
      </c>
      <c r="P498" s="14">
        <v>0</v>
      </c>
      <c r="Q498" s="14">
        <v>0</v>
      </c>
      <c r="R498" s="6">
        <v>0</v>
      </c>
      <c r="S498" s="13">
        <v>0</v>
      </c>
      <c r="T498" s="11">
        <v>1</v>
      </c>
      <c r="U498" s="14">
        <v>2</v>
      </c>
      <c r="V498" s="14">
        <v>0</v>
      </c>
      <c r="W498" s="14">
        <v>3</v>
      </c>
      <c r="X498" s="11">
        <v>1000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74" t="s">
        <v>719</v>
      </c>
      <c r="AT498" s="15" t="s">
        <v>720</v>
      </c>
      <c r="AU498" s="14" t="s">
        <v>721</v>
      </c>
      <c r="AV498" s="14">
        <v>10000006</v>
      </c>
      <c r="AW498" s="14">
        <v>21010040</v>
      </c>
      <c r="AX498" s="12" t="s">
        <v>722</v>
      </c>
      <c r="AY498" s="15">
        <v>0</v>
      </c>
      <c r="AZ498" s="13">
        <v>0</v>
      </c>
      <c r="BA498" s="13">
        <v>0</v>
      </c>
      <c r="BB498" s="109" t="str">
        <f t="shared" si="22"/>
        <v>立即将目标周围的怪物强制拉到技能范围中,并对目标范围内的怪物造成300%攻击伤害+1000点固定伤害,并使目标移动速度降低50%且沉默,持续3秒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61021105</v>
      </c>
      <c r="D499" s="15" t="s">
        <v>718</v>
      </c>
      <c r="E499" s="11">
        <v>4</v>
      </c>
      <c r="F499" s="14">
        <v>61021401</v>
      </c>
      <c r="G499" s="11">
        <v>0</v>
      </c>
      <c r="H499" s="13">
        <v>0</v>
      </c>
      <c r="I499" s="11">
        <v>0</v>
      </c>
      <c r="J499" s="11">
        <v>0</v>
      </c>
      <c r="K499" s="11">
        <v>0</v>
      </c>
      <c r="L499" s="14">
        <v>0</v>
      </c>
      <c r="M499" s="14">
        <v>0</v>
      </c>
      <c r="N499" s="14">
        <v>1</v>
      </c>
      <c r="O499" s="14">
        <v>0</v>
      </c>
      <c r="P499" s="14">
        <v>0</v>
      </c>
      <c r="Q499" s="14">
        <v>0</v>
      </c>
      <c r="R499" s="6">
        <v>0</v>
      </c>
      <c r="S499" s="13">
        <v>0</v>
      </c>
      <c r="T499" s="11">
        <v>1</v>
      </c>
      <c r="U499" s="14">
        <v>2</v>
      </c>
      <c r="V499" s="14">
        <v>0</v>
      </c>
      <c r="W499" s="14">
        <v>3</v>
      </c>
      <c r="X499" s="11">
        <v>1250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74" t="s">
        <v>719</v>
      </c>
      <c r="AT499" s="15" t="s">
        <v>720</v>
      </c>
      <c r="AU499" s="14" t="s">
        <v>721</v>
      </c>
      <c r="AV499" s="14">
        <v>10000006</v>
      </c>
      <c r="AW499" s="14">
        <v>21010040</v>
      </c>
      <c r="AX499" s="12" t="s">
        <v>722</v>
      </c>
      <c r="AY499" s="15">
        <v>0</v>
      </c>
      <c r="AZ499" s="13">
        <v>0</v>
      </c>
      <c r="BA499" s="13">
        <v>0</v>
      </c>
      <c r="BB499" s="109" t="str">
        <f t="shared" si="22"/>
        <v>立即将目标周围的怪物强制拉到技能范围中,并对目标范围内的怪物造成300%攻击伤害+1250点固定伤害,并使目标移动速度降低50%且沉默,持续3秒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61021106</v>
      </c>
      <c r="D500" s="15" t="s">
        <v>718</v>
      </c>
      <c r="E500" s="11">
        <v>5</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v>
      </c>
      <c r="X500" s="11">
        <v>1500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74" t="s">
        <v>719</v>
      </c>
      <c r="AT500" s="15" t="s">
        <v>720</v>
      </c>
      <c r="AU500" s="14" t="s">
        <v>721</v>
      </c>
      <c r="AV500" s="14">
        <v>10000006</v>
      </c>
      <c r="AW500" s="14">
        <v>21010040</v>
      </c>
      <c r="AX500" s="12" t="s">
        <v>722</v>
      </c>
      <c r="AY500" s="15">
        <v>0</v>
      </c>
      <c r="AZ500" s="13">
        <v>0</v>
      </c>
      <c r="BA500" s="13">
        <v>0</v>
      </c>
      <c r="BB500" s="109" t="str">
        <f t="shared" si="22"/>
        <v>立即将目标周围的怪物强制拉到技能范围中,并对目标范围内的怪物造成300%攻击伤害+1500点固定伤害,并使目标移动速度降低50%且沉默,持续3秒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4">
        <v>61021201</v>
      </c>
      <c r="D501" s="15" t="s">
        <v>723</v>
      </c>
      <c r="E501" s="11">
        <v>0</v>
      </c>
      <c r="F501" s="14">
        <v>61021201</v>
      </c>
      <c r="G501" s="14">
        <f>C502</f>
        <v>61021202</v>
      </c>
      <c r="H501" s="13">
        <v>0</v>
      </c>
      <c r="I501" s="11">
        <v>25</v>
      </c>
      <c r="J501" s="11">
        <v>5</v>
      </c>
      <c r="K501" s="11">
        <v>0</v>
      </c>
      <c r="L501" s="14">
        <v>0</v>
      </c>
      <c r="M501" s="14">
        <v>0</v>
      </c>
      <c r="N501" s="14">
        <v>1</v>
      </c>
      <c r="O501" s="14">
        <v>0</v>
      </c>
      <c r="P501" s="14">
        <v>0</v>
      </c>
      <c r="Q501" s="14">
        <v>0</v>
      </c>
      <c r="R501" s="6">
        <v>0</v>
      </c>
      <c r="S501" s="13">
        <v>0</v>
      </c>
      <c r="T501" s="11">
        <v>1</v>
      </c>
      <c r="U501" s="14">
        <v>2</v>
      </c>
      <c r="V501" s="14">
        <v>0</v>
      </c>
      <c r="W501" s="11">
        <v>3.5</v>
      </c>
      <c r="X501" s="11">
        <v>500</v>
      </c>
      <c r="Y501" s="14">
        <v>0</v>
      </c>
      <c r="Z501" s="14">
        <v>0</v>
      </c>
      <c r="AA501" s="14">
        <v>0</v>
      </c>
      <c r="AB501" s="14">
        <v>0</v>
      </c>
      <c r="AC501" s="14">
        <v>0</v>
      </c>
      <c r="AD501" s="14">
        <v>7</v>
      </c>
      <c r="AE501" s="14">
        <v>1</v>
      </c>
      <c r="AF501" s="14">
        <v>2.5</v>
      </c>
      <c r="AG501" s="6">
        <v>2</v>
      </c>
      <c r="AH501" s="6">
        <v>2</v>
      </c>
      <c r="AI501" s="6">
        <v>0</v>
      </c>
      <c r="AJ501" s="6">
        <v>3</v>
      </c>
      <c r="AK501" s="14">
        <v>0</v>
      </c>
      <c r="AL501" s="14">
        <v>0</v>
      </c>
      <c r="AM501" s="14">
        <v>0</v>
      </c>
      <c r="AN501" s="14">
        <v>0.25</v>
      </c>
      <c r="AO501" s="14">
        <v>9000</v>
      </c>
      <c r="AP501" s="14">
        <v>0.25</v>
      </c>
      <c r="AQ501" s="14">
        <v>3</v>
      </c>
      <c r="AR501" s="6">
        <v>0</v>
      </c>
      <c r="AS501" s="14">
        <v>93000205</v>
      </c>
      <c r="AT501" s="15" t="s">
        <v>724</v>
      </c>
      <c r="AU501" s="14" t="s">
        <v>725</v>
      </c>
      <c r="AV501" s="14">
        <v>10003002</v>
      </c>
      <c r="AW501" s="14">
        <v>21010020</v>
      </c>
      <c r="AX501" s="15" t="s">
        <v>375</v>
      </c>
      <c r="AY501" s="15">
        <v>0</v>
      </c>
      <c r="AZ501" s="13">
        <v>0</v>
      </c>
      <c r="BA501" s="13">
        <v>0</v>
      </c>
      <c r="BB501" s="109" t="str">
        <f t="shared" ref="BB501:BB506" si="23">"向前方发射一颗移动缓慢的法球,球体每秒对附近玩家造成"&amp;W501*100&amp;"%伤害+"&amp;X501&amp;"点固定伤害,并产生3秒禁锢效果,技能持续为15秒,移动过程中每秒对范围额外附加100%伤害+"&amp;BN501&amp;"点伤害"</f>
        <v>向前方发射一颗移动缓慢的法球,球体每秒对附近玩家造成350%伤害+500点固定伤害,并产生3秒禁锢效果,技能持续为15秒,移动过程中每秒对范围额外附加100%伤害+0点伤害</v>
      </c>
      <c r="BC501" s="14">
        <v>0</v>
      </c>
      <c r="BD501" s="11">
        <v>0</v>
      </c>
      <c r="BE501" s="14">
        <v>0</v>
      </c>
      <c r="BF501" s="14">
        <v>0</v>
      </c>
      <c r="BG501" s="14">
        <v>0</v>
      </c>
      <c r="BH501" s="14">
        <v>0</v>
      </c>
      <c r="BI501" s="9">
        <v>0</v>
      </c>
      <c r="BJ501" s="6">
        <v>0</v>
      </c>
      <c r="BK501" s="6">
        <v>0</v>
      </c>
      <c r="BL501" s="6">
        <v>0</v>
      </c>
      <c r="BM501" s="6">
        <v>1</v>
      </c>
      <c r="BN501" s="6">
        <v>0</v>
      </c>
      <c r="BO501" s="6">
        <v>0</v>
      </c>
    </row>
    <row r="502" spans="3:67" ht="19.5" customHeight="1">
      <c r="C502" s="14">
        <v>61021202</v>
      </c>
      <c r="D502" s="15" t="s">
        <v>723</v>
      </c>
      <c r="E502" s="11">
        <v>1</v>
      </c>
      <c r="F502" s="14">
        <v>61021201</v>
      </c>
      <c r="G502" s="14">
        <f t="shared" ref="G502:G503" si="24">C503</f>
        <v>61021203</v>
      </c>
      <c r="H502" s="13">
        <v>0</v>
      </c>
      <c r="I502" s="11">
        <v>32</v>
      </c>
      <c r="J502" s="11">
        <v>2</v>
      </c>
      <c r="K502" s="11">
        <v>0</v>
      </c>
      <c r="L502" s="14">
        <v>0</v>
      </c>
      <c r="M502" s="14">
        <v>0</v>
      </c>
      <c r="N502" s="14">
        <v>1</v>
      </c>
      <c r="O502" s="14">
        <v>0</v>
      </c>
      <c r="P502" s="14">
        <v>0</v>
      </c>
      <c r="Q502" s="14">
        <v>0</v>
      </c>
      <c r="R502" s="6">
        <v>0</v>
      </c>
      <c r="S502" s="13">
        <v>0</v>
      </c>
      <c r="T502" s="11">
        <v>1</v>
      </c>
      <c r="U502" s="14">
        <v>2</v>
      </c>
      <c r="V502" s="14">
        <v>0</v>
      </c>
      <c r="W502" s="11">
        <v>3.5</v>
      </c>
      <c r="X502" s="11">
        <v>500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375</v>
      </c>
      <c r="AY502" s="15">
        <v>0</v>
      </c>
      <c r="AZ502" s="13">
        <v>0</v>
      </c>
      <c r="BA502" s="13">
        <v>0</v>
      </c>
      <c r="BB502" s="109" t="str">
        <f t="shared" si="23"/>
        <v>向前方发射一颗移动缓慢的法球,球体每秒对附近玩家造成350%伤害+500点固定伤害,并产生3秒禁锢效果,技能持续为15秒,移动过程中每秒对范围额外附加100%伤害+0点伤害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61021203</v>
      </c>
      <c r="D503" s="15" t="s">
        <v>723</v>
      </c>
      <c r="E503" s="11">
        <v>2</v>
      </c>
      <c r="F503" s="14">
        <v>61021201</v>
      </c>
      <c r="G503" s="14">
        <f t="shared" si="24"/>
        <v>61021204</v>
      </c>
      <c r="H503" s="13">
        <v>0</v>
      </c>
      <c r="I503" s="11">
        <v>37</v>
      </c>
      <c r="J503" s="11">
        <v>2</v>
      </c>
      <c r="K503" s="11">
        <v>0</v>
      </c>
      <c r="L503" s="14">
        <v>0</v>
      </c>
      <c r="M503" s="14">
        <v>0</v>
      </c>
      <c r="N503" s="14">
        <v>1</v>
      </c>
      <c r="O503" s="14">
        <v>0</v>
      </c>
      <c r="P503" s="14">
        <v>0</v>
      </c>
      <c r="Q503" s="14">
        <v>0</v>
      </c>
      <c r="R503" s="6">
        <v>0</v>
      </c>
      <c r="S503" s="13">
        <v>0</v>
      </c>
      <c r="T503" s="11">
        <v>1</v>
      </c>
      <c r="U503" s="14">
        <v>2</v>
      </c>
      <c r="V503" s="14">
        <v>0</v>
      </c>
      <c r="W503" s="11">
        <v>3.5</v>
      </c>
      <c r="X503" s="11">
        <v>750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375</v>
      </c>
      <c r="AY503" s="15">
        <v>0</v>
      </c>
      <c r="AZ503" s="13">
        <v>0</v>
      </c>
      <c r="BA503" s="13">
        <v>0</v>
      </c>
      <c r="BB503" s="109" t="str">
        <f t="shared" si="23"/>
        <v>向前方发射一颗移动缓慢的法球,球体每秒对附近玩家造成350%伤害+750点固定伤害,并产生3秒禁锢效果,技能持续为15秒,移动过程中每秒对范围额外附加100%伤害+0点伤害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61021204</v>
      </c>
      <c r="D504" s="15" t="s">
        <v>723</v>
      </c>
      <c r="E504" s="11">
        <v>3</v>
      </c>
      <c r="F504" s="14">
        <v>61021201</v>
      </c>
      <c r="G504" s="11">
        <v>0</v>
      </c>
      <c r="H504" s="13">
        <v>0</v>
      </c>
      <c r="I504" s="11">
        <v>0</v>
      </c>
      <c r="J504" s="11">
        <v>0</v>
      </c>
      <c r="K504" s="11">
        <v>0</v>
      </c>
      <c r="L504" s="14">
        <v>0</v>
      </c>
      <c r="M504" s="14">
        <v>0</v>
      </c>
      <c r="N504" s="14">
        <v>1</v>
      </c>
      <c r="O504" s="14">
        <v>0</v>
      </c>
      <c r="P504" s="14">
        <v>0</v>
      </c>
      <c r="Q504" s="14">
        <v>0</v>
      </c>
      <c r="R504" s="6">
        <v>0</v>
      </c>
      <c r="S504" s="13">
        <v>0</v>
      </c>
      <c r="T504" s="11">
        <v>1</v>
      </c>
      <c r="U504" s="14">
        <v>2</v>
      </c>
      <c r="V504" s="14">
        <v>0</v>
      </c>
      <c r="W504" s="11">
        <v>3.5</v>
      </c>
      <c r="X504" s="11">
        <v>1000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375</v>
      </c>
      <c r="AY504" s="15">
        <v>0</v>
      </c>
      <c r="AZ504" s="13">
        <v>0</v>
      </c>
      <c r="BA504" s="13">
        <v>0</v>
      </c>
      <c r="BB504" s="109" t="str">
        <f t="shared" si="23"/>
        <v>向前方发射一颗移动缓慢的法球,球体每秒对附近玩家造成350%伤害+1000点固定伤害,并产生3秒禁锢效果,技能持续为15秒,移动过程中每秒对范围额外附加100%伤害+0点伤害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61021205</v>
      </c>
      <c r="D505" s="15" t="s">
        <v>723</v>
      </c>
      <c r="E505" s="11">
        <v>4</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1250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375</v>
      </c>
      <c r="AY505" s="15">
        <v>0</v>
      </c>
      <c r="AZ505" s="13">
        <v>0</v>
      </c>
      <c r="BA505" s="13">
        <v>0</v>
      </c>
      <c r="BB505" s="109" t="str">
        <f t="shared" si="23"/>
        <v>向前方发射一颗移动缓慢的法球,球体每秒对附近玩家造成350%伤害+1250点固定伤害,并产生3秒禁锢效果,技能持续为15秒,移动过程中每秒对范围额外附加100%伤害+0点伤害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61021206</v>
      </c>
      <c r="D506" s="15" t="s">
        <v>723</v>
      </c>
      <c r="E506" s="11">
        <v>5</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3.5</v>
      </c>
      <c r="X506" s="11">
        <v>1500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375</v>
      </c>
      <c r="AY506" s="15">
        <v>0</v>
      </c>
      <c r="AZ506" s="13">
        <v>0</v>
      </c>
      <c r="BA506" s="13">
        <v>0</v>
      </c>
      <c r="BB506" s="109" t="str">
        <f t="shared" si="23"/>
        <v>向前方发射一颗移动缓慢的法球,球体每秒对附近玩家造成350%伤害+1500点固定伤害,并产生3秒禁锢效果,技能持续为15秒,移动过程中每秒对范围额外附加100%伤害+0点伤害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61021301</v>
      </c>
      <c r="D507" s="15" t="s">
        <v>726</v>
      </c>
      <c r="E507" s="11">
        <v>0</v>
      </c>
      <c r="F507" s="14">
        <v>61021301</v>
      </c>
      <c r="G507" s="14">
        <f>C508</f>
        <v>61021302</v>
      </c>
      <c r="H507" s="13">
        <v>0</v>
      </c>
      <c r="I507" s="11">
        <v>30</v>
      </c>
      <c r="J507" s="14">
        <v>5</v>
      </c>
      <c r="K507" s="11">
        <v>0</v>
      </c>
      <c r="L507" s="14">
        <v>0</v>
      </c>
      <c r="M507" s="14">
        <v>0</v>
      </c>
      <c r="N507" s="14">
        <v>1</v>
      </c>
      <c r="O507" s="14">
        <v>0</v>
      </c>
      <c r="P507" s="14">
        <v>0</v>
      </c>
      <c r="Q507" s="14">
        <v>0</v>
      </c>
      <c r="R507" s="6">
        <v>0</v>
      </c>
      <c r="S507" s="13">
        <v>0</v>
      </c>
      <c r="T507" s="11">
        <v>1</v>
      </c>
      <c r="U507" s="14">
        <v>2</v>
      </c>
      <c r="V507" s="14">
        <v>0</v>
      </c>
      <c r="W507" s="14">
        <v>3</v>
      </c>
      <c r="X507" s="14">
        <v>1050</v>
      </c>
      <c r="Y507" s="14">
        <v>0</v>
      </c>
      <c r="Z507" s="14">
        <v>0</v>
      </c>
      <c r="AA507" s="14">
        <v>0</v>
      </c>
      <c r="AB507" s="14">
        <v>0</v>
      </c>
      <c r="AC507" s="14">
        <v>0</v>
      </c>
      <c r="AD507" s="14">
        <v>10</v>
      </c>
      <c r="AE507" s="14">
        <v>2</v>
      </c>
      <c r="AF507" s="14" t="s">
        <v>727</v>
      </c>
      <c r="AG507" s="6">
        <v>2</v>
      </c>
      <c r="AH507" s="6">
        <v>3</v>
      </c>
      <c r="AI507" s="6">
        <v>0</v>
      </c>
      <c r="AJ507" s="6">
        <v>3</v>
      </c>
      <c r="AK507" s="14">
        <v>0</v>
      </c>
      <c r="AL507" s="14">
        <v>0</v>
      </c>
      <c r="AM507" s="14">
        <v>0</v>
      </c>
      <c r="AN507" s="14">
        <v>0.25</v>
      </c>
      <c r="AO507" s="14">
        <v>3000</v>
      </c>
      <c r="AP507" s="14">
        <v>0.2</v>
      </c>
      <c r="AQ507" s="14">
        <v>0</v>
      </c>
      <c r="AR507" s="6">
        <v>0</v>
      </c>
      <c r="AS507" s="14" t="s">
        <v>728</v>
      </c>
      <c r="AT507" s="15" t="s">
        <v>192</v>
      </c>
      <c r="AU507" s="14" t="s">
        <v>351</v>
      </c>
      <c r="AV507" s="14">
        <v>10001007</v>
      </c>
      <c r="AW507" s="14">
        <v>21010030</v>
      </c>
      <c r="AX507" s="15" t="s">
        <v>156</v>
      </c>
      <c r="AY507" s="15">
        <v>0</v>
      </c>
      <c r="AZ507" s="13">
        <v>0</v>
      </c>
      <c r="BA507" s="13">
        <v>0</v>
      </c>
      <c r="BB507" s="109" t="str">
        <f>"立即对目标范围内的怪物造成"&amp;W507*100&amp;"%攻击伤害+"&amp;X507&amp;"点固定伤害,并使目标冰冻2秒"</f>
        <v>立即对目标范围内的怪物造成300%攻击伤害+1050点固定伤害,并使目标冰冻2秒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4">
        <v>61021302</v>
      </c>
      <c r="D508" s="15" t="s">
        <v>726</v>
      </c>
      <c r="E508" s="11">
        <v>1</v>
      </c>
      <c r="F508" s="14">
        <v>61021301</v>
      </c>
      <c r="G508" s="14">
        <f t="shared" ref="G508:G509" si="25">C509</f>
        <v>61021303</v>
      </c>
      <c r="H508" s="13">
        <v>0</v>
      </c>
      <c r="I508" s="11">
        <v>37</v>
      </c>
      <c r="J508" s="14">
        <v>2</v>
      </c>
      <c r="K508" s="11">
        <v>0</v>
      </c>
      <c r="L508" s="14">
        <v>0</v>
      </c>
      <c r="M508" s="14">
        <v>0</v>
      </c>
      <c r="N508" s="14">
        <v>1</v>
      </c>
      <c r="O508" s="14">
        <v>0</v>
      </c>
      <c r="P508" s="14">
        <v>0</v>
      </c>
      <c r="Q508" s="14">
        <v>0</v>
      </c>
      <c r="R508" s="6">
        <v>0</v>
      </c>
      <c r="S508" s="13">
        <v>0</v>
      </c>
      <c r="T508" s="11">
        <v>1</v>
      </c>
      <c r="U508" s="14">
        <v>2</v>
      </c>
      <c r="V508" s="14">
        <v>0</v>
      </c>
      <c r="W508" s="14">
        <v>3</v>
      </c>
      <c r="X508" s="14">
        <v>1050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192</v>
      </c>
      <c r="AU508" s="14" t="s">
        <v>351</v>
      </c>
      <c r="AV508" s="14">
        <v>10001007</v>
      </c>
      <c r="AW508" s="14">
        <v>21010030</v>
      </c>
      <c r="AX508" s="15" t="s">
        <v>156</v>
      </c>
      <c r="AY508" s="15">
        <v>0</v>
      </c>
      <c r="AZ508" s="13">
        <v>0</v>
      </c>
      <c r="BA508" s="13">
        <v>0</v>
      </c>
      <c r="BB508" s="109" t="str">
        <f t="shared" ref="BB508:BB512" si="26">"立即对目标范围内的怪物造成"&amp;W508*100&amp;"%攻击伤害+"&amp;X508&amp;"点固定伤害,并使目标冰冻2秒"</f>
        <v>立即对目标范围内的怪物造成300%攻击伤害+1050点固定伤害,并使目标冰冻2秒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61021303</v>
      </c>
      <c r="D509" s="15" t="s">
        <v>726</v>
      </c>
      <c r="E509" s="11">
        <v>2</v>
      </c>
      <c r="F509" s="14">
        <v>61021301</v>
      </c>
      <c r="G509" s="14">
        <f t="shared" si="25"/>
        <v>61021304</v>
      </c>
      <c r="H509" s="13">
        <v>0</v>
      </c>
      <c r="I509" s="11">
        <v>42</v>
      </c>
      <c r="J509" s="14">
        <v>2</v>
      </c>
      <c r="K509" s="11">
        <v>0</v>
      </c>
      <c r="L509" s="14">
        <v>0</v>
      </c>
      <c r="M509" s="14">
        <v>0</v>
      </c>
      <c r="N509" s="14">
        <v>1</v>
      </c>
      <c r="O509" s="14">
        <v>0</v>
      </c>
      <c r="P509" s="14">
        <v>0</v>
      </c>
      <c r="Q509" s="14">
        <v>0</v>
      </c>
      <c r="R509" s="6">
        <v>0</v>
      </c>
      <c r="S509" s="13">
        <v>0</v>
      </c>
      <c r="T509" s="11">
        <v>1</v>
      </c>
      <c r="U509" s="14">
        <v>2</v>
      </c>
      <c r="V509" s="14">
        <v>0</v>
      </c>
      <c r="W509" s="14">
        <v>3</v>
      </c>
      <c r="X509" s="14">
        <v>1400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192</v>
      </c>
      <c r="AU509" s="14" t="s">
        <v>351</v>
      </c>
      <c r="AV509" s="14">
        <v>10001007</v>
      </c>
      <c r="AW509" s="14">
        <v>21010030</v>
      </c>
      <c r="AX509" s="15" t="s">
        <v>156</v>
      </c>
      <c r="AY509" s="15">
        <v>0</v>
      </c>
      <c r="AZ509" s="13">
        <v>0</v>
      </c>
      <c r="BA509" s="13">
        <v>0</v>
      </c>
      <c r="BB509" s="109" t="str">
        <f t="shared" si="26"/>
        <v>立即对目标范围内的怪物造成300%攻击伤害+1400点固定伤害,并使目标冰冻2秒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61021304</v>
      </c>
      <c r="D510" s="15" t="s">
        <v>726</v>
      </c>
      <c r="E510" s="11">
        <v>3</v>
      </c>
      <c r="F510" s="14">
        <v>61021301</v>
      </c>
      <c r="G510" s="11">
        <v>0</v>
      </c>
      <c r="H510" s="13">
        <v>0</v>
      </c>
      <c r="I510" s="14">
        <v>0</v>
      </c>
      <c r="J510" s="14">
        <v>0</v>
      </c>
      <c r="K510" s="11">
        <v>0</v>
      </c>
      <c r="L510" s="14">
        <v>0</v>
      </c>
      <c r="M510" s="14">
        <v>0</v>
      </c>
      <c r="N510" s="14">
        <v>1</v>
      </c>
      <c r="O510" s="14">
        <v>0</v>
      </c>
      <c r="P510" s="14">
        <v>0</v>
      </c>
      <c r="Q510" s="14">
        <v>0</v>
      </c>
      <c r="R510" s="6">
        <v>0</v>
      </c>
      <c r="S510" s="13">
        <v>0</v>
      </c>
      <c r="T510" s="11">
        <v>1</v>
      </c>
      <c r="U510" s="14">
        <v>2</v>
      </c>
      <c r="V510" s="14">
        <v>0</v>
      </c>
      <c r="W510" s="14">
        <v>3</v>
      </c>
      <c r="X510" s="14">
        <v>1750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192</v>
      </c>
      <c r="AU510" s="14" t="s">
        <v>351</v>
      </c>
      <c r="AV510" s="14">
        <v>10001007</v>
      </c>
      <c r="AW510" s="14">
        <v>21010030</v>
      </c>
      <c r="AX510" s="15" t="s">
        <v>156</v>
      </c>
      <c r="AY510" s="15">
        <v>0</v>
      </c>
      <c r="AZ510" s="13">
        <v>0</v>
      </c>
      <c r="BA510" s="13">
        <v>0</v>
      </c>
      <c r="BB510" s="109" t="str">
        <f t="shared" si="26"/>
        <v>立即对目标范围内的怪物造成300%攻击伤害+1750点固定伤害,并使目标冰冻2秒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61021305</v>
      </c>
      <c r="D511" s="15" t="s">
        <v>726</v>
      </c>
      <c r="E511" s="11">
        <v>4</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2100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192</v>
      </c>
      <c r="AU511" s="14" t="s">
        <v>351</v>
      </c>
      <c r="AV511" s="14">
        <v>10001007</v>
      </c>
      <c r="AW511" s="14">
        <v>21010030</v>
      </c>
      <c r="AX511" s="15" t="s">
        <v>156</v>
      </c>
      <c r="AY511" s="15">
        <v>0</v>
      </c>
      <c r="AZ511" s="13">
        <v>0</v>
      </c>
      <c r="BA511" s="13">
        <v>0</v>
      </c>
      <c r="BB511" s="109" t="str">
        <f t="shared" si="26"/>
        <v>立即对目标范围内的怪物造成300%攻击伤害+2100点固定伤害,并使目标冰冻2秒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61021306</v>
      </c>
      <c r="D512" s="15" t="s">
        <v>726</v>
      </c>
      <c r="E512" s="11">
        <v>5</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v>
      </c>
      <c r="X512" s="14">
        <v>2450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192</v>
      </c>
      <c r="AU512" s="14" t="s">
        <v>351</v>
      </c>
      <c r="AV512" s="14">
        <v>10001007</v>
      </c>
      <c r="AW512" s="14">
        <v>21010030</v>
      </c>
      <c r="AX512" s="15" t="s">
        <v>156</v>
      </c>
      <c r="AY512" s="15">
        <v>0</v>
      </c>
      <c r="AZ512" s="13">
        <v>0</v>
      </c>
      <c r="BA512" s="13">
        <v>0</v>
      </c>
      <c r="BB512" s="109" t="str">
        <f t="shared" si="26"/>
        <v>立即对目标范围内的怪物造成300%攻击伤害+2450点固定伤害,并使目标冰冻2秒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20.100000000000001" customHeight="1">
      <c r="C513" s="14">
        <v>61021401</v>
      </c>
      <c r="D513" s="12" t="s">
        <v>729</v>
      </c>
      <c r="E513" s="11">
        <v>0</v>
      </c>
      <c r="F513" s="14">
        <v>61021402</v>
      </c>
      <c r="G513" s="14">
        <v>61021402</v>
      </c>
      <c r="H513" s="13">
        <v>0</v>
      </c>
      <c r="I513" s="11">
        <v>35</v>
      </c>
      <c r="J513" s="11">
        <v>5</v>
      </c>
      <c r="K513" s="11">
        <v>0</v>
      </c>
      <c r="L513" s="11">
        <v>0</v>
      </c>
      <c r="M513" s="11">
        <v>0</v>
      </c>
      <c r="N513" s="11">
        <v>1</v>
      </c>
      <c r="O513" s="11">
        <v>0</v>
      </c>
      <c r="P513" s="11">
        <v>0</v>
      </c>
      <c r="Q513" s="11">
        <v>0</v>
      </c>
      <c r="R513" s="6">
        <v>0</v>
      </c>
      <c r="S513" s="11">
        <v>0</v>
      </c>
      <c r="T513" s="11">
        <v>1</v>
      </c>
      <c r="U513" s="11">
        <v>2</v>
      </c>
      <c r="V513" s="11">
        <v>0</v>
      </c>
      <c r="W513" s="11">
        <v>3</v>
      </c>
      <c r="X513" s="14">
        <v>1050</v>
      </c>
      <c r="Y513" s="11">
        <v>1</v>
      </c>
      <c r="Z513" s="11">
        <v>0</v>
      </c>
      <c r="AA513" s="11">
        <v>0</v>
      </c>
      <c r="AB513" s="11">
        <v>0</v>
      </c>
      <c r="AC513" s="11">
        <v>0</v>
      </c>
      <c r="AD513" s="11">
        <v>18</v>
      </c>
      <c r="AE513" s="11">
        <v>1</v>
      </c>
      <c r="AF513" s="55">
        <v>4</v>
      </c>
      <c r="AG513" s="6">
        <v>2</v>
      </c>
      <c r="AH513" s="6">
        <v>1</v>
      </c>
      <c r="AI513" s="6">
        <v>0</v>
      </c>
      <c r="AJ513" s="6">
        <v>7</v>
      </c>
      <c r="AK513" s="11">
        <v>0</v>
      </c>
      <c r="AL513" s="11">
        <v>0</v>
      </c>
      <c r="AM513" s="11">
        <v>0</v>
      </c>
      <c r="AN513" s="11">
        <v>0.5</v>
      </c>
      <c r="AO513" s="11">
        <v>6000</v>
      </c>
      <c r="AP513" s="11">
        <v>0.2</v>
      </c>
      <c r="AQ513" s="11">
        <v>0</v>
      </c>
      <c r="AR513" s="6">
        <v>0</v>
      </c>
      <c r="AS513" s="14">
        <v>0</v>
      </c>
      <c r="AT513" s="12" t="s">
        <v>393</v>
      </c>
      <c r="AU513" s="14" t="s">
        <v>725</v>
      </c>
      <c r="AV513" s="14">
        <v>10000007</v>
      </c>
      <c r="AW513" s="14">
        <v>21010050</v>
      </c>
      <c r="AX513" s="12" t="s">
        <v>730</v>
      </c>
      <c r="AY513" s="11">
        <v>0</v>
      </c>
      <c r="AZ513" s="13">
        <v>0</v>
      </c>
      <c r="BA513" s="13">
        <v>0</v>
      </c>
      <c r="BB513" s="109" t="str">
        <f>"对目标区域释放一个引力场,引力场会不断牵附近怪物进入引力场,并对怪物造成"&amp;W513*100&amp;"%攻击伤害+"&amp;X513&amp;"点固定伤害,随后在技能范围中的敌人每秒受到120%攻击伤害+"&amp;BN513&amp;"点伤害"</f>
        <v>对目标区域释放一个引力场,引力场会不断牵附近怪物进入引力场,并对怪物造成300%攻击伤害+1050点固定伤害,随后在技能范围中的敌人每秒受到120%攻击伤害+200点伤害</v>
      </c>
      <c r="BC513" s="11">
        <v>0</v>
      </c>
      <c r="BD513" s="11">
        <v>0</v>
      </c>
      <c r="BE513" s="11">
        <v>0</v>
      </c>
      <c r="BF513" s="11">
        <v>0</v>
      </c>
      <c r="BG513" s="11">
        <v>0</v>
      </c>
      <c r="BH513" s="11">
        <v>0</v>
      </c>
      <c r="BI513" s="9">
        <v>0</v>
      </c>
      <c r="BJ513" s="6">
        <v>0</v>
      </c>
      <c r="BK513" s="6">
        <v>0</v>
      </c>
      <c r="BL513" s="6">
        <v>1000</v>
      </c>
      <c r="BM513" s="6">
        <v>1.2</v>
      </c>
      <c r="BN513" s="6">
        <v>200</v>
      </c>
      <c r="BO513" s="6">
        <v>200</v>
      </c>
    </row>
    <row r="514" spans="3:67" ht="20.100000000000001" customHeight="1">
      <c r="C514" s="14">
        <v>61021402</v>
      </c>
      <c r="D514" s="12" t="s">
        <v>729</v>
      </c>
      <c r="E514" s="11">
        <v>1</v>
      </c>
      <c r="F514" s="14">
        <v>61021402</v>
      </c>
      <c r="G514" s="14">
        <v>61021403</v>
      </c>
      <c r="H514" s="13">
        <v>0</v>
      </c>
      <c r="I514" s="11">
        <v>42</v>
      </c>
      <c r="J514" s="11">
        <v>2</v>
      </c>
      <c r="K514" s="11">
        <v>0</v>
      </c>
      <c r="L514" s="11">
        <v>0</v>
      </c>
      <c r="M514" s="11">
        <v>0</v>
      </c>
      <c r="N514" s="11">
        <v>1</v>
      </c>
      <c r="O514" s="11">
        <v>0</v>
      </c>
      <c r="P514" s="11">
        <v>0</v>
      </c>
      <c r="Q514" s="11">
        <v>0</v>
      </c>
      <c r="R514" s="6">
        <v>0</v>
      </c>
      <c r="S514" s="11">
        <v>0</v>
      </c>
      <c r="T514" s="11">
        <v>1</v>
      </c>
      <c r="U514" s="11">
        <v>2</v>
      </c>
      <c r="V514" s="11">
        <v>0</v>
      </c>
      <c r="W514" s="11">
        <v>3</v>
      </c>
      <c r="X514" s="14">
        <v>1050</v>
      </c>
      <c r="Y514" s="11">
        <v>1</v>
      </c>
      <c r="Z514" s="11">
        <v>0</v>
      </c>
      <c r="AA514" s="11">
        <v>0</v>
      </c>
      <c r="AB514" s="11">
        <v>0</v>
      </c>
      <c r="AC514" s="11">
        <v>0</v>
      </c>
      <c r="AD514" s="11">
        <v>18</v>
      </c>
      <c r="AE514" s="11">
        <v>1</v>
      </c>
      <c r="AF514" s="55">
        <v>4</v>
      </c>
      <c r="AG514" s="6">
        <v>2</v>
      </c>
      <c r="AH514" s="6">
        <v>1</v>
      </c>
      <c r="AI514" s="6">
        <v>0</v>
      </c>
      <c r="AJ514" s="6">
        <v>7</v>
      </c>
      <c r="AK514" s="11">
        <v>0</v>
      </c>
      <c r="AL514" s="11">
        <v>0</v>
      </c>
      <c r="AM514" s="11">
        <v>0</v>
      </c>
      <c r="AN514" s="11">
        <v>0.5</v>
      </c>
      <c r="AO514" s="11">
        <v>6000</v>
      </c>
      <c r="AP514" s="11">
        <v>0.2</v>
      </c>
      <c r="AQ514" s="11">
        <v>0</v>
      </c>
      <c r="AR514" s="6">
        <v>0</v>
      </c>
      <c r="AS514" s="14">
        <v>0</v>
      </c>
      <c r="AT514" s="12" t="s">
        <v>393</v>
      </c>
      <c r="AU514" s="14" t="s">
        <v>725</v>
      </c>
      <c r="AV514" s="14">
        <v>10000007</v>
      </c>
      <c r="AW514" s="14">
        <v>21010050</v>
      </c>
      <c r="AX514" s="12" t="s">
        <v>730</v>
      </c>
      <c r="AY514" s="11">
        <v>0</v>
      </c>
      <c r="AZ514" s="13">
        <v>0</v>
      </c>
      <c r="BA514" s="13">
        <v>0</v>
      </c>
      <c r="BB514" s="109" t="str">
        <f t="shared" ref="BB514:BB518" si="27">"对目标区域释放一个引力场,引力场会不断牵附近怪物进入引力场,并对怪物造成"&amp;W514*100&amp;"%攻击伤害+"&amp;X514&amp;"点固定伤害,随后在技能范围中的敌人每秒受到120%攻击伤害+"&amp;BN514&amp;"点伤害"</f>
        <v>对目标区域释放一个引力场,引力场会不断牵附近怪物进入引力场,并对怪物造成300%攻击伤害+1050点固定伤害,随后在技能范围中的敌人每秒受到120%攻击伤害+200点伤害</v>
      </c>
      <c r="BC514" s="11">
        <v>0</v>
      </c>
      <c r="BD514" s="11">
        <v>0</v>
      </c>
      <c r="BE514" s="11">
        <v>0</v>
      </c>
      <c r="BF514" s="11">
        <v>0</v>
      </c>
      <c r="BG514" s="11">
        <v>0</v>
      </c>
      <c r="BH514" s="11">
        <v>0</v>
      </c>
      <c r="BI514" s="9">
        <v>0</v>
      </c>
      <c r="BJ514" s="6">
        <v>0</v>
      </c>
      <c r="BK514" s="6">
        <v>0</v>
      </c>
      <c r="BL514" s="6">
        <v>1000</v>
      </c>
      <c r="BM514" s="6">
        <v>1.2</v>
      </c>
      <c r="BN514" s="6">
        <v>200</v>
      </c>
      <c r="BO514" s="6">
        <v>200</v>
      </c>
    </row>
    <row r="515" spans="3:67" ht="20.100000000000001" customHeight="1">
      <c r="C515" s="14">
        <v>61021403</v>
      </c>
      <c r="D515" s="12" t="s">
        <v>729</v>
      </c>
      <c r="E515" s="11">
        <v>2</v>
      </c>
      <c r="F515" s="14">
        <v>61021402</v>
      </c>
      <c r="G515" s="14">
        <v>61021404</v>
      </c>
      <c r="H515" s="13">
        <v>0</v>
      </c>
      <c r="I515" s="11">
        <v>47</v>
      </c>
      <c r="J515" s="11">
        <v>2</v>
      </c>
      <c r="K515" s="11">
        <v>0</v>
      </c>
      <c r="L515" s="11">
        <v>0</v>
      </c>
      <c r="M515" s="11">
        <v>0</v>
      </c>
      <c r="N515" s="11">
        <v>1</v>
      </c>
      <c r="O515" s="11">
        <v>0</v>
      </c>
      <c r="P515" s="11">
        <v>0</v>
      </c>
      <c r="Q515" s="11">
        <v>0</v>
      </c>
      <c r="R515" s="6">
        <v>0</v>
      </c>
      <c r="S515" s="11">
        <v>0</v>
      </c>
      <c r="T515" s="11">
        <v>1</v>
      </c>
      <c r="U515" s="11">
        <v>2</v>
      </c>
      <c r="V515" s="11">
        <v>0</v>
      </c>
      <c r="W515" s="11">
        <v>3</v>
      </c>
      <c r="X515" s="14">
        <v>1400</v>
      </c>
      <c r="Y515" s="11">
        <v>1</v>
      </c>
      <c r="Z515" s="11">
        <v>0</v>
      </c>
      <c r="AA515" s="11">
        <v>0</v>
      </c>
      <c r="AB515" s="11">
        <v>0</v>
      </c>
      <c r="AC515" s="11">
        <v>0</v>
      </c>
      <c r="AD515" s="11">
        <v>18</v>
      </c>
      <c r="AE515" s="11">
        <v>1</v>
      </c>
      <c r="AF515" s="55">
        <v>4</v>
      </c>
      <c r="AG515" s="6">
        <v>2</v>
      </c>
      <c r="AH515" s="6">
        <v>1</v>
      </c>
      <c r="AI515" s="6">
        <v>0</v>
      </c>
      <c r="AJ515" s="6">
        <v>7</v>
      </c>
      <c r="AK515" s="11">
        <v>0</v>
      </c>
      <c r="AL515" s="11">
        <v>0</v>
      </c>
      <c r="AM515" s="11">
        <v>0</v>
      </c>
      <c r="AN515" s="11">
        <v>0.5</v>
      </c>
      <c r="AO515" s="11">
        <v>6000</v>
      </c>
      <c r="AP515" s="11">
        <v>0.2</v>
      </c>
      <c r="AQ515" s="11">
        <v>0</v>
      </c>
      <c r="AR515" s="6">
        <v>0</v>
      </c>
      <c r="AS515" s="14">
        <v>0</v>
      </c>
      <c r="AT515" s="12" t="s">
        <v>393</v>
      </c>
      <c r="AU515" s="14" t="s">
        <v>725</v>
      </c>
      <c r="AV515" s="14">
        <v>10000007</v>
      </c>
      <c r="AW515" s="14">
        <v>21010050</v>
      </c>
      <c r="AX515" s="12" t="s">
        <v>730</v>
      </c>
      <c r="AY515" s="11">
        <v>0</v>
      </c>
      <c r="AZ515" s="13">
        <v>0</v>
      </c>
      <c r="BA515" s="13">
        <v>0</v>
      </c>
      <c r="BB515" s="109" t="str">
        <f t="shared" si="27"/>
        <v>对目标区域释放一个引力场,引力场会不断牵附近怪物进入引力场,并对怪物造成300%攻击伤害+1400点固定伤害,随后在技能范围中的敌人每秒受到120%攻击伤害+300点伤害</v>
      </c>
      <c r="BC515" s="11">
        <v>0</v>
      </c>
      <c r="BD515" s="11">
        <v>0</v>
      </c>
      <c r="BE515" s="11">
        <v>0</v>
      </c>
      <c r="BF515" s="11">
        <v>0</v>
      </c>
      <c r="BG515" s="11">
        <v>0</v>
      </c>
      <c r="BH515" s="11">
        <v>0</v>
      </c>
      <c r="BI515" s="9">
        <v>0</v>
      </c>
      <c r="BJ515" s="6">
        <v>0</v>
      </c>
      <c r="BK515" s="6">
        <v>0</v>
      </c>
      <c r="BL515" s="6">
        <v>1000</v>
      </c>
      <c r="BM515" s="6">
        <v>1.2</v>
      </c>
      <c r="BN515" s="6">
        <v>300</v>
      </c>
      <c r="BO515" s="6">
        <v>300</v>
      </c>
    </row>
    <row r="516" spans="3:67" ht="20.100000000000001" customHeight="1">
      <c r="C516" s="14">
        <v>61021404</v>
      </c>
      <c r="D516" s="12" t="s">
        <v>729</v>
      </c>
      <c r="E516" s="11">
        <v>3</v>
      </c>
      <c r="F516" s="14">
        <v>61021402</v>
      </c>
      <c r="G516" s="11">
        <v>0</v>
      </c>
      <c r="H516" s="13">
        <v>0</v>
      </c>
      <c r="I516" s="11">
        <v>0</v>
      </c>
      <c r="J516" s="11">
        <v>0</v>
      </c>
      <c r="K516" s="11">
        <v>0</v>
      </c>
      <c r="L516" s="11">
        <v>0</v>
      </c>
      <c r="M516" s="11">
        <v>0</v>
      </c>
      <c r="N516" s="11">
        <v>1</v>
      </c>
      <c r="O516" s="11">
        <v>0</v>
      </c>
      <c r="P516" s="11">
        <v>0</v>
      </c>
      <c r="Q516" s="11">
        <v>0</v>
      </c>
      <c r="R516" s="6">
        <v>0</v>
      </c>
      <c r="S516" s="11">
        <v>0</v>
      </c>
      <c r="T516" s="11">
        <v>1</v>
      </c>
      <c r="U516" s="11">
        <v>2</v>
      </c>
      <c r="V516" s="11">
        <v>0</v>
      </c>
      <c r="W516" s="11">
        <v>3</v>
      </c>
      <c r="X516" s="14">
        <v>1750</v>
      </c>
      <c r="Y516" s="11">
        <v>1</v>
      </c>
      <c r="Z516" s="11">
        <v>0</v>
      </c>
      <c r="AA516" s="11">
        <v>0</v>
      </c>
      <c r="AB516" s="11">
        <v>0</v>
      </c>
      <c r="AC516" s="11">
        <v>0</v>
      </c>
      <c r="AD516" s="11">
        <v>18</v>
      </c>
      <c r="AE516" s="11">
        <v>1</v>
      </c>
      <c r="AF516" s="55">
        <v>4</v>
      </c>
      <c r="AG516" s="6">
        <v>2</v>
      </c>
      <c r="AH516" s="6">
        <v>1</v>
      </c>
      <c r="AI516" s="6">
        <v>0</v>
      </c>
      <c r="AJ516" s="6">
        <v>7</v>
      </c>
      <c r="AK516" s="11">
        <v>0</v>
      </c>
      <c r="AL516" s="11">
        <v>0</v>
      </c>
      <c r="AM516" s="11">
        <v>0</v>
      </c>
      <c r="AN516" s="11">
        <v>0.5</v>
      </c>
      <c r="AO516" s="11">
        <v>6000</v>
      </c>
      <c r="AP516" s="11">
        <v>0.2</v>
      </c>
      <c r="AQ516" s="11">
        <v>0</v>
      </c>
      <c r="AR516" s="6">
        <v>0</v>
      </c>
      <c r="AS516" s="14">
        <v>0</v>
      </c>
      <c r="AT516" s="12" t="s">
        <v>393</v>
      </c>
      <c r="AU516" s="14" t="s">
        <v>725</v>
      </c>
      <c r="AV516" s="14">
        <v>10000007</v>
      </c>
      <c r="AW516" s="14">
        <v>21010050</v>
      </c>
      <c r="AX516" s="12" t="s">
        <v>730</v>
      </c>
      <c r="AY516" s="11">
        <v>0</v>
      </c>
      <c r="AZ516" s="13">
        <v>0</v>
      </c>
      <c r="BA516" s="13">
        <v>0</v>
      </c>
      <c r="BB516" s="109" t="str">
        <f t="shared" si="27"/>
        <v>对目标区域释放一个引力场,引力场会不断牵附近怪物进入引力场,并对怪物造成300%攻击伤害+1750点固定伤害,随后在技能范围中的敌人每秒受到120%攻击伤害+450点伤害</v>
      </c>
      <c r="BC516" s="11">
        <v>0</v>
      </c>
      <c r="BD516" s="11">
        <v>0</v>
      </c>
      <c r="BE516" s="11">
        <v>0</v>
      </c>
      <c r="BF516" s="11">
        <v>0</v>
      </c>
      <c r="BG516" s="11">
        <v>0</v>
      </c>
      <c r="BH516" s="11">
        <v>0</v>
      </c>
      <c r="BI516" s="9">
        <v>0</v>
      </c>
      <c r="BJ516" s="6">
        <v>0</v>
      </c>
      <c r="BK516" s="6">
        <v>0</v>
      </c>
      <c r="BL516" s="6">
        <v>1000</v>
      </c>
      <c r="BM516" s="6">
        <v>1.2</v>
      </c>
      <c r="BN516" s="6">
        <v>450</v>
      </c>
      <c r="BO516" s="6">
        <v>450</v>
      </c>
    </row>
    <row r="517" spans="3:67" ht="20.100000000000001" customHeight="1">
      <c r="C517" s="14">
        <v>61021405</v>
      </c>
      <c r="D517" s="12" t="s">
        <v>729</v>
      </c>
      <c r="E517" s="11">
        <v>4</v>
      </c>
      <c r="F517" s="14">
        <v>61021402</v>
      </c>
      <c r="G517" s="11">
        <v>0</v>
      </c>
      <c r="H517" s="13">
        <v>0</v>
      </c>
      <c r="I517" s="11">
        <v>0</v>
      </c>
      <c r="J517" s="11">
        <v>0</v>
      </c>
      <c r="K517" s="11">
        <v>0</v>
      </c>
      <c r="L517" s="11">
        <v>0</v>
      </c>
      <c r="M517" s="11">
        <v>0</v>
      </c>
      <c r="N517" s="11">
        <v>1</v>
      </c>
      <c r="O517" s="11">
        <v>0</v>
      </c>
      <c r="P517" s="11">
        <v>0</v>
      </c>
      <c r="Q517" s="11">
        <v>0</v>
      </c>
      <c r="R517" s="6">
        <v>0</v>
      </c>
      <c r="S517" s="11">
        <v>0</v>
      </c>
      <c r="T517" s="11">
        <v>1</v>
      </c>
      <c r="U517" s="11">
        <v>2</v>
      </c>
      <c r="V517" s="11">
        <v>0</v>
      </c>
      <c r="W517" s="11">
        <v>3</v>
      </c>
      <c r="X517" s="14">
        <v>2100</v>
      </c>
      <c r="Y517" s="11">
        <v>1</v>
      </c>
      <c r="Z517" s="11">
        <v>0</v>
      </c>
      <c r="AA517" s="11">
        <v>0</v>
      </c>
      <c r="AB517" s="11">
        <v>0</v>
      </c>
      <c r="AC517" s="11">
        <v>0</v>
      </c>
      <c r="AD517" s="11">
        <v>18</v>
      </c>
      <c r="AE517" s="11">
        <v>1</v>
      </c>
      <c r="AF517" s="55">
        <v>4</v>
      </c>
      <c r="AG517" s="6">
        <v>2</v>
      </c>
      <c r="AH517" s="6">
        <v>1</v>
      </c>
      <c r="AI517" s="6">
        <v>0</v>
      </c>
      <c r="AJ517" s="6">
        <v>7</v>
      </c>
      <c r="AK517" s="11">
        <v>0</v>
      </c>
      <c r="AL517" s="11">
        <v>0</v>
      </c>
      <c r="AM517" s="11">
        <v>0</v>
      </c>
      <c r="AN517" s="11">
        <v>0.5</v>
      </c>
      <c r="AO517" s="11">
        <v>6000</v>
      </c>
      <c r="AP517" s="11">
        <v>0.2</v>
      </c>
      <c r="AQ517" s="11">
        <v>0</v>
      </c>
      <c r="AR517" s="6">
        <v>0</v>
      </c>
      <c r="AS517" s="14">
        <v>0</v>
      </c>
      <c r="AT517" s="12" t="s">
        <v>393</v>
      </c>
      <c r="AU517" s="14" t="s">
        <v>725</v>
      </c>
      <c r="AV517" s="14">
        <v>10000007</v>
      </c>
      <c r="AW517" s="14">
        <v>21010050</v>
      </c>
      <c r="AX517" s="12" t="s">
        <v>730</v>
      </c>
      <c r="AY517" s="11">
        <v>0</v>
      </c>
      <c r="AZ517" s="13">
        <v>0</v>
      </c>
      <c r="BA517" s="13">
        <v>0</v>
      </c>
      <c r="BB517" s="109" t="str">
        <f t="shared" si="27"/>
        <v>对目标区域释放一个引力场,引力场会不断牵附近怪物进入引力场,并对怪物造成300%攻击伤害+2100点固定伤害,随后在技能范围中的敌人每秒受到120%攻击伤害+600点伤害</v>
      </c>
      <c r="BC517" s="11">
        <v>0</v>
      </c>
      <c r="BD517" s="11">
        <v>0</v>
      </c>
      <c r="BE517" s="11">
        <v>0</v>
      </c>
      <c r="BF517" s="11">
        <v>0</v>
      </c>
      <c r="BG517" s="11">
        <v>0</v>
      </c>
      <c r="BH517" s="11">
        <v>0</v>
      </c>
      <c r="BI517" s="9">
        <v>0</v>
      </c>
      <c r="BJ517" s="6">
        <v>0</v>
      </c>
      <c r="BK517" s="6">
        <v>0</v>
      </c>
      <c r="BL517" s="6">
        <v>1000</v>
      </c>
      <c r="BM517" s="6">
        <v>1.2</v>
      </c>
      <c r="BN517" s="6">
        <v>600</v>
      </c>
      <c r="BO517" s="6">
        <v>600</v>
      </c>
    </row>
    <row r="518" spans="3:67" ht="20.100000000000001" customHeight="1">
      <c r="C518" s="14">
        <v>61021406</v>
      </c>
      <c r="D518" s="12" t="s">
        <v>729</v>
      </c>
      <c r="E518" s="11">
        <v>5</v>
      </c>
      <c r="F518" s="14">
        <v>61021402</v>
      </c>
      <c r="G518" s="11">
        <v>0</v>
      </c>
      <c r="H518" s="13">
        <v>0</v>
      </c>
      <c r="I518" s="11">
        <v>0</v>
      </c>
      <c r="J518" s="11">
        <v>0</v>
      </c>
      <c r="K518" s="11">
        <v>0</v>
      </c>
      <c r="L518" s="11">
        <v>0</v>
      </c>
      <c r="M518" s="11">
        <v>0</v>
      </c>
      <c r="N518" s="11">
        <v>1</v>
      </c>
      <c r="O518" s="11">
        <v>0</v>
      </c>
      <c r="P518" s="11">
        <v>0</v>
      </c>
      <c r="Q518" s="11">
        <v>0</v>
      </c>
      <c r="R518" s="6">
        <v>0</v>
      </c>
      <c r="S518" s="11">
        <v>0</v>
      </c>
      <c r="T518" s="11">
        <v>1</v>
      </c>
      <c r="U518" s="11">
        <v>2</v>
      </c>
      <c r="V518" s="11">
        <v>0</v>
      </c>
      <c r="W518" s="11">
        <v>3</v>
      </c>
      <c r="X518" s="14">
        <v>2450</v>
      </c>
      <c r="Y518" s="11">
        <v>1</v>
      </c>
      <c r="Z518" s="11">
        <v>0</v>
      </c>
      <c r="AA518" s="11">
        <v>0</v>
      </c>
      <c r="AB518" s="11">
        <v>0</v>
      </c>
      <c r="AC518" s="11">
        <v>0</v>
      </c>
      <c r="AD518" s="11">
        <v>18</v>
      </c>
      <c r="AE518" s="11">
        <v>1</v>
      </c>
      <c r="AF518" s="55">
        <v>4</v>
      </c>
      <c r="AG518" s="6">
        <v>2</v>
      </c>
      <c r="AH518" s="6">
        <v>1</v>
      </c>
      <c r="AI518" s="6">
        <v>0</v>
      </c>
      <c r="AJ518" s="6">
        <v>7</v>
      </c>
      <c r="AK518" s="11">
        <v>0</v>
      </c>
      <c r="AL518" s="11">
        <v>0</v>
      </c>
      <c r="AM518" s="11">
        <v>0</v>
      </c>
      <c r="AN518" s="11">
        <v>0.5</v>
      </c>
      <c r="AO518" s="11">
        <v>6000</v>
      </c>
      <c r="AP518" s="11">
        <v>0.2</v>
      </c>
      <c r="AQ518" s="11">
        <v>0</v>
      </c>
      <c r="AR518" s="6">
        <v>0</v>
      </c>
      <c r="AS518" s="14">
        <v>0</v>
      </c>
      <c r="AT518" s="12" t="s">
        <v>393</v>
      </c>
      <c r="AU518" s="14" t="s">
        <v>725</v>
      </c>
      <c r="AV518" s="14">
        <v>10000007</v>
      </c>
      <c r="AW518" s="14">
        <v>21010050</v>
      </c>
      <c r="AX518" s="12" t="s">
        <v>730</v>
      </c>
      <c r="AY518" s="11">
        <v>0</v>
      </c>
      <c r="AZ518" s="13">
        <v>0</v>
      </c>
      <c r="BA518" s="13">
        <v>0</v>
      </c>
      <c r="BB518" s="109" t="str">
        <f t="shared" si="27"/>
        <v>对目标区域释放一个引力场,引力场会不断牵附近怪物进入引力场,并对怪物造成300%攻击伤害+2450点固定伤害,随后在技能范围中的敌人每秒受到120%攻击伤害+800点伤害</v>
      </c>
      <c r="BC518" s="11">
        <v>0</v>
      </c>
      <c r="BD518" s="11">
        <v>0</v>
      </c>
      <c r="BE518" s="11">
        <v>0</v>
      </c>
      <c r="BF518" s="11">
        <v>0</v>
      </c>
      <c r="BG518" s="11">
        <v>0</v>
      </c>
      <c r="BH518" s="11">
        <v>0</v>
      </c>
      <c r="BI518" s="9">
        <v>0</v>
      </c>
      <c r="BJ518" s="6">
        <v>0</v>
      </c>
      <c r="BK518" s="6">
        <v>0</v>
      </c>
      <c r="BL518" s="6">
        <v>1000</v>
      </c>
      <c r="BM518" s="6">
        <v>1.2</v>
      </c>
      <c r="BN518" s="6">
        <v>800</v>
      </c>
      <c r="BO518" s="6">
        <v>800</v>
      </c>
    </row>
    <row r="519" spans="3:67" ht="19.5" customHeight="1">
      <c r="C519" s="14">
        <v>61022101</v>
      </c>
      <c r="D519" s="15" t="s">
        <v>731</v>
      </c>
      <c r="E519" s="11">
        <v>0</v>
      </c>
      <c r="F519" s="14">
        <v>61022101</v>
      </c>
      <c r="G519" s="14">
        <f>C520</f>
        <v>61022102</v>
      </c>
      <c r="H519" s="13">
        <v>0</v>
      </c>
      <c r="I519" s="11">
        <v>18</v>
      </c>
      <c r="J519" s="11">
        <v>5</v>
      </c>
      <c r="K519" s="11">
        <v>0</v>
      </c>
      <c r="L519" s="14">
        <v>0</v>
      </c>
      <c r="M519" s="14">
        <v>0</v>
      </c>
      <c r="N519" s="14">
        <v>1</v>
      </c>
      <c r="O519" s="14">
        <v>0</v>
      </c>
      <c r="P519" s="14">
        <v>0</v>
      </c>
      <c r="Q519" s="14">
        <v>0</v>
      </c>
      <c r="R519" s="6">
        <v>0</v>
      </c>
      <c r="S519" s="13">
        <v>0</v>
      </c>
      <c r="T519" s="11">
        <v>1</v>
      </c>
      <c r="U519" s="14">
        <v>2</v>
      </c>
      <c r="V519" s="14">
        <v>0</v>
      </c>
      <c r="W519" s="14">
        <v>6</v>
      </c>
      <c r="X519" s="14">
        <v>2500</v>
      </c>
      <c r="Y519" s="14">
        <v>1</v>
      </c>
      <c r="Z519" s="14">
        <v>0</v>
      </c>
      <c r="AA519" s="14">
        <v>0</v>
      </c>
      <c r="AB519" s="14">
        <v>0</v>
      </c>
      <c r="AC519" s="14">
        <v>0</v>
      </c>
      <c r="AD519" s="14">
        <v>9</v>
      </c>
      <c r="AE519" s="14">
        <v>1</v>
      </c>
      <c r="AF519" s="14">
        <v>8</v>
      </c>
      <c r="AG519" s="6">
        <v>0</v>
      </c>
      <c r="AH519" s="6">
        <v>0</v>
      </c>
      <c r="AI519" s="6">
        <v>0</v>
      </c>
      <c r="AJ519" s="6">
        <v>5</v>
      </c>
      <c r="AK519" s="14">
        <v>0</v>
      </c>
      <c r="AL519" s="14">
        <v>1</v>
      </c>
      <c r="AM519" s="14">
        <v>0</v>
      </c>
      <c r="AN519" s="14">
        <v>0.2</v>
      </c>
      <c r="AO519" s="14">
        <v>2000</v>
      </c>
      <c r="AP519" s="14">
        <v>0.2</v>
      </c>
      <c r="AQ519" s="14">
        <v>0</v>
      </c>
      <c r="AR519" s="6">
        <v>90001034</v>
      </c>
      <c r="AS519" s="14" t="s">
        <v>154</v>
      </c>
      <c r="AT519" s="15" t="s">
        <v>393</v>
      </c>
      <c r="AU519" s="14" t="s">
        <v>351</v>
      </c>
      <c r="AV519" s="14">
        <v>10001005</v>
      </c>
      <c r="AW519" s="14">
        <v>21020010</v>
      </c>
      <c r="AX519" s="15" t="s">
        <v>156</v>
      </c>
      <c r="AY519" s="15">
        <v>0</v>
      </c>
      <c r="AZ519" s="13">
        <v>0</v>
      </c>
      <c r="BA519" s="13">
        <v>0</v>
      </c>
      <c r="BB519" s="109" t="str">
        <f>"蓄力1秒,立即对目标范围内的怪物造成"&amp;W519*100&amp;"%攻击伤害+"&amp;X519&amp;"点固定伤害"</f>
        <v>蓄力1秒,立即对目标范围内的怪物造成600%攻击伤害+2500点固定伤害</v>
      </c>
      <c r="BC519" s="14">
        <v>0</v>
      </c>
      <c r="BD519" s="11">
        <v>0</v>
      </c>
      <c r="BE519" s="14">
        <v>0</v>
      </c>
      <c r="BF519" s="14">
        <v>0</v>
      </c>
      <c r="BG519" s="14">
        <v>0</v>
      </c>
      <c r="BH519" s="14">
        <v>0</v>
      </c>
      <c r="BI519" s="9">
        <v>0</v>
      </c>
      <c r="BJ519" s="6">
        <v>0</v>
      </c>
      <c r="BK519" s="6">
        <v>0</v>
      </c>
      <c r="BL519" s="6">
        <v>0</v>
      </c>
      <c r="BM519" s="6">
        <v>0</v>
      </c>
      <c r="BN519" s="6">
        <v>0</v>
      </c>
      <c r="BO519" s="6">
        <v>0</v>
      </c>
    </row>
    <row r="520" spans="3:67" ht="20.100000000000001" customHeight="1">
      <c r="C520" s="14">
        <v>61022102</v>
      </c>
      <c r="D520" s="15" t="s">
        <v>731</v>
      </c>
      <c r="E520" s="11">
        <v>1</v>
      </c>
      <c r="F520" s="14">
        <v>61022101</v>
      </c>
      <c r="G520" s="14">
        <f t="shared" ref="G520:G521" si="28">C521</f>
        <v>61022103</v>
      </c>
      <c r="H520" s="13">
        <v>0</v>
      </c>
      <c r="I520" s="11">
        <v>27</v>
      </c>
      <c r="J520" s="11">
        <v>2</v>
      </c>
      <c r="K520" s="11">
        <v>0</v>
      </c>
      <c r="L520" s="14">
        <v>0</v>
      </c>
      <c r="M520" s="14">
        <v>0</v>
      </c>
      <c r="N520" s="14">
        <v>1</v>
      </c>
      <c r="O520" s="14">
        <v>0</v>
      </c>
      <c r="P520" s="14">
        <v>0</v>
      </c>
      <c r="Q520" s="14">
        <v>0</v>
      </c>
      <c r="R520" s="6">
        <v>0</v>
      </c>
      <c r="S520" s="13">
        <v>0</v>
      </c>
      <c r="T520" s="11">
        <v>1</v>
      </c>
      <c r="U520" s="14">
        <v>2</v>
      </c>
      <c r="V520" s="14">
        <v>0</v>
      </c>
      <c r="W520" s="14">
        <v>6</v>
      </c>
      <c r="X520" s="14">
        <v>2500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0</v>
      </c>
      <c r="AS520" s="14" t="s">
        <v>154</v>
      </c>
      <c r="AT520" s="15" t="s">
        <v>393</v>
      </c>
      <c r="AU520" s="14" t="s">
        <v>351</v>
      </c>
      <c r="AV520" s="14">
        <v>10001005</v>
      </c>
      <c r="AW520" s="14">
        <v>21020010</v>
      </c>
      <c r="AX520" s="15" t="s">
        <v>156</v>
      </c>
      <c r="AY520" s="15">
        <v>0</v>
      </c>
      <c r="AZ520" s="13">
        <v>0</v>
      </c>
      <c r="BA520" s="13">
        <v>0</v>
      </c>
      <c r="BB520" s="109" t="str">
        <f t="shared" ref="BB520:BB524" si="29">"蓄力1秒,立即对目标范围内的怪物造成"&amp;W520*100&amp;"%攻击伤害+"&amp;X520&amp;"点固定伤害"</f>
        <v>蓄力1秒,立即对目标范围内的怪物造成600%攻击伤害+2500点固定伤害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61022103</v>
      </c>
      <c r="D521" s="15" t="s">
        <v>731</v>
      </c>
      <c r="E521" s="11">
        <v>2</v>
      </c>
      <c r="F521" s="14">
        <v>61022101</v>
      </c>
      <c r="G521" s="14">
        <f t="shared" si="28"/>
        <v>61022104</v>
      </c>
      <c r="H521" s="13">
        <v>0</v>
      </c>
      <c r="I521" s="11">
        <v>32</v>
      </c>
      <c r="J521" s="11">
        <v>2</v>
      </c>
      <c r="K521" s="11">
        <v>0</v>
      </c>
      <c r="L521" s="14">
        <v>0</v>
      </c>
      <c r="M521" s="14">
        <v>0</v>
      </c>
      <c r="N521" s="14">
        <v>1</v>
      </c>
      <c r="O521" s="14">
        <v>0</v>
      </c>
      <c r="P521" s="14">
        <v>0</v>
      </c>
      <c r="Q521" s="14">
        <v>0</v>
      </c>
      <c r="R521" s="6">
        <v>0</v>
      </c>
      <c r="S521" s="13">
        <v>0</v>
      </c>
      <c r="T521" s="11">
        <v>1</v>
      </c>
      <c r="U521" s="14">
        <v>2</v>
      </c>
      <c r="V521" s="14">
        <v>0</v>
      </c>
      <c r="W521" s="14">
        <v>6</v>
      </c>
      <c r="X521" s="14">
        <v>3250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154</v>
      </c>
      <c r="AT521" s="15" t="s">
        <v>393</v>
      </c>
      <c r="AU521" s="14" t="s">
        <v>351</v>
      </c>
      <c r="AV521" s="14">
        <v>10001005</v>
      </c>
      <c r="AW521" s="14">
        <v>21020010</v>
      </c>
      <c r="AX521" s="15" t="s">
        <v>156</v>
      </c>
      <c r="AY521" s="15">
        <v>0</v>
      </c>
      <c r="AZ521" s="13">
        <v>0</v>
      </c>
      <c r="BA521" s="13">
        <v>0</v>
      </c>
      <c r="BB521" s="109" t="str">
        <f t="shared" si="29"/>
        <v>蓄力1秒,立即对目标范围内的怪物造成600%攻击伤害+3250点固定伤害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61022104</v>
      </c>
      <c r="D522" s="15" t="s">
        <v>731</v>
      </c>
      <c r="E522" s="11">
        <v>3</v>
      </c>
      <c r="F522" s="14">
        <v>61022101</v>
      </c>
      <c r="G522" s="11">
        <v>0</v>
      </c>
      <c r="H522" s="13">
        <v>0</v>
      </c>
      <c r="I522" s="11">
        <v>0</v>
      </c>
      <c r="J522" s="106">
        <v>0</v>
      </c>
      <c r="K522" s="11">
        <v>0</v>
      </c>
      <c r="L522" s="14">
        <v>0</v>
      </c>
      <c r="M522" s="14">
        <v>0</v>
      </c>
      <c r="N522" s="14">
        <v>1</v>
      </c>
      <c r="O522" s="14">
        <v>0</v>
      </c>
      <c r="P522" s="14">
        <v>0</v>
      </c>
      <c r="Q522" s="14">
        <v>0</v>
      </c>
      <c r="R522" s="6">
        <v>0</v>
      </c>
      <c r="S522" s="13">
        <v>0</v>
      </c>
      <c r="T522" s="11">
        <v>1</v>
      </c>
      <c r="U522" s="14">
        <v>2</v>
      </c>
      <c r="V522" s="14">
        <v>0</v>
      </c>
      <c r="W522" s="14">
        <v>6</v>
      </c>
      <c r="X522" s="14">
        <v>4000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154</v>
      </c>
      <c r="AT522" s="15" t="s">
        <v>393</v>
      </c>
      <c r="AU522" s="14" t="s">
        <v>351</v>
      </c>
      <c r="AV522" s="14">
        <v>10001005</v>
      </c>
      <c r="AW522" s="14">
        <v>21020010</v>
      </c>
      <c r="AX522" s="15" t="s">
        <v>156</v>
      </c>
      <c r="AY522" s="15">
        <v>0</v>
      </c>
      <c r="AZ522" s="13">
        <v>0</v>
      </c>
      <c r="BA522" s="13">
        <v>0</v>
      </c>
      <c r="BB522" s="109" t="str">
        <f t="shared" si="29"/>
        <v>蓄力1秒,立即对目标范围内的怪物造成600%攻击伤害+4000点固定伤害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61022105</v>
      </c>
      <c r="D523" s="15" t="s">
        <v>731</v>
      </c>
      <c r="E523" s="11">
        <v>4</v>
      </c>
      <c r="F523" s="14">
        <v>61022101</v>
      </c>
      <c r="G523" s="11">
        <v>0</v>
      </c>
      <c r="H523" s="13">
        <v>0</v>
      </c>
      <c r="I523" s="11">
        <v>0</v>
      </c>
      <c r="J523" s="11">
        <v>0</v>
      </c>
      <c r="K523" s="11">
        <v>0</v>
      </c>
      <c r="L523" s="14">
        <v>0</v>
      </c>
      <c r="M523" s="14">
        <v>0</v>
      </c>
      <c r="N523" s="14">
        <v>1</v>
      </c>
      <c r="O523" s="14">
        <v>0</v>
      </c>
      <c r="P523" s="14">
        <v>0</v>
      </c>
      <c r="Q523" s="14">
        <v>0</v>
      </c>
      <c r="R523" s="6">
        <v>0</v>
      </c>
      <c r="S523" s="13">
        <v>0</v>
      </c>
      <c r="T523" s="11">
        <v>1</v>
      </c>
      <c r="U523" s="14">
        <v>2</v>
      </c>
      <c r="V523" s="14">
        <v>0</v>
      </c>
      <c r="W523" s="14">
        <v>6</v>
      </c>
      <c r="X523" s="14">
        <v>4750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154</v>
      </c>
      <c r="AT523" s="15" t="s">
        <v>393</v>
      </c>
      <c r="AU523" s="14" t="s">
        <v>351</v>
      </c>
      <c r="AV523" s="14">
        <v>10001005</v>
      </c>
      <c r="AW523" s="14">
        <v>21020010</v>
      </c>
      <c r="AX523" s="15" t="s">
        <v>156</v>
      </c>
      <c r="AY523" s="15">
        <v>0</v>
      </c>
      <c r="AZ523" s="13">
        <v>0</v>
      </c>
      <c r="BA523" s="13">
        <v>0</v>
      </c>
      <c r="BB523" s="109" t="str">
        <f t="shared" si="29"/>
        <v>蓄力1秒,立即对目标范围内的怪物造成600%攻击伤害+4750点固定伤害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61022106</v>
      </c>
      <c r="D524" s="15" t="s">
        <v>731</v>
      </c>
      <c r="E524" s="11">
        <v>5</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v>
      </c>
      <c r="X524" s="14">
        <v>5500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154</v>
      </c>
      <c r="AT524" s="15" t="s">
        <v>393</v>
      </c>
      <c r="AU524" s="14" t="s">
        <v>351</v>
      </c>
      <c r="AV524" s="14">
        <v>10001005</v>
      </c>
      <c r="AW524" s="14">
        <v>21020010</v>
      </c>
      <c r="AX524" s="15" t="s">
        <v>156</v>
      </c>
      <c r="AY524" s="15">
        <v>0</v>
      </c>
      <c r="AZ524" s="13">
        <v>0</v>
      </c>
      <c r="BA524" s="13">
        <v>0</v>
      </c>
      <c r="BB524" s="109" t="str">
        <f t="shared" si="29"/>
        <v>蓄力1秒,立即对目标范围内的怪物造成600%攻击伤害+5500点固定伤害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61022201</v>
      </c>
      <c r="D525" s="15" t="s">
        <v>732</v>
      </c>
      <c r="E525" s="11">
        <v>0</v>
      </c>
      <c r="F525" s="14">
        <v>61022201</v>
      </c>
      <c r="G525" s="14">
        <f>C526</f>
        <v>61022202</v>
      </c>
      <c r="H525" s="13">
        <v>0</v>
      </c>
      <c r="I525" s="11">
        <v>25</v>
      </c>
      <c r="J525" s="11">
        <v>5</v>
      </c>
      <c r="K525" s="11">
        <v>0</v>
      </c>
      <c r="L525" s="14">
        <v>0</v>
      </c>
      <c r="M525" s="14">
        <v>0</v>
      </c>
      <c r="N525" s="14">
        <v>1</v>
      </c>
      <c r="O525" s="14">
        <v>0</v>
      </c>
      <c r="P525" s="14">
        <v>0</v>
      </c>
      <c r="Q525" s="14">
        <v>0</v>
      </c>
      <c r="R525" s="6">
        <v>0</v>
      </c>
      <c r="S525" s="13">
        <v>0</v>
      </c>
      <c r="T525" s="11">
        <v>1</v>
      </c>
      <c r="U525" s="14">
        <v>2</v>
      </c>
      <c r="V525" s="14">
        <v>0</v>
      </c>
      <c r="W525" s="14">
        <v>0</v>
      </c>
      <c r="X525" s="14">
        <v>0</v>
      </c>
      <c r="Y525" s="14">
        <v>0</v>
      </c>
      <c r="Z525" s="14">
        <v>0</v>
      </c>
      <c r="AA525" s="14">
        <v>0</v>
      </c>
      <c r="AB525" s="14">
        <v>0</v>
      </c>
      <c r="AC525" s="14">
        <v>0</v>
      </c>
      <c r="AD525" s="14">
        <v>30</v>
      </c>
      <c r="AE525" s="14">
        <v>0</v>
      </c>
      <c r="AF525" s="14">
        <v>0</v>
      </c>
      <c r="AG525" s="6">
        <v>0</v>
      </c>
      <c r="AH525" s="6">
        <v>0</v>
      </c>
      <c r="AI525" s="6">
        <v>0</v>
      </c>
      <c r="AJ525" s="6">
        <v>0</v>
      </c>
      <c r="AK525" s="14">
        <v>0</v>
      </c>
      <c r="AL525" s="14">
        <v>0</v>
      </c>
      <c r="AM525" s="14">
        <v>0</v>
      </c>
      <c r="AN525" s="14">
        <v>0.2</v>
      </c>
      <c r="AO525" s="14">
        <v>3000</v>
      </c>
      <c r="AP525" s="14">
        <v>0.5</v>
      </c>
      <c r="AQ525" s="14">
        <v>0</v>
      </c>
      <c r="AR525" s="170" t="s">
        <v>733</v>
      </c>
      <c r="AS525" s="14" t="s">
        <v>154</v>
      </c>
      <c r="AT525" s="15" t="s">
        <v>155</v>
      </c>
      <c r="AU525" s="14" t="s">
        <v>734</v>
      </c>
      <c r="AV525" s="14">
        <v>0</v>
      </c>
      <c r="AW525" s="14">
        <v>21020020</v>
      </c>
      <c r="AX525" s="15" t="s">
        <v>156</v>
      </c>
      <c r="AY525" s="15">
        <v>0</v>
      </c>
      <c r="AZ525" s="13">
        <v>0</v>
      </c>
      <c r="BA525" s="13">
        <v>0</v>
      </c>
      <c r="BB525" s="109" t="s">
        <v>735</v>
      </c>
      <c r="BC525" s="14">
        <v>0</v>
      </c>
      <c r="BD525" s="11">
        <v>0</v>
      </c>
      <c r="BE525" s="14">
        <v>0</v>
      </c>
      <c r="BF525" s="14">
        <v>0</v>
      </c>
      <c r="BG525" s="14">
        <v>0</v>
      </c>
      <c r="BH525" s="14">
        <v>0</v>
      </c>
      <c r="BI525" s="9">
        <v>0</v>
      </c>
      <c r="BJ525" s="6">
        <v>1</v>
      </c>
      <c r="BK525" s="6">
        <v>0</v>
      </c>
      <c r="BL525" s="6">
        <v>0</v>
      </c>
      <c r="BM525" s="6">
        <v>0</v>
      </c>
      <c r="BN525" s="6">
        <v>0</v>
      </c>
      <c r="BO525" s="6">
        <v>0</v>
      </c>
    </row>
    <row r="526" spans="3:67" ht="20.100000000000001" customHeight="1">
      <c r="C526" s="14">
        <v>61022202</v>
      </c>
      <c r="D526" s="15" t="s">
        <v>732</v>
      </c>
      <c r="E526" s="11">
        <v>1</v>
      </c>
      <c r="F526" s="14">
        <v>61022201</v>
      </c>
      <c r="G526" s="14">
        <f t="shared" ref="G526:G527" si="30">C527</f>
        <v>61022203</v>
      </c>
      <c r="H526" s="13">
        <v>0</v>
      </c>
      <c r="I526" s="11">
        <v>32</v>
      </c>
      <c r="J526" s="11">
        <v>2</v>
      </c>
      <c r="K526" s="11">
        <v>0</v>
      </c>
      <c r="L526" s="14">
        <v>0</v>
      </c>
      <c r="M526" s="14">
        <v>0</v>
      </c>
      <c r="N526" s="14">
        <v>1</v>
      </c>
      <c r="O526" s="14">
        <v>0</v>
      </c>
      <c r="P526" s="14">
        <v>0</v>
      </c>
      <c r="Q526" s="14">
        <v>0</v>
      </c>
      <c r="R526" s="6">
        <v>0</v>
      </c>
      <c r="S526" s="13">
        <v>0</v>
      </c>
      <c r="T526" s="11">
        <v>1</v>
      </c>
      <c r="U526" s="14">
        <v>2</v>
      </c>
      <c r="V526" s="14">
        <v>0</v>
      </c>
      <c r="W526" s="14">
        <v>0</v>
      </c>
      <c r="X526" s="14">
        <v>0</v>
      </c>
      <c r="Y526" s="14">
        <v>0</v>
      </c>
      <c r="Z526" s="14">
        <v>0</v>
      </c>
      <c r="AA526" s="14">
        <v>0</v>
      </c>
      <c r="AB526" s="14">
        <v>0</v>
      </c>
      <c r="AC526" s="14">
        <v>0</v>
      </c>
      <c r="AD526" s="14">
        <v>30</v>
      </c>
      <c r="AE526" s="14">
        <v>0</v>
      </c>
      <c r="AF526" s="14">
        <v>0</v>
      </c>
      <c r="AG526" s="6">
        <v>0</v>
      </c>
      <c r="AH526" s="6">
        <v>0</v>
      </c>
      <c r="AI526" s="6">
        <v>0</v>
      </c>
      <c r="AJ526" s="6">
        <v>0</v>
      </c>
      <c r="AK526" s="14">
        <v>0</v>
      </c>
      <c r="AL526" s="14">
        <v>0</v>
      </c>
      <c r="AM526" s="14">
        <v>0</v>
      </c>
      <c r="AN526" s="14">
        <v>0.2</v>
      </c>
      <c r="AO526" s="14">
        <v>3000</v>
      </c>
      <c r="AP526" s="14">
        <v>0.5</v>
      </c>
      <c r="AQ526" s="14">
        <v>0</v>
      </c>
      <c r="AR526" s="170" t="s">
        <v>733</v>
      </c>
      <c r="AS526" s="14" t="s">
        <v>154</v>
      </c>
      <c r="AT526" s="15" t="s">
        <v>155</v>
      </c>
      <c r="AU526" s="14" t="s">
        <v>734</v>
      </c>
      <c r="AV526" s="14">
        <v>0</v>
      </c>
      <c r="AW526" s="14">
        <v>21020020</v>
      </c>
      <c r="AX526" s="15" t="s">
        <v>156</v>
      </c>
      <c r="AY526" s="15">
        <v>0</v>
      </c>
      <c r="AZ526" s="13">
        <v>0</v>
      </c>
      <c r="BA526" s="13">
        <v>0</v>
      </c>
      <c r="BB526" s="109" t="s">
        <v>735</v>
      </c>
      <c r="BC526" s="14">
        <v>0</v>
      </c>
      <c r="BD526" s="11">
        <v>0</v>
      </c>
      <c r="BE526" s="14">
        <v>0</v>
      </c>
      <c r="BF526" s="14">
        <v>0</v>
      </c>
      <c r="BG526" s="14">
        <v>0</v>
      </c>
      <c r="BH526" s="14">
        <v>0</v>
      </c>
      <c r="BI526" s="9">
        <v>0</v>
      </c>
      <c r="BJ526" s="6">
        <v>1</v>
      </c>
      <c r="BK526" s="6">
        <v>0</v>
      </c>
      <c r="BL526" s="6">
        <v>0</v>
      </c>
      <c r="BM526" s="6">
        <v>0</v>
      </c>
      <c r="BN526" s="6">
        <v>0</v>
      </c>
      <c r="BO526" s="6">
        <v>0</v>
      </c>
    </row>
    <row r="527" spans="3:67" ht="20.100000000000001" customHeight="1">
      <c r="C527" s="14">
        <v>61022203</v>
      </c>
      <c r="D527" s="15" t="s">
        <v>732</v>
      </c>
      <c r="E527" s="11">
        <v>2</v>
      </c>
      <c r="F527" s="14">
        <v>61022201</v>
      </c>
      <c r="G527" s="14">
        <f t="shared" si="30"/>
        <v>61022204</v>
      </c>
      <c r="H527" s="13">
        <v>0</v>
      </c>
      <c r="I527" s="11">
        <v>37</v>
      </c>
      <c r="J527" s="11">
        <v>2</v>
      </c>
      <c r="K527" s="11">
        <v>0</v>
      </c>
      <c r="L527" s="14">
        <v>0</v>
      </c>
      <c r="M527" s="14">
        <v>0</v>
      </c>
      <c r="N527" s="14">
        <v>1</v>
      </c>
      <c r="O527" s="14">
        <v>0</v>
      </c>
      <c r="P527" s="14">
        <v>0</v>
      </c>
      <c r="Q527" s="14">
        <v>0</v>
      </c>
      <c r="R527" s="6">
        <v>0</v>
      </c>
      <c r="S527" s="13">
        <v>0</v>
      </c>
      <c r="T527" s="11">
        <v>1</v>
      </c>
      <c r="U527" s="14">
        <v>2</v>
      </c>
      <c r="V527" s="14">
        <v>0</v>
      </c>
      <c r="W527" s="14">
        <v>0</v>
      </c>
      <c r="X527" s="14">
        <v>0</v>
      </c>
      <c r="Y527" s="14">
        <v>0</v>
      </c>
      <c r="Z527" s="14">
        <v>0</v>
      </c>
      <c r="AA527" s="14">
        <v>0</v>
      </c>
      <c r="AB527" s="14">
        <v>0</v>
      </c>
      <c r="AC527" s="14">
        <v>0</v>
      </c>
      <c r="AD527" s="14">
        <v>30</v>
      </c>
      <c r="AE527" s="14">
        <v>0</v>
      </c>
      <c r="AF527" s="14">
        <v>0</v>
      </c>
      <c r="AG527" s="6">
        <v>0</v>
      </c>
      <c r="AH527" s="6">
        <v>0</v>
      </c>
      <c r="AI527" s="6">
        <v>0</v>
      </c>
      <c r="AJ527" s="6">
        <v>0</v>
      </c>
      <c r="AK527" s="14">
        <v>0</v>
      </c>
      <c r="AL527" s="14">
        <v>0</v>
      </c>
      <c r="AM527" s="14">
        <v>0</v>
      </c>
      <c r="AN527" s="14">
        <v>0.2</v>
      </c>
      <c r="AO527" s="14">
        <v>3000</v>
      </c>
      <c r="AP527" s="14">
        <v>0.5</v>
      </c>
      <c r="AQ527" s="14">
        <v>0</v>
      </c>
      <c r="AR527" s="174" t="s">
        <v>736</v>
      </c>
      <c r="AS527" s="14" t="s">
        <v>154</v>
      </c>
      <c r="AT527" s="15" t="s">
        <v>155</v>
      </c>
      <c r="AU527" s="14" t="s">
        <v>734</v>
      </c>
      <c r="AV527" s="14">
        <v>0</v>
      </c>
      <c r="AW527" s="14">
        <v>21020020</v>
      </c>
      <c r="AX527" s="15" t="s">
        <v>156</v>
      </c>
      <c r="AY527" s="15">
        <v>0</v>
      </c>
      <c r="AZ527" s="13">
        <v>0</v>
      </c>
      <c r="BA527" s="13">
        <v>0</v>
      </c>
      <c r="BB527" s="109" t="s">
        <v>737</v>
      </c>
      <c r="BC527" s="14">
        <v>0</v>
      </c>
      <c r="BD527" s="11">
        <v>0</v>
      </c>
      <c r="BE527" s="14">
        <v>0</v>
      </c>
      <c r="BF527" s="14">
        <v>0</v>
      </c>
      <c r="BG527" s="14">
        <v>0</v>
      </c>
      <c r="BH527" s="14">
        <v>0</v>
      </c>
      <c r="BI527" s="9">
        <v>0</v>
      </c>
      <c r="BJ527" s="6">
        <v>1</v>
      </c>
      <c r="BK527" s="6">
        <v>0</v>
      </c>
      <c r="BL527" s="6">
        <v>0</v>
      </c>
      <c r="BM527" s="6">
        <v>0</v>
      </c>
      <c r="BN527" s="6">
        <v>0</v>
      </c>
      <c r="BO527" s="6">
        <v>0</v>
      </c>
    </row>
    <row r="528" spans="3:67" ht="20.100000000000001" customHeight="1">
      <c r="C528" s="14">
        <v>61022204</v>
      </c>
      <c r="D528" s="15" t="s">
        <v>732</v>
      </c>
      <c r="E528" s="11">
        <v>3</v>
      </c>
      <c r="F528" s="14">
        <v>61022201</v>
      </c>
      <c r="G528" s="11">
        <v>0</v>
      </c>
      <c r="H528" s="13">
        <v>0</v>
      </c>
      <c r="I528" s="11">
        <v>0</v>
      </c>
      <c r="J528" s="11">
        <v>0</v>
      </c>
      <c r="K528" s="11">
        <v>0</v>
      </c>
      <c r="L528" s="14">
        <v>0</v>
      </c>
      <c r="M528" s="14">
        <v>0</v>
      </c>
      <c r="N528" s="14">
        <v>1</v>
      </c>
      <c r="O528" s="14">
        <v>0</v>
      </c>
      <c r="P528" s="14">
        <v>0</v>
      </c>
      <c r="Q528" s="14">
        <v>0</v>
      </c>
      <c r="R528" s="6">
        <v>0</v>
      </c>
      <c r="S528" s="13">
        <v>0</v>
      </c>
      <c r="T528" s="11">
        <v>1</v>
      </c>
      <c r="U528" s="14">
        <v>2</v>
      </c>
      <c r="V528" s="14">
        <v>0</v>
      </c>
      <c r="W528" s="14">
        <v>0</v>
      </c>
      <c r="X528" s="14">
        <v>0</v>
      </c>
      <c r="Y528" s="14">
        <v>0</v>
      </c>
      <c r="Z528" s="14">
        <v>0</v>
      </c>
      <c r="AA528" s="14">
        <v>0</v>
      </c>
      <c r="AB528" s="14">
        <v>0</v>
      </c>
      <c r="AC528" s="14">
        <v>0</v>
      </c>
      <c r="AD528" s="14">
        <v>30</v>
      </c>
      <c r="AE528" s="14">
        <v>0</v>
      </c>
      <c r="AF528" s="14">
        <v>0</v>
      </c>
      <c r="AG528" s="6">
        <v>0</v>
      </c>
      <c r="AH528" s="6">
        <v>0</v>
      </c>
      <c r="AI528" s="6">
        <v>0</v>
      </c>
      <c r="AJ528" s="6">
        <v>0</v>
      </c>
      <c r="AK528" s="14">
        <v>0</v>
      </c>
      <c r="AL528" s="14">
        <v>0</v>
      </c>
      <c r="AM528" s="14">
        <v>0</v>
      </c>
      <c r="AN528" s="14">
        <v>0.2</v>
      </c>
      <c r="AO528" s="14">
        <v>3000</v>
      </c>
      <c r="AP528" s="14">
        <v>0.5</v>
      </c>
      <c r="AQ528" s="14">
        <v>0</v>
      </c>
      <c r="AR528" s="174" t="s">
        <v>738</v>
      </c>
      <c r="AS528" s="14" t="s">
        <v>154</v>
      </c>
      <c r="AT528" s="15" t="s">
        <v>155</v>
      </c>
      <c r="AU528" s="14" t="s">
        <v>734</v>
      </c>
      <c r="AV528" s="14">
        <v>0</v>
      </c>
      <c r="AW528" s="14">
        <v>21020020</v>
      </c>
      <c r="AX528" s="15" t="s">
        <v>156</v>
      </c>
      <c r="AY528" s="15">
        <v>0</v>
      </c>
      <c r="AZ528" s="13">
        <v>0</v>
      </c>
      <c r="BA528" s="13">
        <v>0</v>
      </c>
      <c r="BB528" s="109" t="s">
        <v>739</v>
      </c>
      <c r="BC528" s="14">
        <v>0</v>
      </c>
      <c r="BD528" s="11">
        <v>0</v>
      </c>
      <c r="BE528" s="14">
        <v>0</v>
      </c>
      <c r="BF528" s="14">
        <v>0</v>
      </c>
      <c r="BG528" s="14">
        <v>0</v>
      </c>
      <c r="BH528" s="14">
        <v>0</v>
      </c>
      <c r="BI528" s="9">
        <v>0</v>
      </c>
      <c r="BJ528" s="6">
        <v>1</v>
      </c>
      <c r="BK528" s="6">
        <v>0</v>
      </c>
      <c r="BL528" s="6">
        <v>0</v>
      </c>
      <c r="BM528" s="6">
        <v>0</v>
      </c>
      <c r="BN528" s="6">
        <v>0</v>
      </c>
      <c r="BO528" s="6">
        <v>0</v>
      </c>
    </row>
    <row r="529" spans="3:67" ht="20.100000000000001" customHeight="1">
      <c r="C529" s="14">
        <v>61022205</v>
      </c>
      <c r="D529" s="15" t="s">
        <v>732</v>
      </c>
      <c r="E529" s="11">
        <v>4</v>
      </c>
      <c r="F529" s="14">
        <v>61022201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0</v>
      </c>
      <c r="X529" s="14">
        <v>0</v>
      </c>
      <c r="Y529" s="14">
        <v>0</v>
      </c>
      <c r="Z529" s="14">
        <v>0</v>
      </c>
      <c r="AA529" s="14">
        <v>0</v>
      </c>
      <c r="AB529" s="14">
        <v>0</v>
      </c>
      <c r="AC529" s="14">
        <v>0</v>
      </c>
      <c r="AD529" s="14">
        <v>30</v>
      </c>
      <c r="AE529" s="14">
        <v>0</v>
      </c>
      <c r="AF529" s="14">
        <v>0</v>
      </c>
      <c r="AG529" s="6">
        <v>0</v>
      </c>
      <c r="AH529" s="6">
        <v>0</v>
      </c>
      <c r="AI529" s="6">
        <v>0</v>
      </c>
      <c r="AJ529" s="6">
        <v>0</v>
      </c>
      <c r="AK529" s="14">
        <v>0</v>
      </c>
      <c r="AL529" s="14">
        <v>0</v>
      </c>
      <c r="AM529" s="14">
        <v>0</v>
      </c>
      <c r="AN529" s="14">
        <v>0.2</v>
      </c>
      <c r="AO529" s="14">
        <v>3000</v>
      </c>
      <c r="AP529" s="14">
        <v>0.5</v>
      </c>
      <c r="AQ529" s="14">
        <v>0</v>
      </c>
      <c r="AR529" s="174" t="s">
        <v>740</v>
      </c>
      <c r="AS529" s="14" t="s">
        <v>154</v>
      </c>
      <c r="AT529" s="15" t="s">
        <v>155</v>
      </c>
      <c r="AU529" s="14" t="s">
        <v>734</v>
      </c>
      <c r="AV529" s="14">
        <v>0</v>
      </c>
      <c r="AW529" s="14">
        <v>21020020</v>
      </c>
      <c r="AX529" s="15" t="s">
        <v>156</v>
      </c>
      <c r="AY529" s="15">
        <v>0</v>
      </c>
      <c r="AZ529" s="13">
        <v>0</v>
      </c>
      <c r="BA529" s="13">
        <v>0</v>
      </c>
      <c r="BB529" s="109" t="s">
        <v>741</v>
      </c>
      <c r="BC529" s="14">
        <v>0</v>
      </c>
      <c r="BD529" s="11">
        <v>0</v>
      </c>
      <c r="BE529" s="14">
        <v>0</v>
      </c>
      <c r="BF529" s="14">
        <v>0</v>
      </c>
      <c r="BG529" s="14">
        <v>0</v>
      </c>
      <c r="BH529" s="14">
        <v>0</v>
      </c>
      <c r="BI529" s="9">
        <v>0</v>
      </c>
      <c r="BJ529" s="6">
        <v>1</v>
      </c>
      <c r="BK529" s="6">
        <v>0</v>
      </c>
      <c r="BL529" s="6">
        <v>0</v>
      </c>
      <c r="BM529" s="6">
        <v>0</v>
      </c>
      <c r="BN529" s="6">
        <v>0</v>
      </c>
      <c r="BO529" s="6">
        <v>0</v>
      </c>
    </row>
    <row r="530" spans="3:67" ht="20.100000000000001" customHeight="1">
      <c r="C530" s="14">
        <v>61022206</v>
      </c>
      <c r="D530" s="15" t="s">
        <v>732</v>
      </c>
      <c r="E530" s="11">
        <v>5</v>
      </c>
      <c r="F530" s="14">
        <v>61022201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0</v>
      </c>
      <c r="X530" s="14">
        <v>0</v>
      </c>
      <c r="Y530" s="14">
        <v>0</v>
      </c>
      <c r="Z530" s="14">
        <v>0</v>
      </c>
      <c r="AA530" s="14">
        <v>0</v>
      </c>
      <c r="AB530" s="14">
        <v>0</v>
      </c>
      <c r="AC530" s="14">
        <v>0</v>
      </c>
      <c r="AD530" s="14">
        <v>30</v>
      </c>
      <c r="AE530" s="14">
        <v>0</v>
      </c>
      <c r="AF530" s="14">
        <v>0</v>
      </c>
      <c r="AG530" s="6">
        <v>0</v>
      </c>
      <c r="AH530" s="6">
        <v>0</v>
      </c>
      <c r="AI530" s="6">
        <v>0</v>
      </c>
      <c r="AJ530" s="6">
        <v>0</v>
      </c>
      <c r="AK530" s="14">
        <v>0</v>
      </c>
      <c r="AL530" s="14">
        <v>0</v>
      </c>
      <c r="AM530" s="14">
        <v>0</v>
      </c>
      <c r="AN530" s="14">
        <v>0.2</v>
      </c>
      <c r="AO530" s="14">
        <v>3000</v>
      </c>
      <c r="AP530" s="14">
        <v>0.5</v>
      </c>
      <c r="AQ530" s="14">
        <v>0</v>
      </c>
      <c r="AR530" s="174" t="s">
        <v>742</v>
      </c>
      <c r="AS530" s="14" t="s">
        <v>154</v>
      </c>
      <c r="AT530" s="15" t="s">
        <v>155</v>
      </c>
      <c r="AU530" s="14" t="s">
        <v>734</v>
      </c>
      <c r="AV530" s="14">
        <v>0</v>
      </c>
      <c r="AW530" s="14">
        <v>21020020</v>
      </c>
      <c r="AX530" s="15" t="s">
        <v>156</v>
      </c>
      <c r="AY530" s="15">
        <v>0</v>
      </c>
      <c r="AZ530" s="13">
        <v>0</v>
      </c>
      <c r="BA530" s="13">
        <v>0</v>
      </c>
      <c r="BB530" s="109" t="s">
        <v>743</v>
      </c>
      <c r="BC530" s="14">
        <v>0</v>
      </c>
      <c r="BD530" s="11">
        <v>0</v>
      </c>
      <c r="BE530" s="14">
        <v>0</v>
      </c>
      <c r="BF530" s="14">
        <v>0</v>
      </c>
      <c r="BG530" s="14">
        <v>0</v>
      </c>
      <c r="BH530" s="14">
        <v>0</v>
      </c>
      <c r="BI530" s="9">
        <v>0</v>
      </c>
      <c r="BJ530" s="6">
        <v>1</v>
      </c>
      <c r="BK530" s="6">
        <v>0</v>
      </c>
      <c r="BL530" s="6">
        <v>0</v>
      </c>
      <c r="BM530" s="6">
        <v>0</v>
      </c>
      <c r="BN530" s="6">
        <v>0</v>
      </c>
      <c r="BO530" s="6">
        <v>0</v>
      </c>
    </row>
    <row r="531" spans="3:67" ht="20.100000000000001" customHeight="1">
      <c r="C531" s="14">
        <v>61022211</v>
      </c>
      <c r="D531" s="15" t="s">
        <v>744</v>
      </c>
      <c r="E531" s="14">
        <v>1</v>
      </c>
      <c r="F531" s="9">
        <v>0</v>
      </c>
      <c r="G531" s="14">
        <v>0</v>
      </c>
      <c r="H531" s="13">
        <v>0</v>
      </c>
      <c r="I531" s="14">
        <v>1</v>
      </c>
      <c r="J531" s="14">
        <v>0</v>
      </c>
      <c r="K531" s="14">
        <v>0</v>
      </c>
      <c r="L531" s="14">
        <v>0</v>
      </c>
      <c r="M531" s="14">
        <v>0</v>
      </c>
      <c r="N531" s="14">
        <v>2</v>
      </c>
      <c r="O531" s="14">
        <v>1</v>
      </c>
      <c r="P531" s="14">
        <v>0.1</v>
      </c>
      <c r="Q531" s="14">
        <v>0</v>
      </c>
      <c r="R531" s="6">
        <v>0</v>
      </c>
      <c r="S531" s="13">
        <v>0</v>
      </c>
      <c r="T531" s="11">
        <v>1</v>
      </c>
      <c r="U531" s="14">
        <v>1</v>
      </c>
      <c r="V531" s="14">
        <v>0</v>
      </c>
      <c r="W531" s="14">
        <v>1.5</v>
      </c>
      <c r="X531" s="14">
        <v>0</v>
      </c>
      <c r="Y531" s="14">
        <v>0</v>
      </c>
      <c r="Z531" s="14">
        <v>0</v>
      </c>
      <c r="AA531" s="14">
        <v>0</v>
      </c>
      <c r="AB531" s="14">
        <v>1</v>
      </c>
      <c r="AC531" s="14">
        <v>0</v>
      </c>
      <c r="AD531" s="14">
        <v>5</v>
      </c>
      <c r="AE531" s="14">
        <v>1</v>
      </c>
      <c r="AF531" s="14">
        <v>3</v>
      </c>
      <c r="AG531" s="6">
        <v>2</v>
      </c>
      <c r="AH531" s="6">
        <v>1</v>
      </c>
      <c r="AI531" s="6">
        <v>0</v>
      </c>
      <c r="AJ531" s="6">
        <v>6</v>
      </c>
      <c r="AK531" s="14">
        <v>0</v>
      </c>
      <c r="AL531" s="14">
        <v>0</v>
      </c>
      <c r="AM531" s="14">
        <v>0</v>
      </c>
      <c r="AN531" s="14">
        <v>0</v>
      </c>
      <c r="AO531" s="14">
        <v>5000</v>
      </c>
      <c r="AP531" s="14">
        <v>0.2</v>
      </c>
      <c r="AQ531" s="14">
        <v>0</v>
      </c>
      <c r="AR531" s="6">
        <v>0</v>
      </c>
      <c r="AS531" s="14" t="s">
        <v>154</v>
      </c>
      <c r="AT531" s="15" t="s">
        <v>154</v>
      </c>
      <c r="AU531" s="14">
        <v>0</v>
      </c>
      <c r="AV531" s="14">
        <v>10000006</v>
      </c>
      <c r="AW531" s="10">
        <v>60000004</v>
      </c>
      <c r="AX531" s="15" t="s">
        <v>745</v>
      </c>
      <c r="AY531" s="15" t="s">
        <v>154</v>
      </c>
      <c r="AZ531" s="13">
        <v>0</v>
      </c>
      <c r="BA531" s="13">
        <v>0</v>
      </c>
      <c r="BB531" s="68"/>
      <c r="BC531" s="14">
        <v>0</v>
      </c>
      <c r="BD531" s="11">
        <v>0</v>
      </c>
      <c r="BE531" s="14">
        <v>0</v>
      </c>
      <c r="BF531" s="14">
        <v>0</v>
      </c>
      <c r="BG531" s="14">
        <v>0</v>
      </c>
      <c r="BH531" s="14">
        <v>0</v>
      </c>
      <c r="BI531" s="9">
        <v>0</v>
      </c>
      <c r="BJ531" s="6">
        <v>1</v>
      </c>
      <c r="BK531" s="6">
        <v>0</v>
      </c>
      <c r="BL531" s="6">
        <v>0</v>
      </c>
      <c r="BM531" s="6">
        <v>0</v>
      </c>
      <c r="BN531" s="6">
        <v>0</v>
      </c>
      <c r="BO531" s="6">
        <v>0</v>
      </c>
    </row>
    <row r="532" spans="3:67" ht="19.5" customHeight="1">
      <c r="C532" s="14">
        <v>61022301</v>
      </c>
      <c r="D532" s="15" t="s">
        <v>2072</v>
      </c>
      <c r="E532" s="11">
        <v>0</v>
      </c>
      <c r="F532" s="14">
        <v>61022301</v>
      </c>
      <c r="G532" s="14">
        <f>C533</f>
        <v>61022302</v>
      </c>
      <c r="H532" s="13">
        <v>0</v>
      </c>
      <c r="I532" s="11">
        <v>30</v>
      </c>
      <c r="J532" s="14">
        <v>5</v>
      </c>
      <c r="K532" s="11">
        <v>0</v>
      </c>
      <c r="L532" s="14">
        <v>0</v>
      </c>
      <c r="M532" s="14">
        <v>0</v>
      </c>
      <c r="N532" s="14">
        <v>1</v>
      </c>
      <c r="O532" s="14">
        <v>0</v>
      </c>
      <c r="P532" s="14">
        <v>0</v>
      </c>
      <c r="Q532" s="14">
        <v>0</v>
      </c>
      <c r="R532" s="6">
        <v>0</v>
      </c>
      <c r="S532" s="13">
        <v>0</v>
      </c>
      <c r="T532" s="11">
        <v>1</v>
      </c>
      <c r="U532" s="14">
        <v>2</v>
      </c>
      <c r="V532" s="14">
        <v>0</v>
      </c>
      <c r="W532" s="14">
        <v>1.25</v>
      </c>
      <c r="X532" s="14">
        <v>350</v>
      </c>
      <c r="Y532" s="14">
        <v>0</v>
      </c>
      <c r="Z532" s="14">
        <v>0</v>
      </c>
      <c r="AA532" s="14">
        <v>0</v>
      </c>
      <c r="AB532" s="14">
        <v>0</v>
      </c>
      <c r="AC532" s="14">
        <v>0</v>
      </c>
      <c r="AD532" s="14">
        <v>12</v>
      </c>
      <c r="AE532" s="14">
        <v>2</v>
      </c>
      <c r="AF532" s="14" t="s">
        <v>747</v>
      </c>
      <c r="AG532" s="6">
        <v>2</v>
      </c>
      <c r="AH532" s="6">
        <v>4</v>
      </c>
      <c r="AI532" s="6">
        <v>0</v>
      </c>
      <c r="AJ532" s="6">
        <v>2</v>
      </c>
      <c r="AK532" s="14">
        <v>0</v>
      </c>
      <c r="AL532" s="14">
        <v>0</v>
      </c>
      <c r="AM532" s="14">
        <v>0</v>
      </c>
      <c r="AN532" s="14">
        <v>2.1</v>
      </c>
      <c r="AO532" s="14">
        <v>2000</v>
      </c>
      <c r="AP532" s="14">
        <v>0.5</v>
      </c>
      <c r="AQ532" s="14">
        <v>0</v>
      </c>
      <c r="AR532" s="6">
        <v>0</v>
      </c>
      <c r="AS532" s="14">
        <v>90001021</v>
      </c>
      <c r="AT532" s="12" t="s">
        <v>748</v>
      </c>
      <c r="AU532" s="14" t="s">
        <v>749</v>
      </c>
      <c r="AV532" s="14">
        <v>10001006</v>
      </c>
      <c r="AW532" s="14">
        <v>21020030</v>
      </c>
      <c r="AX532" s="15" t="s">
        <v>225</v>
      </c>
      <c r="AY532" s="15" t="s">
        <v>750</v>
      </c>
      <c r="AZ532" s="13">
        <v>0</v>
      </c>
      <c r="BA532" s="13">
        <v>0</v>
      </c>
      <c r="BB532" s="109" t="str">
        <f>"立即对目标范围内的怪物每秒多次造成"&amp;W532*100&amp;"%攻击伤害+"&amp;X532&amp;"点固定伤害,并使目标眩晕,持续2秒"</f>
        <v>立即对目标范围内的怪物每秒多次造成125%攻击伤害+350点固定伤害,并使目标眩晕,持续2秒</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61022302</v>
      </c>
      <c r="D533" s="15" t="s">
        <v>746</v>
      </c>
      <c r="E533" s="11">
        <v>1</v>
      </c>
      <c r="F533" s="14">
        <v>61022301</v>
      </c>
      <c r="G533" s="14">
        <f t="shared" ref="G533:G534" si="31">C534</f>
        <v>61022303</v>
      </c>
      <c r="H533" s="13">
        <v>0</v>
      </c>
      <c r="I533" s="11">
        <v>37</v>
      </c>
      <c r="J533" s="14">
        <v>2</v>
      </c>
      <c r="K533" s="11">
        <v>0</v>
      </c>
      <c r="L533" s="14">
        <v>0</v>
      </c>
      <c r="M533" s="14">
        <v>0</v>
      </c>
      <c r="N533" s="14">
        <v>1</v>
      </c>
      <c r="O533" s="14">
        <v>0</v>
      </c>
      <c r="P533" s="14">
        <v>0</v>
      </c>
      <c r="Q533" s="14">
        <v>0</v>
      </c>
      <c r="R533" s="6">
        <v>0</v>
      </c>
      <c r="S533" s="13">
        <v>0</v>
      </c>
      <c r="T533" s="11">
        <v>1</v>
      </c>
      <c r="U533" s="14">
        <v>2</v>
      </c>
      <c r="V533" s="14">
        <v>0</v>
      </c>
      <c r="W533" s="14">
        <v>1.25</v>
      </c>
      <c r="X533" s="14">
        <v>350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225</v>
      </c>
      <c r="AY533" s="15" t="s">
        <v>750</v>
      </c>
      <c r="AZ533" s="13">
        <v>0</v>
      </c>
      <c r="BA533" s="13">
        <v>0</v>
      </c>
      <c r="BB533" s="109" t="str">
        <f t="shared" ref="BB533:BB537" si="32">"立即对目标范围内的怪物每秒多次造成"&amp;W533*100&amp;"%攻击伤害+"&amp;X533&amp;"点固定伤害,并使目标眩晕,持续2秒"</f>
        <v>立即对目标范围内的怪物每秒多次造成125%攻击伤害+350点固定伤害,并使目标眩晕,持续2秒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61022303</v>
      </c>
      <c r="D534" s="15" t="s">
        <v>746</v>
      </c>
      <c r="E534" s="11">
        <v>2</v>
      </c>
      <c r="F534" s="14">
        <v>61022301</v>
      </c>
      <c r="G534" s="14">
        <f t="shared" si="31"/>
        <v>61022304</v>
      </c>
      <c r="H534" s="13">
        <v>0</v>
      </c>
      <c r="I534" s="11">
        <v>42</v>
      </c>
      <c r="J534" s="14">
        <v>2</v>
      </c>
      <c r="K534" s="11">
        <v>0</v>
      </c>
      <c r="L534" s="14">
        <v>0</v>
      </c>
      <c r="M534" s="14">
        <v>0</v>
      </c>
      <c r="N534" s="14">
        <v>1</v>
      </c>
      <c r="O534" s="14">
        <v>0</v>
      </c>
      <c r="P534" s="14">
        <v>0</v>
      </c>
      <c r="Q534" s="14">
        <v>0</v>
      </c>
      <c r="R534" s="6">
        <v>0</v>
      </c>
      <c r="S534" s="13">
        <v>0</v>
      </c>
      <c r="T534" s="11">
        <v>1</v>
      </c>
      <c r="U534" s="14">
        <v>2</v>
      </c>
      <c r="V534" s="14">
        <v>0</v>
      </c>
      <c r="W534" s="14">
        <v>1.25</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225</v>
      </c>
      <c r="AY534" s="15" t="s">
        <v>750</v>
      </c>
      <c r="AZ534" s="13">
        <v>0</v>
      </c>
      <c r="BA534" s="13">
        <v>0</v>
      </c>
      <c r="BB534" s="109" t="str">
        <f t="shared" si="32"/>
        <v>立即对目标范围内的怪物每秒多次造成125%攻击伤害+500点固定伤害,并使目标眩晕,持续2秒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61022304</v>
      </c>
      <c r="D535" s="15" t="s">
        <v>746</v>
      </c>
      <c r="E535" s="11">
        <v>3</v>
      </c>
      <c r="F535" s="14">
        <v>61022301</v>
      </c>
      <c r="G535" s="11">
        <v>0</v>
      </c>
      <c r="H535" s="13">
        <v>0</v>
      </c>
      <c r="I535" s="14">
        <v>0</v>
      </c>
      <c r="J535" s="14">
        <v>0</v>
      </c>
      <c r="K535" s="11">
        <v>0</v>
      </c>
      <c r="L535" s="14">
        <v>0</v>
      </c>
      <c r="M535" s="14">
        <v>0</v>
      </c>
      <c r="N535" s="14">
        <v>1</v>
      </c>
      <c r="O535" s="14">
        <v>0</v>
      </c>
      <c r="P535" s="14">
        <v>0</v>
      </c>
      <c r="Q535" s="14">
        <v>0</v>
      </c>
      <c r="R535" s="6">
        <v>0</v>
      </c>
      <c r="S535" s="13">
        <v>0</v>
      </c>
      <c r="T535" s="11">
        <v>1</v>
      </c>
      <c r="U535" s="14">
        <v>2</v>
      </c>
      <c r="V535" s="14">
        <v>0</v>
      </c>
      <c r="W535" s="14">
        <v>1.25</v>
      </c>
      <c r="X535" s="14">
        <v>650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225</v>
      </c>
      <c r="AY535" s="15" t="s">
        <v>750</v>
      </c>
      <c r="AZ535" s="13">
        <v>0</v>
      </c>
      <c r="BA535" s="13">
        <v>0</v>
      </c>
      <c r="BB535" s="109" t="str">
        <f t="shared" si="32"/>
        <v>立即对目标范围内的怪物每秒多次造成125%攻击伤害+650点固定伤害,并使目标眩晕,持续2秒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61022305</v>
      </c>
      <c r="D536" s="15" t="s">
        <v>746</v>
      </c>
      <c r="E536" s="11">
        <v>4</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1.25</v>
      </c>
      <c r="X536" s="14">
        <v>800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225</v>
      </c>
      <c r="AY536" s="15" t="s">
        <v>750</v>
      </c>
      <c r="AZ536" s="13">
        <v>0</v>
      </c>
      <c r="BA536" s="13">
        <v>0</v>
      </c>
      <c r="BB536" s="109" t="str">
        <f t="shared" si="32"/>
        <v>立即对目标范围内的怪物每秒多次造成125%攻击伤害+800点固定伤害,并使目标眩晕,持续2秒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61022306</v>
      </c>
      <c r="D537" s="15" t="s">
        <v>746</v>
      </c>
      <c r="E537" s="11">
        <v>5</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1.25</v>
      </c>
      <c r="X537" s="14">
        <v>950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225</v>
      </c>
      <c r="AY537" s="15" t="s">
        <v>750</v>
      </c>
      <c r="AZ537" s="13">
        <v>0</v>
      </c>
      <c r="BA537" s="13">
        <v>0</v>
      </c>
      <c r="BB537" s="109" t="str">
        <f t="shared" si="32"/>
        <v>立即对目标范围内的怪物每秒多次造成125%攻击伤害+950点固定伤害,并使目标眩晕,持续2秒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61022401</v>
      </c>
      <c r="D538" s="15" t="s">
        <v>751</v>
      </c>
      <c r="E538" s="11">
        <v>0</v>
      </c>
      <c r="F538" s="14">
        <v>61022401</v>
      </c>
      <c r="G538" s="14">
        <f>C539</f>
        <v>61022402</v>
      </c>
      <c r="H538" s="13">
        <v>0</v>
      </c>
      <c r="I538" s="11">
        <v>35</v>
      </c>
      <c r="J538" s="11">
        <v>5</v>
      </c>
      <c r="K538" s="11">
        <v>0</v>
      </c>
      <c r="L538" s="14">
        <v>0</v>
      </c>
      <c r="M538" s="14">
        <v>0</v>
      </c>
      <c r="N538" s="14">
        <v>1</v>
      </c>
      <c r="O538" s="14">
        <v>0</v>
      </c>
      <c r="P538" s="14">
        <v>0</v>
      </c>
      <c r="Q538" s="14">
        <v>0</v>
      </c>
      <c r="R538" s="6">
        <v>0</v>
      </c>
      <c r="S538" s="13">
        <v>0</v>
      </c>
      <c r="T538" s="11">
        <v>1</v>
      </c>
      <c r="U538" s="14">
        <v>2</v>
      </c>
      <c r="V538" s="14">
        <v>0</v>
      </c>
      <c r="W538" s="14">
        <v>3.5</v>
      </c>
      <c r="X538" s="14">
        <v>1500</v>
      </c>
      <c r="Y538" s="14">
        <v>0</v>
      </c>
      <c r="Z538" s="14">
        <v>0</v>
      </c>
      <c r="AA538" s="14">
        <v>0</v>
      </c>
      <c r="AB538" s="14">
        <v>0</v>
      </c>
      <c r="AC538" s="14">
        <v>0</v>
      </c>
      <c r="AD538" s="14">
        <v>15</v>
      </c>
      <c r="AE538" s="14">
        <v>2</v>
      </c>
      <c r="AF538" s="14" t="s">
        <v>529</v>
      </c>
      <c r="AG538" s="6">
        <v>2</v>
      </c>
      <c r="AH538" s="6">
        <v>2</v>
      </c>
      <c r="AI538" s="6">
        <v>0</v>
      </c>
      <c r="AJ538" s="6">
        <v>3</v>
      </c>
      <c r="AK538" s="14">
        <v>0</v>
      </c>
      <c r="AL538" s="14">
        <v>0.5</v>
      </c>
      <c r="AM538" s="14">
        <v>0</v>
      </c>
      <c r="AN538" s="11">
        <v>0.2</v>
      </c>
      <c r="AO538" s="11">
        <v>200</v>
      </c>
      <c r="AP538" s="11">
        <v>0</v>
      </c>
      <c r="AQ538" s="11">
        <v>50</v>
      </c>
      <c r="AR538" s="6">
        <v>0</v>
      </c>
      <c r="AS538" s="11" t="s">
        <v>728</v>
      </c>
      <c r="AT538" s="12" t="s">
        <v>748</v>
      </c>
      <c r="AU538" s="11" t="s">
        <v>165</v>
      </c>
      <c r="AV538" s="14">
        <v>10001007</v>
      </c>
      <c r="AW538" s="14">
        <v>21020040</v>
      </c>
      <c r="AX538" s="12" t="s">
        <v>166</v>
      </c>
      <c r="AY538" s="15">
        <v>0</v>
      </c>
      <c r="AZ538" s="13">
        <v>0</v>
      </c>
      <c r="BA538" s="13">
        <v>0</v>
      </c>
      <c r="BB538" s="109" t="str">
        <f>"蓄力0.5秒,对目标快速突击,所经过的直线区域造成"&amp;W538*100&amp;"%伤害+"&amp;X538&amp;"点固定伤害,并眩晕2秒"</f>
        <v>蓄力0.5秒,对目标快速突击,所经过的直线区域造成350%伤害+1500点固定伤害,并眩晕2秒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61022402</v>
      </c>
      <c r="D539" s="15" t="s">
        <v>751</v>
      </c>
      <c r="E539" s="11">
        <v>1</v>
      </c>
      <c r="F539" s="14">
        <v>61022401</v>
      </c>
      <c r="G539" s="14">
        <f t="shared" ref="G539:G540" si="33">C540</f>
        <v>61022403</v>
      </c>
      <c r="H539" s="13">
        <v>0</v>
      </c>
      <c r="I539" s="11">
        <v>42</v>
      </c>
      <c r="J539" s="11">
        <v>2</v>
      </c>
      <c r="K539" s="11">
        <v>0</v>
      </c>
      <c r="L539" s="14">
        <v>0</v>
      </c>
      <c r="M539" s="14">
        <v>0</v>
      </c>
      <c r="N539" s="14">
        <v>1</v>
      </c>
      <c r="O539" s="14">
        <v>0</v>
      </c>
      <c r="P539" s="14">
        <v>0</v>
      </c>
      <c r="Q539" s="14">
        <v>0</v>
      </c>
      <c r="R539" s="6">
        <v>0</v>
      </c>
      <c r="S539" s="13">
        <v>0</v>
      </c>
      <c r="T539" s="11">
        <v>1</v>
      </c>
      <c r="U539" s="14">
        <v>2</v>
      </c>
      <c r="V539" s="14">
        <v>0</v>
      </c>
      <c r="W539" s="14">
        <v>3.5</v>
      </c>
      <c r="X539" s="14">
        <v>1500</v>
      </c>
      <c r="Y539" s="14">
        <v>0</v>
      </c>
      <c r="Z539" s="14">
        <v>0</v>
      </c>
      <c r="AA539" s="14">
        <v>0</v>
      </c>
      <c r="AB539" s="14">
        <v>0</v>
      </c>
      <c r="AC539" s="14">
        <v>0</v>
      </c>
      <c r="AD539" s="14">
        <v>15</v>
      </c>
      <c r="AE539" s="14">
        <v>2</v>
      </c>
      <c r="AF539" s="14" t="s">
        <v>529</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165</v>
      </c>
      <c r="AV539" s="14">
        <v>10001007</v>
      </c>
      <c r="AW539" s="14">
        <v>21020040</v>
      </c>
      <c r="AX539" s="12" t="s">
        <v>166</v>
      </c>
      <c r="AY539" s="15">
        <v>0</v>
      </c>
      <c r="AZ539" s="13">
        <v>0</v>
      </c>
      <c r="BA539" s="13">
        <v>0</v>
      </c>
      <c r="BB539" s="109" t="str">
        <f t="shared" ref="BB539:BB543" si="34">"蓄力0.5秒,对目标快速突击,所经过的直线区域造成"&amp;W539*100&amp;"%伤害+"&amp;X539&amp;"点固定伤害,并眩晕2秒"</f>
        <v>蓄力0.5秒,对目标快速突击,所经过的直线区域造成350%伤害+1500点固定伤害,并眩晕2秒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61022403</v>
      </c>
      <c r="D540" s="15" t="s">
        <v>751</v>
      </c>
      <c r="E540" s="11">
        <v>2</v>
      </c>
      <c r="F540" s="14">
        <v>61022401</v>
      </c>
      <c r="G540" s="14">
        <f t="shared" si="33"/>
        <v>61022404</v>
      </c>
      <c r="H540" s="13">
        <v>0</v>
      </c>
      <c r="I540" s="11">
        <v>47</v>
      </c>
      <c r="J540" s="11">
        <v>2</v>
      </c>
      <c r="K540" s="11">
        <v>0</v>
      </c>
      <c r="L540" s="14">
        <v>0</v>
      </c>
      <c r="M540" s="14">
        <v>0</v>
      </c>
      <c r="N540" s="14">
        <v>1</v>
      </c>
      <c r="O540" s="14">
        <v>0</v>
      </c>
      <c r="P540" s="14">
        <v>0</v>
      </c>
      <c r="Q540" s="14">
        <v>0</v>
      </c>
      <c r="R540" s="6">
        <v>0</v>
      </c>
      <c r="S540" s="13">
        <v>0</v>
      </c>
      <c r="T540" s="11">
        <v>1</v>
      </c>
      <c r="U540" s="14">
        <v>2</v>
      </c>
      <c r="V540" s="14">
        <v>0</v>
      </c>
      <c r="W540" s="14">
        <v>3.5</v>
      </c>
      <c r="X540" s="14">
        <v>2000</v>
      </c>
      <c r="Y540" s="14">
        <v>0</v>
      </c>
      <c r="Z540" s="14">
        <v>0</v>
      </c>
      <c r="AA540" s="14">
        <v>0</v>
      </c>
      <c r="AB540" s="14">
        <v>0</v>
      </c>
      <c r="AC540" s="14">
        <v>0</v>
      </c>
      <c r="AD540" s="14">
        <v>15</v>
      </c>
      <c r="AE540" s="14">
        <v>2</v>
      </c>
      <c r="AF540" s="14" t="s">
        <v>529</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165</v>
      </c>
      <c r="AV540" s="14">
        <v>10001007</v>
      </c>
      <c r="AW540" s="14">
        <v>21020040</v>
      </c>
      <c r="AX540" s="12" t="s">
        <v>166</v>
      </c>
      <c r="AY540" s="15">
        <v>0</v>
      </c>
      <c r="AZ540" s="13">
        <v>0</v>
      </c>
      <c r="BA540" s="13">
        <v>0</v>
      </c>
      <c r="BB540" s="109" t="str">
        <f t="shared" si="34"/>
        <v>蓄力0.5秒,对目标快速突击,所经过的直线区域造成350%伤害+2000点固定伤害,并眩晕2秒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61022404</v>
      </c>
      <c r="D541" s="15" t="s">
        <v>751</v>
      </c>
      <c r="E541" s="11">
        <v>3</v>
      </c>
      <c r="F541" s="14">
        <v>61022401</v>
      </c>
      <c r="G541" s="11">
        <v>0</v>
      </c>
      <c r="H541" s="13">
        <v>0</v>
      </c>
      <c r="I541" s="14">
        <v>0</v>
      </c>
      <c r="J541" s="106">
        <v>0</v>
      </c>
      <c r="K541" s="11">
        <v>0</v>
      </c>
      <c r="L541" s="14">
        <v>0</v>
      </c>
      <c r="M541" s="14">
        <v>0</v>
      </c>
      <c r="N541" s="14">
        <v>1</v>
      </c>
      <c r="O541" s="14">
        <v>0</v>
      </c>
      <c r="P541" s="14">
        <v>0</v>
      </c>
      <c r="Q541" s="14">
        <v>0</v>
      </c>
      <c r="R541" s="6">
        <v>0</v>
      </c>
      <c r="S541" s="13">
        <v>0</v>
      </c>
      <c r="T541" s="11">
        <v>1</v>
      </c>
      <c r="U541" s="14">
        <v>2</v>
      </c>
      <c r="V541" s="14">
        <v>0</v>
      </c>
      <c r="W541" s="14">
        <v>3.5</v>
      </c>
      <c r="X541" s="14">
        <v>2500</v>
      </c>
      <c r="Y541" s="14">
        <v>0</v>
      </c>
      <c r="Z541" s="14">
        <v>0</v>
      </c>
      <c r="AA541" s="14">
        <v>0</v>
      </c>
      <c r="AB541" s="14">
        <v>0</v>
      </c>
      <c r="AC541" s="14">
        <v>0</v>
      </c>
      <c r="AD541" s="14">
        <v>15</v>
      </c>
      <c r="AE541" s="14">
        <v>2</v>
      </c>
      <c r="AF541" s="14" t="s">
        <v>529</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165</v>
      </c>
      <c r="AV541" s="14">
        <v>10001007</v>
      </c>
      <c r="AW541" s="14">
        <v>21020040</v>
      </c>
      <c r="AX541" s="12" t="s">
        <v>166</v>
      </c>
      <c r="AY541" s="15">
        <v>0</v>
      </c>
      <c r="AZ541" s="13">
        <v>0</v>
      </c>
      <c r="BA541" s="13">
        <v>0</v>
      </c>
      <c r="BB541" s="109" t="str">
        <f t="shared" si="34"/>
        <v>蓄力0.5秒,对目标快速突击,所经过的直线区域造成350%伤害+2500点固定伤害,并眩晕2秒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61022405</v>
      </c>
      <c r="D542" s="15" t="s">
        <v>751</v>
      </c>
      <c r="E542" s="11">
        <v>4</v>
      </c>
      <c r="F542" s="14">
        <v>61022401</v>
      </c>
      <c r="G542" s="11">
        <v>0</v>
      </c>
      <c r="H542" s="13">
        <v>0</v>
      </c>
      <c r="I542" s="14">
        <v>0</v>
      </c>
      <c r="J542" s="11">
        <v>0</v>
      </c>
      <c r="K542" s="11">
        <v>0</v>
      </c>
      <c r="L542" s="14">
        <v>0</v>
      </c>
      <c r="M542" s="14">
        <v>0</v>
      </c>
      <c r="N542" s="14">
        <v>1</v>
      </c>
      <c r="O542" s="14">
        <v>0</v>
      </c>
      <c r="P542" s="14">
        <v>0</v>
      </c>
      <c r="Q542" s="14">
        <v>0</v>
      </c>
      <c r="R542" s="6">
        <v>0</v>
      </c>
      <c r="S542" s="13">
        <v>0</v>
      </c>
      <c r="T542" s="11">
        <v>1</v>
      </c>
      <c r="U542" s="14">
        <v>2</v>
      </c>
      <c r="V542" s="14">
        <v>0</v>
      </c>
      <c r="W542" s="14">
        <v>3.5</v>
      </c>
      <c r="X542" s="14">
        <v>3000</v>
      </c>
      <c r="Y542" s="14">
        <v>0</v>
      </c>
      <c r="Z542" s="14">
        <v>0</v>
      </c>
      <c r="AA542" s="14">
        <v>0</v>
      </c>
      <c r="AB542" s="14">
        <v>0</v>
      </c>
      <c r="AC542" s="14">
        <v>0</v>
      </c>
      <c r="AD542" s="14">
        <v>15</v>
      </c>
      <c r="AE542" s="14">
        <v>2</v>
      </c>
      <c r="AF542" s="14" t="s">
        <v>529</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165</v>
      </c>
      <c r="AV542" s="14">
        <v>10001007</v>
      </c>
      <c r="AW542" s="14">
        <v>21020040</v>
      </c>
      <c r="AX542" s="12" t="s">
        <v>166</v>
      </c>
      <c r="AY542" s="15">
        <v>0</v>
      </c>
      <c r="AZ542" s="13">
        <v>0</v>
      </c>
      <c r="BA542" s="13">
        <v>0</v>
      </c>
      <c r="BB542" s="109" t="str">
        <f t="shared" si="34"/>
        <v>蓄力0.5秒,对目标快速突击,所经过的直线区域造成350%伤害+3000点固定伤害,并眩晕2秒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61022406</v>
      </c>
      <c r="D543" s="15" t="s">
        <v>751</v>
      </c>
      <c r="E543" s="11">
        <v>5</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3.5</v>
      </c>
      <c r="X543" s="14">
        <v>3500</v>
      </c>
      <c r="Y543" s="14">
        <v>0</v>
      </c>
      <c r="Z543" s="14">
        <v>0</v>
      </c>
      <c r="AA543" s="14">
        <v>0</v>
      </c>
      <c r="AB543" s="14">
        <v>0</v>
      </c>
      <c r="AC543" s="14">
        <v>0</v>
      </c>
      <c r="AD543" s="14">
        <v>15</v>
      </c>
      <c r="AE543" s="14">
        <v>2</v>
      </c>
      <c r="AF543" s="14" t="s">
        <v>529</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165</v>
      </c>
      <c r="AV543" s="14">
        <v>10001007</v>
      </c>
      <c r="AW543" s="14">
        <v>21020040</v>
      </c>
      <c r="AX543" s="12" t="s">
        <v>166</v>
      </c>
      <c r="AY543" s="15">
        <v>0</v>
      </c>
      <c r="AZ543" s="13">
        <v>0</v>
      </c>
      <c r="BA543" s="13">
        <v>0</v>
      </c>
      <c r="BB543" s="109" t="str">
        <f t="shared" si="34"/>
        <v>蓄力0.5秒,对目标快速突击,所经过的直线区域造成350%伤害+3500点固定伤害,并眩晕2秒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61022501</v>
      </c>
      <c r="D544" s="15" t="s">
        <v>752</v>
      </c>
      <c r="E544" s="11">
        <v>0</v>
      </c>
      <c r="F544" s="14">
        <v>61023101</v>
      </c>
      <c r="G544" s="14">
        <f t="shared" ref="G544:G546" si="35">G538+100</f>
        <v>61022502</v>
      </c>
      <c r="H544" s="13">
        <v>0</v>
      </c>
      <c r="I544" s="11">
        <v>20</v>
      </c>
      <c r="J544" s="11">
        <v>5</v>
      </c>
      <c r="K544" s="11">
        <v>0</v>
      </c>
      <c r="L544" s="14">
        <v>0</v>
      </c>
      <c r="M544" s="14">
        <v>0</v>
      </c>
      <c r="N544" s="14">
        <v>1</v>
      </c>
      <c r="O544" s="14">
        <v>0</v>
      </c>
      <c r="P544" s="14">
        <v>0</v>
      </c>
      <c r="Q544" s="14">
        <v>0</v>
      </c>
      <c r="R544" s="6">
        <v>0</v>
      </c>
      <c r="S544" s="13">
        <v>0</v>
      </c>
      <c r="T544" s="11">
        <v>1</v>
      </c>
      <c r="U544" s="14">
        <v>2</v>
      </c>
      <c r="V544" s="14">
        <v>0</v>
      </c>
      <c r="W544" s="14">
        <v>2.5</v>
      </c>
      <c r="X544" s="14">
        <v>1500</v>
      </c>
      <c r="Y544" s="14">
        <v>0</v>
      </c>
      <c r="Z544" s="14">
        <v>0</v>
      </c>
      <c r="AA544" s="14">
        <v>0</v>
      </c>
      <c r="AB544" s="14">
        <v>0</v>
      </c>
      <c r="AC544" s="14">
        <v>0</v>
      </c>
      <c r="AD544" s="14">
        <v>9</v>
      </c>
      <c r="AE544" s="14">
        <v>1</v>
      </c>
      <c r="AF544" s="14">
        <v>3.5</v>
      </c>
      <c r="AG544" s="6">
        <v>0</v>
      </c>
      <c r="AH544" s="6">
        <v>0</v>
      </c>
      <c r="AI544" s="6">
        <v>0</v>
      </c>
      <c r="AJ544" s="6">
        <v>3</v>
      </c>
      <c r="AK544" s="14">
        <v>0</v>
      </c>
      <c r="AL544" s="14">
        <v>0</v>
      </c>
      <c r="AM544" s="14">
        <v>0</v>
      </c>
      <c r="AN544" s="14">
        <v>0.3</v>
      </c>
      <c r="AO544" s="14">
        <v>3000</v>
      </c>
      <c r="AP544" s="14">
        <v>0.5</v>
      </c>
      <c r="AQ544" s="14">
        <v>0</v>
      </c>
      <c r="AR544" s="7" t="s">
        <v>753</v>
      </c>
      <c r="AS544" s="15" t="s">
        <v>154</v>
      </c>
      <c r="AT544" s="15" t="s">
        <v>720</v>
      </c>
      <c r="AU544" s="14" t="s">
        <v>749</v>
      </c>
      <c r="AV544" s="14">
        <v>10000009</v>
      </c>
      <c r="AW544" s="14">
        <v>21020050</v>
      </c>
      <c r="AX544" s="15" t="s">
        <v>754</v>
      </c>
      <c r="AY544" s="15">
        <v>0</v>
      </c>
      <c r="AZ544" s="13">
        <v>0</v>
      </c>
      <c r="BA544" s="13">
        <v>0</v>
      </c>
      <c r="BB544" s="109" t="str">
        <f t="shared" ref="BB544:BB550" si="36">"立即对目标范围内的怪物造成"&amp;W544*100&amp;"%攻击伤害+"&amp;X544&amp;"点固定伤害,并附带1秒眩晕效果"</f>
        <v>立即对目标范围内的怪物造成250%攻击伤害+1500点固定伤害,并附带1秒眩晕效果</v>
      </c>
      <c r="BC544" s="14">
        <v>0</v>
      </c>
      <c r="BD544" s="11">
        <v>0</v>
      </c>
      <c r="BE544" s="14">
        <v>0</v>
      </c>
      <c r="BF544" s="14">
        <v>0</v>
      </c>
      <c r="BG544" s="14">
        <v>0</v>
      </c>
      <c r="BH544" s="14">
        <v>0</v>
      </c>
      <c r="BI544" s="9">
        <v>0</v>
      </c>
      <c r="BJ544" s="6">
        <v>1</v>
      </c>
      <c r="BK544" s="6">
        <v>0</v>
      </c>
      <c r="BL544" s="6">
        <v>500</v>
      </c>
      <c r="BM544" s="6">
        <v>0</v>
      </c>
      <c r="BN544" s="6">
        <v>0</v>
      </c>
      <c r="BO544" s="6">
        <v>0</v>
      </c>
    </row>
    <row r="545" spans="3:67" ht="20.100000000000001" customHeight="1">
      <c r="C545" s="14">
        <v>61022502</v>
      </c>
      <c r="D545" s="15" t="s">
        <v>752</v>
      </c>
      <c r="E545" s="11">
        <v>1</v>
      </c>
      <c r="F545" s="14">
        <v>61023101</v>
      </c>
      <c r="G545" s="14">
        <f t="shared" si="35"/>
        <v>61022503</v>
      </c>
      <c r="H545" s="13">
        <v>0</v>
      </c>
      <c r="I545" s="11">
        <v>27</v>
      </c>
      <c r="J545" s="11">
        <v>2</v>
      </c>
      <c r="K545" s="11">
        <v>0</v>
      </c>
      <c r="L545" s="14">
        <v>0</v>
      </c>
      <c r="M545" s="14">
        <v>0</v>
      </c>
      <c r="N545" s="14">
        <v>1</v>
      </c>
      <c r="O545" s="14">
        <v>0</v>
      </c>
      <c r="P545" s="14">
        <v>0</v>
      </c>
      <c r="Q545" s="14">
        <v>0</v>
      </c>
      <c r="R545" s="6">
        <v>0</v>
      </c>
      <c r="S545" s="13">
        <v>0</v>
      </c>
      <c r="T545" s="11">
        <v>1</v>
      </c>
      <c r="U545" s="14">
        <v>2</v>
      </c>
      <c r="V545" s="14">
        <v>0</v>
      </c>
      <c r="W545" s="14">
        <v>2.5</v>
      </c>
      <c r="X545" s="14">
        <v>1500</v>
      </c>
      <c r="Y545" s="14">
        <v>0</v>
      </c>
      <c r="Z545" s="14">
        <v>0</v>
      </c>
      <c r="AA545" s="14">
        <v>0</v>
      </c>
      <c r="AB545" s="14">
        <v>0</v>
      </c>
      <c r="AC545" s="14">
        <v>0</v>
      </c>
      <c r="AD545" s="14">
        <v>9</v>
      </c>
      <c r="AE545" s="14">
        <v>1</v>
      </c>
      <c r="AF545" s="14">
        <v>3.5</v>
      </c>
      <c r="AG545" s="6">
        <v>0</v>
      </c>
      <c r="AH545" s="6">
        <v>0</v>
      </c>
      <c r="AI545" s="6">
        <v>0</v>
      </c>
      <c r="AJ545" s="6">
        <v>3</v>
      </c>
      <c r="AK545" s="14">
        <v>0</v>
      </c>
      <c r="AL545" s="14">
        <v>0</v>
      </c>
      <c r="AM545" s="14">
        <v>0</v>
      </c>
      <c r="AN545" s="14">
        <v>0.3</v>
      </c>
      <c r="AO545" s="14">
        <v>3000</v>
      </c>
      <c r="AP545" s="14">
        <v>0.5</v>
      </c>
      <c r="AQ545" s="14">
        <v>0</v>
      </c>
      <c r="AR545" s="7" t="s">
        <v>753</v>
      </c>
      <c r="AS545" s="15" t="s">
        <v>154</v>
      </c>
      <c r="AT545" s="15" t="s">
        <v>720</v>
      </c>
      <c r="AU545" s="14" t="s">
        <v>749</v>
      </c>
      <c r="AV545" s="14">
        <v>10000009</v>
      </c>
      <c r="AW545" s="14">
        <v>21020050</v>
      </c>
      <c r="AX545" s="15" t="s">
        <v>754</v>
      </c>
      <c r="AY545" s="15">
        <v>0</v>
      </c>
      <c r="AZ545" s="13">
        <v>0</v>
      </c>
      <c r="BA545" s="13">
        <v>0</v>
      </c>
      <c r="BB545" s="109" t="str">
        <f t="shared" si="36"/>
        <v>立即对目标范围内的怪物造成250%攻击伤害+1500点固定伤害,并附带1秒眩晕效果</v>
      </c>
      <c r="BC545" s="14">
        <v>0</v>
      </c>
      <c r="BD545" s="11">
        <v>0</v>
      </c>
      <c r="BE545" s="14">
        <v>0</v>
      </c>
      <c r="BF545" s="14">
        <v>0</v>
      </c>
      <c r="BG545" s="14">
        <v>0</v>
      </c>
      <c r="BH545" s="14">
        <v>0</v>
      </c>
      <c r="BI545" s="9">
        <v>0</v>
      </c>
      <c r="BJ545" s="6">
        <v>1</v>
      </c>
      <c r="BK545" s="6">
        <v>0</v>
      </c>
      <c r="BL545" s="6">
        <v>500</v>
      </c>
      <c r="BM545" s="6">
        <v>0</v>
      </c>
      <c r="BN545" s="6">
        <v>0</v>
      </c>
      <c r="BO545" s="6">
        <v>0</v>
      </c>
    </row>
    <row r="546" spans="3:67" ht="20.100000000000001" customHeight="1">
      <c r="C546" s="14">
        <v>61022503</v>
      </c>
      <c r="D546" s="15" t="s">
        <v>752</v>
      </c>
      <c r="E546" s="11">
        <v>2</v>
      </c>
      <c r="F546" s="14">
        <v>61023101</v>
      </c>
      <c r="G546" s="14">
        <f t="shared" si="35"/>
        <v>61022504</v>
      </c>
      <c r="H546" s="13">
        <v>0</v>
      </c>
      <c r="I546" s="11">
        <v>32</v>
      </c>
      <c r="J546" s="11">
        <v>2</v>
      </c>
      <c r="K546" s="11">
        <v>0</v>
      </c>
      <c r="L546" s="14">
        <v>0</v>
      </c>
      <c r="M546" s="14">
        <v>0</v>
      </c>
      <c r="N546" s="14">
        <v>1</v>
      </c>
      <c r="O546" s="14">
        <v>0</v>
      </c>
      <c r="P546" s="14">
        <v>0</v>
      </c>
      <c r="Q546" s="14">
        <v>0</v>
      </c>
      <c r="R546" s="6">
        <v>0</v>
      </c>
      <c r="S546" s="13">
        <v>0</v>
      </c>
      <c r="T546" s="11">
        <v>1</v>
      </c>
      <c r="U546" s="14">
        <v>2</v>
      </c>
      <c r="V546" s="14">
        <v>0</v>
      </c>
      <c r="W546" s="14">
        <v>2.5</v>
      </c>
      <c r="X546" s="14">
        <v>2000</v>
      </c>
      <c r="Y546" s="14">
        <v>0</v>
      </c>
      <c r="Z546" s="14">
        <v>0</v>
      </c>
      <c r="AA546" s="14">
        <v>0</v>
      </c>
      <c r="AB546" s="14">
        <v>0</v>
      </c>
      <c r="AC546" s="14">
        <v>0</v>
      </c>
      <c r="AD546" s="14">
        <v>9</v>
      </c>
      <c r="AE546" s="14">
        <v>1</v>
      </c>
      <c r="AF546" s="14">
        <v>3.5</v>
      </c>
      <c r="AG546" s="6">
        <v>0</v>
      </c>
      <c r="AH546" s="6">
        <v>0</v>
      </c>
      <c r="AI546" s="6">
        <v>0</v>
      </c>
      <c r="AJ546" s="6">
        <v>3</v>
      </c>
      <c r="AK546" s="14">
        <v>0</v>
      </c>
      <c r="AL546" s="14">
        <v>0</v>
      </c>
      <c r="AM546" s="14">
        <v>0</v>
      </c>
      <c r="AN546" s="14">
        <v>0.3</v>
      </c>
      <c r="AO546" s="14">
        <v>3000</v>
      </c>
      <c r="AP546" s="14">
        <v>0.5</v>
      </c>
      <c r="AQ546" s="14">
        <v>0</v>
      </c>
      <c r="AR546" s="7" t="s">
        <v>753</v>
      </c>
      <c r="AS546" s="15" t="s">
        <v>154</v>
      </c>
      <c r="AT546" s="15" t="s">
        <v>720</v>
      </c>
      <c r="AU546" s="14" t="s">
        <v>749</v>
      </c>
      <c r="AV546" s="14">
        <v>10000009</v>
      </c>
      <c r="AW546" s="14">
        <v>21020050</v>
      </c>
      <c r="AX546" s="15" t="s">
        <v>754</v>
      </c>
      <c r="AY546" s="15">
        <v>0</v>
      </c>
      <c r="AZ546" s="13">
        <v>0</v>
      </c>
      <c r="BA546" s="13">
        <v>0</v>
      </c>
      <c r="BB546" s="109" t="str">
        <f t="shared" si="36"/>
        <v>立即对目标范围内的怪物造成250%攻击伤害+2000点固定伤害,并附带1秒眩晕效果</v>
      </c>
      <c r="BC546" s="14">
        <v>0</v>
      </c>
      <c r="BD546" s="11">
        <v>0</v>
      </c>
      <c r="BE546" s="14">
        <v>0</v>
      </c>
      <c r="BF546" s="14">
        <v>0</v>
      </c>
      <c r="BG546" s="14">
        <v>0</v>
      </c>
      <c r="BH546" s="14">
        <v>0</v>
      </c>
      <c r="BI546" s="9">
        <v>0</v>
      </c>
      <c r="BJ546" s="6">
        <v>1</v>
      </c>
      <c r="BK546" s="6">
        <v>0</v>
      </c>
      <c r="BL546" s="6">
        <v>500</v>
      </c>
      <c r="BM546" s="6">
        <v>0</v>
      </c>
      <c r="BN546" s="6">
        <v>0</v>
      </c>
      <c r="BO546" s="6">
        <v>0</v>
      </c>
    </row>
    <row r="547" spans="3:67" ht="20.100000000000001" customHeight="1">
      <c r="C547" s="14">
        <v>61022504</v>
      </c>
      <c r="D547" s="15" t="s">
        <v>752</v>
      </c>
      <c r="E547" s="11">
        <v>3</v>
      </c>
      <c r="F547" s="14">
        <v>61023101</v>
      </c>
      <c r="G547" s="11">
        <v>0</v>
      </c>
      <c r="H547" s="13">
        <v>0</v>
      </c>
      <c r="I547" s="11">
        <v>0</v>
      </c>
      <c r="J547" s="106">
        <v>0</v>
      </c>
      <c r="K547" s="11">
        <v>0</v>
      </c>
      <c r="L547" s="14">
        <v>0</v>
      </c>
      <c r="M547" s="14">
        <v>0</v>
      </c>
      <c r="N547" s="14">
        <v>1</v>
      </c>
      <c r="O547" s="14">
        <v>0</v>
      </c>
      <c r="P547" s="14">
        <v>0</v>
      </c>
      <c r="Q547" s="14">
        <v>0</v>
      </c>
      <c r="R547" s="6">
        <v>0</v>
      </c>
      <c r="S547" s="13">
        <v>0</v>
      </c>
      <c r="T547" s="11">
        <v>1</v>
      </c>
      <c r="U547" s="14">
        <v>2</v>
      </c>
      <c r="V547" s="14">
        <v>0</v>
      </c>
      <c r="W547" s="14">
        <v>2.5</v>
      </c>
      <c r="X547" s="14">
        <v>2500</v>
      </c>
      <c r="Y547" s="14">
        <v>0</v>
      </c>
      <c r="Z547" s="14">
        <v>0</v>
      </c>
      <c r="AA547" s="14">
        <v>0</v>
      </c>
      <c r="AB547" s="14">
        <v>0</v>
      </c>
      <c r="AC547" s="14">
        <v>0</v>
      </c>
      <c r="AD547" s="14">
        <v>9</v>
      </c>
      <c r="AE547" s="14">
        <v>1</v>
      </c>
      <c r="AF547" s="14">
        <v>3.5</v>
      </c>
      <c r="AG547" s="6">
        <v>0</v>
      </c>
      <c r="AH547" s="6">
        <v>0</v>
      </c>
      <c r="AI547" s="6">
        <v>0</v>
      </c>
      <c r="AJ547" s="6">
        <v>3</v>
      </c>
      <c r="AK547" s="14">
        <v>0</v>
      </c>
      <c r="AL547" s="14">
        <v>0</v>
      </c>
      <c r="AM547" s="14">
        <v>0</v>
      </c>
      <c r="AN547" s="14">
        <v>0.3</v>
      </c>
      <c r="AO547" s="14">
        <v>3000</v>
      </c>
      <c r="AP547" s="14">
        <v>0.5</v>
      </c>
      <c r="AQ547" s="14">
        <v>0</v>
      </c>
      <c r="AR547" s="7" t="s">
        <v>753</v>
      </c>
      <c r="AS547" s="15" t="s">
        <v>154</v>
      </c>
      <c r="AT547" s="15" t="s">
        <v>720</v>
      </c>
      <c r="AU547" s="14" t="s">
        <v>749</v>
      </c>
      <c r="AV547" s="14">
        <v>10000009</v>
      </c>
      <c r="AW547" s="14">
        <v>21020050</v>
      </c>
      <c r="AX547" s="15" t="s">
        <v>754</v>
      </c>
      <c r="AY547" s="15">
        <v>0</v>
      </c>
      <c r="AZ547" s="13">
        <v>0</v>
      </c>
      <c r="BA547" s="13">
        <v>0</v>
      </c>
      <c r="BB547" s="109" t="str">
        <f t="shared" si="36"/>
        <v>立即对目标范围内的怪物造成250%攻击伤害+2500点固定伤害,并附带1秒眩晕效果</v>
      </c>
      <c r="BC547" s="14">
        <v>0</v>
      </c>
      <c r="BD547" s="11">
        <v>0</v>
      </c>
      <c r="BE547" s="14">
        <v>0</v>
      </c>
      <c r="BF547" s="14">
        <v>0</v>
      </c>
      <c r="BG547" s="14">
        <v>0</v>
      </c>
      <c r="BH547" s="14">
        <v>0</v>
      </c>
      <c r="BI547" s="9">
        <v>0</v>
      </c>
      <c r="BJ547" s="6">
        <v>1</v>
      </c>
      <c r="BK547" s="6">
        <v>0</v>
      </c>
      <c r="BL547" s="6">
        <v>500</v>
      </c>
      <c r="BM547" s="6">
        <v>0</v>
      </c>
      <c r="BN547" s="6">
        <v>0</v>
      </c>
      <c r="BO547" s="6">
        <v>0</v>
      </c>
    </row>
    <row r="548" spans="3:67" ht="20.100000000000001" customHeight="1">
      <c r="C548" s="14">
        <v>61022505</v>
      </c>
      <c r="D548" s="15" t="s">
        <v>752</v>
      </c>
      <c r="E548" s="11">
        <v>4</v>
      </c>
      <c r="F548" s="14">
        <v>61023101</v>
      </c>
      <c r="G548" s="11">
        <v>0</v>
      </c>
      <c r="H548" s="13">
        <v>0</v>
      </c>
      <c r="I548" s="11">
        <v>0</v>
      </c>
      <c r="J548" s="11">
        <v>0</v>
      </c>
      <c r="K548" s="11">
        <v>0</v>
      </c>
      <c r="L548" s="14">
        <v>0</v>
      </c>
      <c r="M548" s="14">
        <v>0</v>
      </c>
      <c r="N548" s="14">
        <v>1</v>
      </c>
      <c r="O548" s="14">
        <v>0</v>
      </c>
      <c r="P548" s="14">
        <v>0</v>
      </c>
      <c r="Q548" s="14">
        <v>0</v>
      </c>
      <c r="R548" s="6">
        <v>0</v>
      </c>
      <c r="S548" s="13">
        <v>0</v>
      </c>
      <c r="T548" s="11">
        <v>1</v>
      </c>
      <c r="U548" s="14">
        <v>2</v>
      </c>
      <c r="V548" s="14">
        <v>0</v>
      </c>
      <c r="W548" s="14">
        <v>2.5</v>
      </c>
      <c r="X548" s="14">
        <v>3000</v>
      </c>
      <c r="Y548" s="14">
        <v>0</v>
      </c>
      <c r="Z548" s="14">
        <v>0</v>
      </c>
      <c r="AA548" s="14">
        <v>0</v>
      </c>
      <c r="AB548" s="14">
        <v>0</v>
      </c>
      <c r="AC548" s="14">
        <v>0</v>
      </c>
      <c r="AD548" s="14">
        <v>9</v>
      </c>
      <c r="AE548" s="14">
        <v>1</v>
      </c>
      <c r="AF548" s="14">
        <v>3.5</v>
      </c>
      <c r="AG548" s="6">
        <v>0</v>
      </c>
      <c r="AH548" s="6">
        <v>0</v>
      </c>
      <c r="AI548" s="6">
        <v>0</v>
      </c>
      <c r="AJ548" s="6">
        <v>3</v>
      </c>
      <c r="AK548" s="14">
        <v>0</v>
      </c>
      <c r="AL548" s="14">
        <v>0</v>
      </c>
      <c r="AM548" s="14">
        <v>0</v>
      </c>
      <c r="AN548" s="14">
        <v>0.3</v>
      </c>
      <c r="AO548" s="14">
        <v>3000</v>
      </c>
      <c r="AP548" s="14">
        <v>0.5</v>
      </c>
      <c r="AQ548" s="14">
        <v>0</v>
      </c>
      <c r="AR548" s="7" t="s">
        <v>753</v>
      </c>
      <c r="AS548" s="15" t="s">
        <v>154</v>
      </c>
      <c r="AT548" s="15" t="s">
        <v>720</v>
      </c>
      <c r="AU548" s="14" t="s">
        <v>749</v>
      </c>
      <c r="AV548" s="14">
        <v>10000009</v>
      </c>
      <c r="AW548" s="14">
        <v>21020050</v>
      </c>
      <c r="AX548" s="15" t="s">
        <v>754</v>
      </c>
      <c r="AY548" s="15">
        <v>0</v>
      </c>
      <c r="AZ548" s="13">
        <v>0</v>
      </c>
      <c r="BA548" s="13">
        <v>0</v>
      </c>
      <c r="BB548" s="109" t="str">
        <f t="shared" si="36"/>
        <v>立即对目标范围内的怪物造成250%攻击伤害+3000点固定伤害,并附带1秒眩晕效果</v>
      </c>
      <c r="BC548" s="14">
        <v>0</v>
      </c>
      <c r="BD548" s="11">
        <v>0</v>
      </c>
      <c r="BE548" s="14">
        <v>0</v>
      </c>
      <c r="BF548" s="14">
        <v>0</v>
      </c>
      <c r="BG548" s="14">
        <v>0</v>
      </c>
      <c r="BH548" s="14">
        <v>0</v>
      </c>
      <c r="BI548" s="9">
        <v>0</v>
      </c>
      <c r="BJ548" s="6">
        <v>1</v>
      </c>
      <c r="BK548" s="6">
        <v>0</v>
      </c>
      <c r="BL548" s="6">
        <v>500</v>
      </c>
      <c r="BM548" s="6">
        <v>0</v>
      </c>
      <c r="BN548" s="6">
        <v>0</v>
      </c>
      <c r="BO548" s="6">
        <v>0</v>
      </c>
    </row>
    <row r="549" spans="3:67" ht="20.100000000000001" customHeight="1">
      <c r="C549" s="14">
        <v>61022506</v>
      </c>
      <c r="D549" s="15" t="s">
        <v>752</v>
      </c>
      <c r="E549" s="11">
        <v>5</v>
      </c>
      <c r="F549" s="14">
        <v>61023101</v>
      </c>
      <c r="G549" s="11">
        <v>0</v>
      </c>
      <c r="H549" s="13">
        <v>0</v>
      </c>
      <c r="I549" s="11">
        <v>0</v>
      </c>
      <c r="J549" s="11">
        <v>0</v>
      </c>
      <c r="K549" s="11">
        <v>0</v>
      </c>
      <c r="L549" s="14">
        <v>0</v>
      </c>
      <c r="M549" s="14">
        <v>0</v>
      </c>
      <c r="N549" s="14">
        <v>1</v>
      </c>
      <c r="O549" s="14">
        <v>0</v>
      </c>
      <c r="P549" s="14">
        <v>0</v>
      </c>
      <c r="Q549" s="14">
        <v>0</v>
      </c>
      <c r="R549" s="6">
        <v>0</v>
      </c>
      <c r="S549" s="13">
        <v>0</v>
      </c>
      <c r="T549" s="11">
        <v>1</v>
      </c>
      <c r="U549" s="14">
        <v>2</v>
      </c>
      <c r="V549" s="14">
        <v>0</v>
      </c>
      <c r="W549" s="14">
        <v>2.5</v>
      </c>
      <c r="X549" s="14">
        <v>3500</v>
      </c>
      <c r="Y549" s="14">
        <v>0</v>
      </c>
      <c r="Z549" s="14">
        <v>0</v>
      </c>
      <c r="AA549" s="14">
        <v>0</v>
      </c>
      <c r="AB549" s="14">
        <v>0</v>
      </c>
      <c r="AC549" s="14">
        <v>0</v>
      </c>
      <c r="AD549" s="14">
        <v>9</v>
      </c>
      <c r="AE549" s="14">
        <v>1</v>
      </c>
      <c r="AF549" s="14">
        <v>3.5</v>
      </c>
      <c r="AG549" s="6">
        <v>0</v>
      </c>
      <c r="AH549" s="6">
        <v>0</v>
      </c>
      <c r="AI549" s="6">
        <v>0</v>
      </c>
      <c r="AJ549" s="6">
        <v>3</v>
      </c>
      <c r="AK549" s="14">
        <v>0</v>
      </c>
      <c r="AL549" s="14">
        <v>0</v>
      </c>
      <c r="AM549" s="14">
        <v>0</v>
      </c>
      <c r="AN549" s="14">
        <v>0.3</v>
      </c>
      <c r="AO549" s="14">
        <v>3000</v>
      </c>
      <c r="AP549" s="14">
        <v>0.5</v>
      </c>
      <c r="AQ549" s="14">
        <v>0</v>
      </c>
      <c r="AR549" s="7" t="s">
        <v>753</v>
      </c>
      <c r="AS549" s="15" t="s">
        <v>154</v>
      </c>
      <c r="AT549" s="15" t="s">
        <v>720</v>
      </c>
      <c r="AU549" s="14" t="s">
        <v>749</v>
      </c>
      <c r="AV549" s="14">
        <v>10000009</v>
      </c>
      <c r="AW549" s="14">
        <v>21020050</v>
      </c>
      <c r="AX549" s="15" t="s">
        <v>754</v>
      </c>
      <c r="AY549" s="15">
        <v>0</v>
      </c>
      <c r="AZ549" s="13">
        <v>0</v>
      </c>
      <c r="BA549" s="13">
        <v>0</v>
      </c>
      <c r="BB549" s="109" t="str">
        <f t="shared" si="36"/>
        <v>立即对目标范围内的怪物造成250%攻击伤害+3500点固定伤害,并附带1秒眩晕效果</v>
      </c>
      <c r="BC549" s="14">
        <v>0</v>
      </c>
      <c r="BD549" s="11">
        <v>0</v>
      </c>
      <c r="BE549" s="14">
        <v>0</v>
      </c>
      <c r="BF549" s="14">
        <v>0</v>
      </c>
      <c r="BG549" s="14">
        <v>0</v>
      </c>
      <c r="BH549" s="14">
        <v>0</v>
      </c>
      <c r="BI549" s="9">
        <v>0</v>
      </c>
      <c r="BJ549" s="6">
        <v>1</v>
      </c>
      <c r="BK549" s="6">
        <v>0</v>
      </c>
      <c r="BL549" s="6">
        <v>500</v>
      </c>
      <c r="BM549" s="6">
        <v>0</v>
      </c>
      <c r="BN549" s="6">
        <v>0</v>
      </c>
      <c r="BO549" s="6">
        <v>0</v>
      </c>
    </row>
    <row r="550" spans="3:67" ht="20.100000000000001" customHeight="1">
      <c r="C550" s="14">
        <v>61023101</v>
      </c>
      <c r="D550" s="15" t="s">
        <v>755</v>
      </c>
      <c r="E550" s="11">
        <v>0</v>
      </c>
      <c r="F550" s="14">
        <v>61023101</v>
      </c>
      <c r="G550" s="14">
        <f>C551</f>
        <v>61023102</v>
      </c>
      <c r="H550" s="13">
        <v>0</v>
      </c>
      <c r="I550" s="11">
        <v>18</v>
      </c>
      <c r="J550" s="11">
        <v>5</v>
      </c>
      <c r="K550" s="11">
        <v>0</v>
      </c>
      <c r="L550" s="14">
        <v>0</v>
      </c>
      <c r="M550" s="14">
        <v>0</v>
      </c>
      <c r="N550" s="14">
        <v>1</v>
      </c>
      <c r="O550" s="14">
        <v>0</v>
      </c>
      <c r="P550" s="14">
        <v>0</v>
      </c>
      <c r="Q550" s="14">
        <v>0</v>
      </c>
      <c r="R550" s="6">
        <v>0</v>
      </c>
      <c r="S550" s="13">
        <v>0</v>
      </c>
      <c r="T550" s="11">
        <v>1</v>
      </c>
      <c r="U550" s="14">
        <v>2</v>
      </c>
      <c r="V550" s="14">
        <v>0</v>
      </c>
      <c r="W550" s="14">
        <v>3</v>
      </c>
      <c r="X550" s="14">
        <v>1500</v>
      </c>
      <c r="Y550" s="14">
        <v>1</v>
      </c>
      <c r="Z550" s="14">
        <v>0</v>
      </c>
      <c r="AA550" s="14">
        <v>0</v>
      </c>
      <c r="AB550" s="14">
        <v>0</v>
      </c>
      <c r="AC550" s="14">
        <v>0</v>
      </c>
      <c r="AD550" s="14">
        <v>9</v>
      </c>
      <c r="AE550" s="14">
        <v>1</v>
      </c>
      <c r="AF550" s="14">
        <v>3.5</v>
      </c>
      <c r="AG550" s="6">
        <v>0</v>
      </c>
      <c r="AH550" s="6">
        <v>0</v>
      </c>
      <c r="AI550" s="6">
        <v>0</v>
      </c>
      <c r="AJ550" s="6">
        <v>3</v>
      </c>
      <c r="AK550" s="14">
        <v>0</v>
      </c>
      <c r="AL550" s="14">
        <v>0</v>
      </c>
      <c r="AM550" s="14">
        <v>0</v>
      </c>
      <c r="AN550" s="14">
        <v>0.3</v>
      </c>
      <c r="AO550" s="14">
        <v>2000</v>
      </c>
      <c r="AP550" s="14">
        <v>0.5</v>
      </c>
      <c r="AQ550" s="14">
        <v>0</v>
      </c>
      <c r="AR550" s="6">
        <v>0</v>
      </c>
      <c r="AS550" s="14">
        <v>90001024</v>
      </c>
      <c r="AT550" s="15" t="s">
        <v>720</v>
      </c>
      <c r="AU550" s="14" t="s">
        <v>344</v>
      </c>
      <c r="AV550" s="14">
        <v>10000009</v>
      </c>
      <c r="AW550" s="14">
        <v>21020050</v>
      </c>
      <c r="AX550" s="15" t="s">
        <v>156</v>
      </c>
      <c r="AY550" s="15">
        <v>0</v>
      </c>
      <c r="AZ550" s="13">
        <v>0</v>
      </c>
      <c r="BA550" s="13">
        <v>0</v>
      </c>
      <c r="BB550" s="109" t="str">
        <f t="shared" si="36"/>
        <v>立即对目标范围内的怪物造成300%攻击伤害+1500点固定伤害,并附带1秒眩晕效果</v>
      </c>
      <c r="BC550" s="14">
        <v>0</v>
      </c>
      <c r="BD550" s="11">
        <v>0</v>
      </c>
      <c r="BE550" s="14">
        <v>0</v>
      </c>
      <c r="BF550" s="14">
        <v>0</v>
      </c>
      <c r="BG550" s="14">
        <v>0</v>
      </c>
      <c r="BH550" s="14">
        <v>0</v>
      </c>
      <c r="BI550" s="9">
        <v>0</v>
      </c>
      <c r="BJ550" s="6">
        <v>1</v>
      </c>
      <c r="BK550" s="6">
        <v>0</v>
      </c>
      <c r="BL550" s="6">
        <v>0</v>
      </c>
      <c r="BM550" s="6">
        <v>0</v>
      </c>
      <c r="BN550" s="6">
        <v>0</v>
      </c>
      <c r="BO550" s="6">
        <v>0</v>
      </c>
    </row>
    <row r="551" spans="3:67" ht="20.100000000000001" customHeight="1">
      <c r="C551" s="14">
        <v>61023102</v>
      </c>
      <c r="D551" s="15" t="s">
        <v>755</v>
      </c>
      <c r="E551" s="11">
        <v>1</v>
      </c>
      <c r="F551" s="14">
        <v>61023101</v>
      </c>
      <c r="G551" s="14">
        <f t="shared" ref="G551:G552" si="37">C552</f>
        <v>61023103</v>
      </c>
      <c r="H551" s="13">
        <v>0</v>
      </c>
      <c r="I551" s="11">
        <v>27</v>
      </c>
      <c r="J551" s="11">
        <v>2</v>
      </c>
      <c r="K551" s="11">
        <v>0</v>
      </c>
      <c r="L551" s="14">
        <v>0</v>
      </c>
      <c r="M551" s="14">
        <v>0</v>
      </c>
      <c r="N551" s="14">
        <v>1</v>
      </c>
      <c r="O551" s="14">
        <v>0</v>
      </c>
      <c r="P551" s="14">
        <v>0</v>
      </c>
      <c r="Q551" s="14">
        <v>0</v>
      </c>
      <c r="R551" s="6">
        <v>0</v>
      </c>
      <c r="S551" s="13">
        <v>0</v>
      </c>
      <c r="T551" s="11">
        <v>1</v>
      </c>
      <c r="U551" s="14">
        <v>2</v>
      </c>
      <c r="V551" s="14">
        <v>0</v>
      </c>
      <c r="W551" s="14">
        <v>3</v>
      </c>
      <c r="X551" s="14">
        <v>1500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720</v>
      </c>
      <c r="AU551" s="14" t="s">
        <v>344</v>
      </c>
      <c r="AV551" s="14">
        <v>10000009</v>
      </c>
      <c r="AW551" s="14">
        <v>21030010</v>
      </c>
      <c r="AX551" s="15" t="s">
        <v>156</v>
      </c>
      <c r="AY551" s="15">
        <v>0</v>
      </c>
      <c r="AZ551" s="13">
        <v>0</v>
      </c>
      <c r="BA551" s="13">
        <v>0</v>
      </c>
      <c r="BB551" s="109" t="str">
        <f t="shared" ref="BB551:BB555" si="38">"立即对目标范围内的怪物造成"&amp;W551*100&amp;"%攻击伤害+"&amp;X551&amp;"点固定伤害,并附带1秒眩晕效果"</f>
        <v>立即对目标范围内的怪物造成300%攻击伤害+1500点固定伤害,并附带1秒眩晕效果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61023103</v>
      </c>
      <c r="D552" s="15" t="s">
        <v>755</v>
      </c>
      <c r="E552" s="11">
        <v>2</v>
      </c>
      <c r="F552" s="14">
        <v>61023101</v>
      </c>
      <c r="G552" s="14">
        <f t="shared" si="37"/>
        <v>61023104</v>
      </c>
      <c r="H552" s="13">
        <v>0</v>
      </c>
      <c r="I552" s="11">
        <v>32</v>
      </c>
      <c r="J552" s="11">
        <v>2</v>
      </c>
      <c r="K552" s="11">
        <v>0</v>
      </c>
      <c r="L552" s="14">
        <v>0</v>
      </c>
      <c r="M552" s="14">
        <v>0</v>
      </c>
      <c r="N552" s="14">
        <v>1</v>
      </c>
      <c r="O552" s="14">
        <v>0</v>
      </c>
      <c r="P552" s="14">
        <v>0</v>
      </c>
      <c r="Q552" s="14">
        <v>0</v>
      </c>
      <c r="R552" s="6">
        <v>0</v>
      </c>
      <c r="S552" s="13">
        <v>0</v>
      </c>
      <c r="T552" s="11">
        <v>1</v>
      </c>
      <c r="U552" s="14">
        <v>2</v>
      </c>
      <c r="V552" s="14">
        <v>0</v>
      </c>
      <c r="W552" s="14">
        <v>3</v>
      </c>
      <c r="X552" s="14">
        <v>2000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720</v>
      </c>
      <c r="AU552" s="14" t="s">
        <v>344</v>
      </c>
      <c r="AV552" s="14">
        <v>10000009</v>
      </c>
      <c r="AW552" s="14">
        <v>21030010</v>
      </c>
      <c r="AX552" s="15" t="s">
        <v>156</v>
      </c>
      <c r="AY552" s="15">
        <v>0</v>
      </c>
      <c r="AZ552" s="13">
        <v>0</v>
      </c>
      <c r="BA552" s="13">
        <v>0</v>
      </c>
      <c r="BB552" s="109" t="str">
        <f t="shared" si="38"/>
        <v>立即对目标范围内的怪物造成300%攻击伤害+2000点固定伤害,并附带1秒眩晕效果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61023104</v>
      </c>
      <c r="D553" s="15" t="s">
        <v>755</v>
      </c>
      <c r="E553" s="11">
        <v>3</v>
      </c>
      <c r="F553" s="14">
        <v>61023101</v>
      </c>
      <c r="G553" s="11">
        <v>0</v>
      </c>
      <c r="H553" s="13">
        <v>0</v>
      </c>
      <c r="I553" s="11">
        <v>0</v>
      </c>
      <c r="J553" s="106">
        <v>0</v>
      </c>
      <c r="K553" s="11">
        <v>0</v>
      </c>
      <c r="L553" s="14">
        <v>0</v>
      </c>
      <c r="M553" s="14">
        <v>0</v>
      </c>
      <c r="N553" s="14">
        <v>1</v>
      </c>
      <c r="O553" s="14">
        <v>0</v>
      </c>
      <c r="P553" s="14">
        <v>0</v>
      </c>
      <c r="Q553" s="14">
        <v>0</v>
      </c>
      <c r="R553" s="6">
        <v>0</v>
      </c>
      <c r="S553" s="13">
        <v>0</v>
      </c>
      <c r="T553" s="11">
        <v>1</v>
      </c>
      <c r="U553" s="14">
        <v>2</v>
      </c>
      <c r="V553" s="14">
        <v>0</v>
      </c>
      <c r="W553" s="14">
        <v>3</v>
      </c>
      <c r="X553" s="14">
        <v>2500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720</v>
      </c>
      <c r="AU553" s="14" t="s">
        <v>344</v>
      </c>
      <c r="AV553" s="14">
        <v>10000009</v>
      </c>
      <c r="AW553" s="14">
        <v>21030010</v>
      </c>
      <c r="AX553" s="15" t="s">
        <v>156</v>
      </c>
      <c r="AY553" s="15">
        <v>0</v>
      </c>
      <c r="AZ553" s="13">
        <v>0</v>
      </c>
      <c r="BA553" s="13">
        <v>0</v>
      </c>
      <c r="BB553" s="109" t="str">
        <f t="shared" si="38"/>
        <v>立即对目标范围内的怪物造成300%攻击伤害+2500点固定伤害,并附带1秒眩晕效果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61023105</v>
      </c>
      <c r="D554" s="15" t="s">
        <v>755</v>
      </c>
      <c r="E554" s="11">
        <v>4</v>
      </c>
      <c r="F554" s="14">
        <v>61023101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3</v>
      </c>
      <c r="X554" s="14">
        <v>3000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720</v>
      </c>
      <c r="AU554" s="14" t="s">
        <v>344</v>
      </c>
      <c r="AV554" s="14">
        <v>10000009</v>
      </c>
      <c r="AW554" s="14">
        <v>21030010</v>
      </c>
      <c r="AX554" s="15" t="s">
        <v>156</v>
      </c>
      <c r="AY554" s="15">
        <v>0</v>
      </c>
      <c r="AZ554" s="13">
        <v>0</v>
      </c>
      <c r="BA554" s="13">
        <v>0</v>
      </c>
      <c r="BB554" s="109" t="str">
        <f t="shared" si="38"/>
        <v>立即对目标范围内的怪物造成300%攻击伤害+3000点固定伤害,并附带1秒眩晕效果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61023106</v>
      </c>
      <c r="D555" s="15" t="s">
        <v>755</v>
      </c>
      <c r="E555" s="11">
        <v>5</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v>
      </c>
      <c r="X555" s="14">
        <v>3500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720</v>
      </c>
      <c r="AU555" s="14" t="s">
        <v>344</v>
      </c>
      <c r="AV555" s="14">
        <v>10000009</v>
      </c>
      <c r="AW555" s="14">
        <v>21030010</v>
      </c>
      <c r="AX555" s="15" t="s">
        <v>156</v>
      </c>
      <c r="AY555" s="15">
        <v>0</v>
      </c>
      <c r="AZ555" s="13">
        <v>0</v>
      </c>
      <c r="BA555" s="13">
        <v>0</v>
      </c>
      <c r="BB555" s="109" t="str">
        <f t="shared" si="38"/>
        <v>立即对目标范围内的怪物造成300%攻击伤害+3500点固定伤害,并附带1秒眩晕效果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61023201</v>
      </c>
      <c r="D556" s="15" t="s">
        <v>756</v>
      </c>
      <c r="E556" s="11">
        <v>0</v>
      </c>
      <c r="F556" s="14">
        <v>61023201</v>
      </c>
      <c r="G556" s="14">
        <f>C557</f>
        <v>61023202</v>
      </c>
      <c r="H556" s="13">
        <v>0</v>
      </c>
      <c r="I556" s="11">
        <v>25</v>
      </c>
      <c r="J556" s="11">
        <v>5</v>
      </c>
      <c r="K556" s="11">
        <v>0</v>
      </c>
      <c r="L556" s="14">
        <v>0</v>
      </c>
      <c r="M556" s="14">
        <v>0</v>
      </c>
      <c r="N556" s="14">
        <v>1</v>
      </c>
      <c r="O556" s="14">
        <v>0</v>
      </c>
      <c r="P556" s="14">
        <v>0</v>
      </c>
      <c r="Q556" s="14">
        <v>0</v>
      </c>
      <c r="R556" s="6">
        <v>0</v>
      </c>
      <c r="S556" s="13">
        <v>0</v>
      </c>
      <c r="T556" s="11">
        <v>1</v>
      </c>
      <c r="U556" s="14">
        <v>2</v>
      </c>
      <c r="V556" s="14">
        <v>0</v>
      </c>
      <c r="W556" s="14">
        <v>0</v>
      </c>
      <c r="X556" s="14">
        <v>0</v>
      </c>
      <c r="Y556" s="14">
        <v>0</v>
      </c>
      <c r="Z556" s="14">
        <v>0</v>
      </c>
      <c r="AA556" s="14">
        <v>0</v>
      </c>
      <c r="AB556" s="14">
        <v>0</v>
      </c>
      <c r="AC556" s="14">
        <v>0</v>
      </c>
      <c r="AD556" s="14">
        <v>18</v>
      </c>
      <c r="AE556" s="14">
        <v>0</v>
      </c>
      <c r="AF556" s="14">
        <v>0</v>
      </c>
      <c r="AG556" s="6">
        <v>2</v>
      </c>
      <c r="AH556" s="6">
        <v>0</v>
      </c>
      <c r="AI556" s="6">
        <v>0</v>
      </c>
      <c r="AJ556" s="6">
        <v>0</v>
      </c>
      <c r="AK556" s="14">
        <v>0</v>
      </c>
      <c r="AL556" s="14">
        <v>0</v>
      </c>
      <c r="AM556" s="14">
        <v>0</v>
      </c>
      <c r="AN556" s="14">
        <v>0</v>
      </c>
      <c r="AO556" s="14">
        <v>1000</v>
      </c>
      <c r="AP556" s="14">
        <v>0</v>
      </c>
      <c r="AQ556" s="14">
        <v>0</v>
      </c>
      <c r="AR556" s="170" t="s">
        <v>757</v>
      </c>
      <c r="AS556" s="14" t="s">
        <v>154</v>
      </c>
      <c r="AT556" s="15" t="s">
        <v>758</v>
      </c>
      <c r="AU556" s="14" t="s">
        <v>734</v>
      </c>
      <c r="AV556" s="14">
        <v>0</v>
      </c>
      <c r="AW556" s="14">
        <v>21030020</v>
      </c>
      <c r="AX556" s="15" t="s">
        <v>156</v>
      </c>
      <c r="AY556" s="15" t="s">
        <v>154</v>
      </c>
      <c r="AZ556" s="13">
        <v>0</v>
      </c>
      <c r="BA556" s="13">
        <v>0</v>
      </c>
      <c r="BB556" s="109" t="s">
        <v>759</v>
      </c>
      <c r="BC556" s="14">
        <v>0</v>
      </c>
      <c r="BD556" s="11">
        <v>0</v>
      </c>
      <c r="BE556" s="14">
        <v>0</v>
      </c>
      <c r="BF556" s="14">
        <v>0</v>
      </c>
      <c r="BG556" s="14">
        <v>0</v>
      </c>
      <c r="BH556" s="14">
        <v>0</v>
      </c>
      <c r="BI556" s="9">
        <v>0</v>
      </c>
      <c r="BJ556" s="6">
        <v>0</v>
      </c>
      <c r="BK556" s="6">
        <v>0</v>
      </c>
      <c r="BL556" s="6">
        <v>0</v>
      </c>
      <c r="BM556" s="6">
        <v>0</v>
      </c>
      <c r="BN556" s="6">
        <v>0</v>
      </c>
      <c r="BO556" s="6">
        <v>0</v>
      </c>
    </row>
    <row r="557" spans="3:67" ht="20.100000000000001" customHeight="1">
      <c r="C557" s="14">
        <v>61023202</v>
      </c>
      <c r="D557" s="15" t="s">
        <v>756</v>
      </c>
      <c r="E557" s="11">
        <v>1</v>
      </c>
      <c r="F557" s="14">
        <v>61023201</v>
      </c>
      <c r="G557" s="14">
        <f t="shared" ref="G557:G558" si="39">C558</f>
        <v>61023203</v>
      </c>
      <c r="H557" s="13">
        <v>0</v>
      </c>
      <c r="I557" s="11">
        <v>32</v>
      </c>
      <c r="J557" s="11">
        <v>2</v>
      </c>
      <c r="K557" s="11">
        <v>0</v>
      </c>
      <c r="L557" s="14">
        <v>0</v>
      </c>
      <c r="M557" s="14">
        <v>0</v>
      </c>
      <c r="N557" s="14">
        <v>1</v>
      </c>
      <c r="O557" s="14">
        <v>0</v>
      </c>
      <c r="P557" s="14">
        <v>0</v>
      </c>
      <c r="Q557" s="14">
        <v>0</v>
      </c>
      <c r="R557" s="6">
        <v>0</v>
      </c>
      <c r="S557" s="13">
        <v>0</v>
      </c>
      <c r="T557" s="11">
        <v>1</v>
      </c>
      <c r="U557" s="14">
        <v>2</v>
      </c>
      <c r="V557" s="14">
        <v>0</v>
      </c>
      <c r="W557" s="14">
        <v>0</v>
      </c>
      <c r="X557" s="14">
        <v>0</v>
      </c>
      <c r="Y557" s="14">
        <v>0</v>
      </c>
      <c r="Z557" s="14">
        <v>0</v>
      </c>
      <c r="AA557" s="14">
        <v>0</v>
      </c>
      <c r="AB557" s="14">
        <v>0</v>
      </c>
      <c r="AC557" s="14">
        <v>0</v>
      </c>
      <c r="AD557" s="14">
        <v>18</v>
      </c>
      <c r="AE557" s="14">
        <v>0</v>
      </c>
      <c r="AF557" s="14">
        <v>0</v>
      </c>
      <c r="AG557" s="6">
        <v>2</v>
      </c>
      <c r="AH557" s="6">
        <v>0</v>
      </c>
      <c r="AI557" s="6">
        <v>0</v>
      </c>
      <c r="AJ557" s="6">
        <v>0</v>
      </c>
      <c r="AK557" s="14">
        <v>0</v>
      </c>
      <c r="AL557" s="14">
        <v>0</v>
      </c>
      <c r="AM557" s="14">
        <v>0</v>
      </c>
      <c r="AN557" s="14">
        <v>0</v>
      </c>
      <c r="AO557" s="14">
        <v>1000</v>
      </c>
      <c r="AP557" s="14">
        <v>0</v>
      </c>
      <c r="AQ557" s="14">
        <v>0</v>
      </c>
      <c r="AR557" s="170" t="s">
        <v>760</v>
      </c>
      <c r="AS557" s="14" t="s">
        <v>154</v>
      </c>
      <c r="AT557" s="15" t="s">
        <v>758</v>
      </c>
      <c r="AU557" s="14" t="s">
        <v>734</v>
      </c>
      <c r="AV557" s="14">
        <v>0</v>
      </c>
      <c r="AW557" s="14">
        <v>21030020</v>
      </c>
      <c r="AX557" s="15" t="s">
        <v>156</v>
      </c>
      <c r="AY557" s="15" t="s">
        <v>154</v>
      </c>
      <c r="AZ557" s="13">
        <v>0</v>
      </c>
      <c r="BA557" s="13">
        <v>0</v>
      </c>
      <c r="BB557" s="109" t="s">
        <v>761</v>
      </c>
      <c r="BC557" s="14">
        <v>0</v>
      </c>
      <c r="BD557" s="11">
        <v>0</v>
      </c>
      <c r="BE557" s="14">
        <v>0</v>
      </c>
      <c r="BF557" s="14">
        <v>0</v>
      </c>
      <c r="BG557" s="14">
        <v>0</v>
      </c>
      <c r="BH557" s="14">
        <v>0</v>
      </c>
      <c r="BI557" s="9">
        <v>0</v>
      </c>
      <c r="BJ557" s="6">
        <v>0</v>
      </c>
      <c r="BK557" s="6">
        <v>0</v>
      </c>
      <c r="BL557" s="6">
        <v>0</v>
      </c>
      <c r="BM557" s="6">
        <v>0</v>
      </c>
      <c r="BN557" s="6">
        <v>0</v>
      </c>
      <c r="BO557" s="6">
        <v>0</v>
      </c>
    </row>
    <row r="558" spans="3:67" ht="20.100000000000001" customHeight="1">
      <c r="C558" s="14">
        <v>61023203</v>
      </c>
      <c r="D558" s="15" t="s">
        <v>756</v>
      </c>
      <c r="E558" s="11">
        <v>2</v>
      </c>
      <c r="F558" s="14">
        <v>61023201</v>
      </c>
      <c r="G558" s="14">
        <f t="shared" si="39"/>
        <v>61023204</v>
      </c>
      <c r="H558" s="13">
        <v>0</v>
      </c>
      <c r="I558" s="11">
        <v>37</v>
      </c>
      <c r="J558" s="11">
        <v>2</v>
      </c>
      <c r="K558" s="11">
        <v>0</v>
      </c>
      <c r="L558" s="14">
        <v>0</v>
      </c>
      <c r="M558" s="14">
        <v>0</v>
      </c>
      <c r="N558" s="14">
        <v>1</v>
      </c>
      <c r="O558" s="14">
        <v>0</v>
      </c>
      <c r="P558" s="14">
        <v>0</v>
      </c>
      <c r="Q558" s="14">
        <v>0</v>
      </c>
      <c r="R558" s="6">
        <v>0</v>
      </c>
      <c r="S558" s="13">
        <v>0</v>
      </c>
      <c r="T558" s="11">
        <v>1</v>
      </c>
      <c r="U558" s="14">
        <v>2</v>
      </c>
      <c r="V558" s="14">
        <v>0</v>
      </c>
      <c r="W558" s="14">
        <v>0</v>
      </c>
      <c r="X558" s="14">
        <v>0</v>
      </c>
      <c r="Y558" s="14">
        <v>0</v>
      </c>
      <c r="Z558" s="14">
        <v>0</v>
      </c>
      <c r="AA558" s="14">
        <v>0</v>
      </c>
      <c r="AB558" s="14">
        <v>0</v>
      </c>
      <c r="AC558" s="14">
        <v>0</v>
      </c>
      <c r="AD558" s="14">
        <v>18</v>
      </c>
      <c r="AE558" s="14">
        <v>0</v>
      </c>
      <c r="AF558" s="14">
        <v>0</v>
      </c>
      <c r="AG558" s="6">
        <v>2</v>
      </c>
      <c r="AH558" s="6">
        <v>0</v>
      </c>
      <c r="AI558" s="6">
        <v>0</v>
      </c>
      <c r="AJ558" s="6">
        <v>0</v>
      </c>
      <c r="AK558" s="14">
        <v>0</v>
      </c>
      <c r="AL558" s="14">
        <v>0</v>
      </c>
      <c r="AM558" s="14">
        <v>0</v>
      </c>
      <c r="AN558" s="14">
        <v>0</v>
      </c>
      <c r="AO558" s="14">
        <v>1000</v>
      </c>
      <c r="AP558" s="14">
        <v>0</v>
      </c>
      <c r="AQ558" s="14">
        <v>0</v>
      </c>
      <c r="AR558" s="170" t="s">
        <v>762</v>
      </c>
      <c r="AS558" s="14" t="s">
        <v>154</v>
      </c>
      <c r="AT558" s="15" t="s">
        <v>758</v>
      </c>
      <c r="AU558" s="14" t="s">
        <v>734</v>
      </c>
      <c r="AV558" s="14">
        <v>0</v>
      </c>
      <c r="AW558" s="14">
        <v>21030020</v>
      </c>
      <c r="AX558" s="15" t="s">
        <v>156</v>
      </c>
      <c r="AY558" s="15" t="s">
        <v>154</v>
      </c>
      <c r="AZ558" s="13">
        <v>0</v>
      </c>
      <c r="BA558" s="13">
        <v>0</v>
      </c>
      <c r="BB558" s="109" t="s">
        <v>763</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61023204</v>
      </c>
      <c r="D559" s="15" t="s">
        <v>756</v>
      </c>
      <c r="E559" s="11">
        <v>3</v>
      </c>
      <c r="F559" s="14">
        <v>61023201</v>
      </c>
      <c r="G559" s="11">
        <v>0</v>
      </c>
      <c r="H559" s="13">
        <v>0</v>
      </c>
      <c r="I559" s="11">
        <v>0</v>
      </c>
      <c r="J559" s="11">
        <v>0</v>
      </c>
      <c r="K559" s="11">
        <v>0</v>
      </c>
      <c r="L559" s="14">
        <v>0</v>
      </c>
      <c r="M559" s="14">
        <v>0</v>
      </c>
      <c r="N559" s="14">
        <v>1</v>
      </c>
      <c r="O559" s="14">
        <v>0</v>
      </c>
      <c r="P559" s="14">
        <v>0</v>
      </c>
      <c r="Q559" s="14">
        <v>0</v>
      </c>
      <c r="R559" s="6">
        <v>0</v>
      </c>
      <c r="S559" s="13">
        <v>0</v>
      </c>
      <c r="T559" s="11">
        <v>1</v>
      </c>
      <c r="U559" s="14">
        <v>2</v>
      </c>
      <c r="V559" s="14">
        <v>0</v>
      </c>
      <c r="W559" s="14">
        <v>0</v>
      </c>
      <c r="X559" s="14">
        <v>0</v>
      </c>
      <c r="Y559" s="14">
        <v>0</v>
      </c>
      <c r="Z559" s="14">
        <v>0</v>
      </c>
      <c r="AA559" s="14">
        <v>0</v>
      </c>
      <c r="AB559" s="14">
        <v>0</v>
      </c>
      <c r="AC559" s="14">
        <v>0</v>
      </c>
      <c r="AD559" s="14">
        <v>18</v>
      </c>
      <c r="AE559" s="14">
        <v>0</v>
      </c>
      <c r="AF559" s="14">
        <v>0</v>
      </c>
      <c r="AG559" s="6">
        <v>2</v>
      </c>
      <c r="AH559" s="6">
        <v>0</v>
      </c>
      <c r="AI559" s="6">
        <v>0</v>
      </c>
      <c r="AJ559" s="6">
        <v>0</v>
      </c>
      <c r="AK559" s="14">
        <v>0</v>
      </c>
      <c r="AL559" s="14">
        <v>0</v>
      </c>
      <c r="AM559" s="14">
        <v>0</v>
      </c>
      <c r="AN559" s="14">
        <v>0</v>
      </c>
      <c r="AO559" s="14">
        <v>1000</v>
      </c>
      <c r="AP559" s="14">
        <v>0</v>
      </c>
      <c r="AQ559" s="14">
        <v>0</v>
      </c>
      <c r="AR559" s="170" t="s">
        <v>764</v>
      </c>
      <c r="AS559" s="14" t="s">
        <v>154</v>
      </c>
      <c r="AT559" s="15" t="s">
        <v>758</v>
      </c>
      <c r="AU559" s="14" t="s">
        <v>734</v>
      </c>
      <c r="AV559" s="14">
        <v>0</v>
      </c>
      <c r="AW559" s="14">
        <v>21030020</v>
      </c>
      <c r="AX559" s="15" t="s">
        <v>156</v>
      </c>
      <c r="AY559" s="15" t="s">
        <v>154</v>
      </c>
      <c r="AZ559" s="13">
        <v>0</v>
      </c>
      <c r="BA559" s="13">
        <v>0</v>
      </c>
      <c r="BB559" s="109" t="s">
        <v>765</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61023205</v>
      </c>
      <c r="D560" s="15" t="s">
        <v>756</v>
      </c>
      <c r="E560" s="11">
        <v>4</v>
      </c>
      <c r="F560" s="14">
        <v>61023201</v>
      </c>
      <c r="G560" s="11">
        <v>0</v>
      </c>
      <c r="H560" s="13">
        <v>0</v>
      </c>
      <c r="I560" s="11">
        <v>0</v>
      </c>
      <c r="J560" s="11">
        <v>0</v>
      </c>
      <c r="K560" s="11">
        <v>0</v>
      </c>
      <c r="L560" s="14">
        <v>0</v>
      </c>
      <c r="M560" s="14">
        <v>0</v>
      </c>
      <c r="N560" s="14">
        <v>1</v>
      </c>
      <c r="O560" s="14">
        <v>0</v>
      </c>
      <c r="P560" s="14">
        <v>0</v>
      </c>
      <c r="Q560" s="14">
        <v>0</v>
      </c>
      <c r="R560" s="6">
        <v>0</v>
      </c>
      <c r="S560" s="13">
        <v>0</v>
      </c>
      <c r="T560" s="11">
        <v>1</v>
      </c>
      <c r="U560" s="14">
        <v>2</v>
      </c>
      <c r="V560" s="14">
        <v>0</v>
      </c>
      <c r="W560" s="14">
        <v>0</v>
      </c>
      <c r="X560" s="14">
        <v>0</v>
      </c>
      <c r="Y560" s="14">
        <v>0</v>
      </c>
      <c r="Z560" s="14">
        <v>0</v>
      </c>
      <c r="AA560" s="14">
        <v>0</v>
      </c>
      <c r="AB560" s="14">
        <v>0</v>
      </c>
      <c r="AC560" s="14">
        <v>0</v>
      </c>
      <c r="AD560" s="14">
        <v>18</v>
      </c>
      <c r="AE560" s="14">
        <v>0</v>
      </c>
      <c r="AF560" s="14">
        <v>0</v>
      </c>
      <c r="AG560" s="6">
        <v>2</v>
      </c>
      <c r="AH560" s="6">
        <v>0</v>
      </c>
      <c r="AI560" s="6">
        <v>0</v>
      </c>
      <c r="AJ560" s="6">
        <v>0</v>
      </c>
      <c r="AK560" s="14">
        <v>0</v>
      </c>
      <c r="AL560" s="14">
        <v>0</v>
      </c>
      <c r="AM560" s="14">
        <v>0</v>
      </c>
      <c r="AN560" s="14">
        <v>0</v>
      </c>
      <c r="AO560" s="14">
        <v>1000</v>
      </c>
      <c r="AP560" s="14">
        <v>0</v>
      </c>
      <c r="AQ560" s="14">
        <v>0</v>
      </c>
      <c r="AR560" s="170" t="s">
        <v>766</v>
      </c>
      <c r="AS560" s="14" t="s">
        <v>154</v>
      </c>
      <c r="AT560" s="15" t="s">
        <v>758</v>
      </c>
      <c r="AU560" s="14" t="s">
        <v>734</v>
      </c>
      <c r="AV560" s="14">
        <v>0</v>
      </c>
      <c r="AW560" s="14">
        <v>21030020</v>
      </c>
      <c r="AX560" s="15" t="s">
        <v>156</v>
      </c>
      <c r="AY560" s="15" t="s">
        <v>154</v>
      </c>
      <c r="AZ560" s="13">
        <v>0</v>
      </c>
      <c r="BA560" s="13">
        <v>0</v>
      </c>
      <c r="BB560" s="109" t="s">
        <v>767</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61023206</v>
      </c>
      <c r="D561" s="15" t="s">
        <v>756</v>
      </c>
      <c r="E561" s="11">
        <v>5</v>
      </c>
      <c r="F561" s="14">
        <v>61023201</v>
      </c>
      <c r="G561" s="11">
        <v>0</v>
      </c>
      <c r="H561" s="13">
        <v>0</v>
      </c>
      <c r="I561" s="11">
        <v>0</v>
      </c>
      <c r="J561" s="11">
        <v>0</v>
      </c>
      <c r="K561" s="11">
        <v>0</v>
      </c>
      <c r="L561" s="14">
        <v>0</v>
      </c>
      <c r="M561" s="14">
        <v>0</v>
      </c>
      <c r="N561" s="14">
        <v>1</v>
      </c>
      <c r="O561" s="14">
        <v>0</v>
      </c>
      <c r="P561" s="14">
        <v>0</v>
      </c>
      <c r="Q561" s="14">
        <v>0</v>
      </c>
      <c r="R561" s="6">
        <v>0</v>
      </c>
      <c r="S561" s="13">
        <v>0</v>
      </c>
      <c r="T561" s="11">
        <v>1</v>
      </c>
      <c r="U561" s="14">
        <v>2</v>
      </c>
      <c r="V561" s="14">
        <v>0</v>
      </c>
      <c r="W561" s="14">
        <v>0</v>
      </c>
      <c r="X561" s="14">
        <v>0</v>
      </c>
      <c r="Y561" s="14">
        <v>0</v>
      </c>
      <c r="Z561" s="14">
        <v>0</v>
      </c>
      <c r="AA561" s="14">
        <v>0</v>
      </c>
      <c r="AB561" s="14">
        <v>0</v>
      </c>
      <c r="AC561" s="14">
        <v>0</v>
      </c>
      <c r="AD561" s="14">
        <v>18</v>
      </c>
      <c r="AE561" s="14">
        <v>0</v>
      </c>
      <c r="AF561" s="14">
        <v>0</v>
      </c>
      <c r="AG561" s="6">
        <v>2</v>
      </c>
      <c r="AH561" s="6">
        <v>0</v>
      </c>
      <c r="AI561" s="6">
        <v>0</v>
      </c>
      <c r="AJ561" s="6">
        <v>0</v>
      </c>
      <c r="AK561" s="14">
        <v>0</v>
      </c>
      <c r="AL561" s="14">
        <v>0</v>
      </c>
      <c r="AM561" s="14">
        <v>0</v>
      </c>
      <c r="AN561" s="14">
        <v>0</v>
      </c>
      <c r="AO561" s="14">
        <v>1000</v>
      </c>
      <c r="AP561" s="14">
        <v>0</v>
      </c>
      <c r="AQ561" s="14">
        <v>0</v>
      </c>
      <c r="AR561" s="170" t="s">
        <v>768</v>
      </c>
      <c r="AS561" s="14" t="s">
        <v>154</v>
      </c>
      <c r="AT561" s="15" t="s">
        <v>758</v>
      </c>
      <c r="AU561" s="14" t="s">
        <v>734</v>
      </c>
      <c r="AV561" s="14">
        <v>0</v>
      </c>
      <c r="AW561" s="14">
        <v>21030020</v>
      </c>
      <c r="AX561" s="15" t="s">
        <v>156</v>
      </c>
      <c r="AY561" s="15" t="s">
        <v>154</v>
      </c>
      <c r="AZ561" s="13">
        <v>0</v>
      </c>
      <c r="BA561" s="13">
        <v>0</v>
      </c>
      <c r="BB561" s="109" t="s">
        <v>769</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61023301</v>
      </c>
      <c r="D562" s="15" t="s">
        <v>770</v>
      </c>
      <c r="E562" s="11">
        <v>0</v>
      </c>
      <c r="F562" s="14">
        <v>61023301</v>
      </c>
      <c r="G562" s="14">
        <f>C563</f>
        <v>61023302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1.2</v>
      </c>
      <c r="X562" s="14">
        <v>750</v>
      </c>
      <c r="Y562" s="14">
        <v>0</v>
      </c>
      <c r="Z562" s="14">
        <v>0</v>
      </c>
      <c r="AA562" s="14">
        <v>0</v>
      </c>
      <c r="AB562" s="14">
        <v>0</v>
      </c>
      <c r="AC562" s="14">
        <v>0</v>
      </c>
      <c r="AD562" s="14">
        <v>12</v>
      </c>
      <c r="AE562" s="14">
        <v>1</v>
      </c>
      <c r="AF562" s="14">
        <v>2</v>
      </c>
      <c r="AG562" s="6">
        <v>2</v>
      </c>
      <c r="AH562" s="6">
        <v>0</v>
      </c>
      <c r="AI562" s="6">
        <v>0</v>
      </c>
      <c r="AJ562" s="6">
        <v>2</v>
      </c>
      <c r="AK562" s="14">
        <v>0</v>
      </c>
      <c r="AL562" s="14">
        <v>0</v>
      </c>
      <c r="AM562" s="14">
        <v>0</v>
      </c>
      <c r="AN562" s="14">
        <v>0.5</v>
      </c>
      <c r="AO562" s="14">
        <v>10000</v>
      </c>
      <c r="AP562" s="14">
        <v>0.5</v>
      </c>
      <c r="AQ562" s="14">
        <v>100</v>
      </c>
      <c r="AR562" s="6">
        <v>0</v>
      </c>
      <c r="AS562" s="14" t="s">
        <v>154</v>
      </c>
      <c r="AT562" s="15" t="s">
        <v>155</v>
      </c>
      <c r="AU562" s="14" t="s">
        <v>725</v>
      </c>
      <c r="AV562" s="14">
        <v>10004004</v>
      </c>
      <c r="AW562" s="14">
        <v>21030030</v>
      </c>
      <c r="AX562" s="15" t="s">
        <v>771</v>
      </c>
      <c r="AY562" s="15" t="s">
        <v>503</v>
      </c>
      <c r="AZ562" s="13">
        <v>0</v>
      </c>
      <c r="BA562" s="13">
        <v>0</v>
      </c>
      <c r="BB562" s="109" t="str">
        <f>"释放出3个法球,持续对周围造成每秒造成"&amp;W562*100&amp;"%攻击伤害+"&amp;X562&amp;"点固定伤害,并降低目标攻击速度50%,持续6秒"</f>
        <v>释放出3个法球,持续对周围造成每秒造成120%攻击伤害+750点固定伤害,并降低目标攻击速度50%,持续6秒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61023302</v>
      </c>
      <c r="D563" s="15" t="s">
        <v>770</v>
      </c>
      <c r="E563" s="11">
        <v>1</v>
      </c>
      <c r="F563" s="14">
        <v>61023301</v>
      </c>
      <c r="G563" s="14">
        <f t="shared" ref="G563:G564" si="40">C564</f>
        <v>61023303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1.2</v>
      </c>
      <c r="X563" s="14">
        <v>750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154</v>
      </c>
      <c r="AT563" s="15" t="s">
        <v>155</v>
      </c>
      <c r="AU563" s="14" t="s">
        <v>725</v>
      </c>
      <c r="AV563" s="14">
        <v>10004004</v>
      </c>
      <c r="AW563" s="14">
        <v>21030030</v>
      </c>
      <c r="AX563" s="15" t="s">
        <v>771</v>
      </c>
      <c r="AY563" s="15" t="s">
        <v>503</v>
      </c>
      <c r="AZ563" s="13">
        <v>0</v>
      </c>
      <c r="BA563" s="13">
        <v>0</v>
      </c>
      <c r="BB563" s="109" t="str">
        <f t="shared" ref="BB563:BB567" si="41">"释放出3个法球,持续对周围造成每秒造成"&amp;W563*100&amp;"%攻击伤害+"&amp;X563&amp;"点固定伤害,并降低目标攻击速度50%,持续6秒"</f>
        <v>释放出3个法球,持续对周围造成每秒造成120%攻击伤害+750点固定伤害,并降低目标攻击速度50%,持续6秒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61023303</v>
      </c>
      <c r="D564" s="15" t="s">
        <v>770</v>
      </c>
      <c r="E564" s="11">
        <v>2</v>
      </c>
      <c r="F564" s="14">
        <v>61023301</v>
      </c>
      <c r="G564" s="14">
        <f t="shared" si="40"/>
        <v>61023304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1000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154</v>
      </c>
      <c r="AT564" s="15" t="s">
        <v>155</v>
      </c>
      <c r="AU564" s="14" t="s">
        <v>725</v>
      </c>
      <c r="AV564" s="14">
        <v>10004004</v>
      </c>
      <c r="AW564" s="14">
        <v>21030030</v>
      </c>
      <c r="AX564" s="15" t="s">
        <v>771</v>
      </c>
      <c r="AY564" s="15" t="s">
        <v>503</v>
      </c>
      <c r="AZ564" s="13">
        <v>0</v>
      </c>
      <c r="BA564" s="13">
        <v>0</v>
      </c>
      <c r="BB564" s="109" t="str">
        <f t="shared" si="41"/>
        <v>释放出3个法球,持续对周围造成每秒造成120%攻击伤害+1000点固定伤害,并降低目标攻击速度50%,持续6秒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61023304</v>
      </c>
      <c r="D565" s="15" t="s">
        <v>770</v>
      </c>
      <c r="E565" s="11">
        <v>3</v>
      </c>
      <c r="F565" s="14">
        <v>61023301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1.2</v>
      </c>
      <c r="X565" s="14">
        <v>1250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154</v>
      </c>
      <c r="AT565" s="15" t="s">
        <v>155</v>
      </c>
      <c r="AU565" s="14" t="s">
        <v>725</v>
      </c>
      <c r="AV565" s="14">
        <v>10004004</v>
      </c>
      <c r="AW565" s="14">
        <v>21030030</v>
      </c>
      <c r="AX565" s="15" t="s">
        <v>771</v>
      </c>
      <c r="AY565" s="15" t="s">
        <v>503</v>
      </c>
      <c r="AZ565" s="13">
        <v>0</v>
      </c>
      <c r="BA565" s="13">
        <v>0</v>
      </c>
      <c r="BB565" s="109" t="str">
        <f t="shared" si="41"/>
        <v>释放出3个法球,持续对周围造成每秒造成120%攻击伤害+1250点固定伤害,并降低目标攻击速度50%,持续6秒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61023305</v>
      </c>
      <c r="D566" s="15" t="s">
        <v>770</v>
      </c>
      <c r="E566" s="11">
        <v>4</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1.2</v>
      </c>
      <c r="X566" s="14">
        <v>1500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154</v>
      </c>
      <c r="AT566" s="15" t="s">
        <v>155</v>
      </c>
      <c r="AU566" s="14" t="s">
        <v>725</v>
      </c>
      <c r="AV566" s="14">
        <v>10004004</v>
      </c>
      <c r="AW566" s="14">
        <v>21030030</v>
      </c>
      <c r="AX566" s="15" t="s">
        <v>771</v>
      </c>
      <c r="AY566" s="15" t="s">
        <v>503</v>
      </c>
      <c r="AZ566" s="13">
        <v>0</v>
      </c>
      <c r="BA566" s="13">
        <v>0</v>
      </c>
      <c r="BB566" s="109" t="str">
        <f t="shared" si="41"/>
        <v>释放出3个法球,持续对周围造成每秒造成120%攻击伤害+1500点固定伤害,并降低目标攻击速度50%,持续6秒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61023306</v>
      </c>
      <c r="D567" s="15" t="s">
        <v>770</v>
      </c>
      <c r="E567" s="11">
        <v>5</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1.2</v>
      </c>
      <c r="X567" s="14">
        <v>1750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154</v>
      </c>
      <c r="AT567" s="15" t="s">
        <v>155</v>
      </c>
      <c r="AU567" s="14" t="s">
        <v>725</v>
      </c>
      <c r="AV567" s="14">
        <v>10004004</v>
      </c>
      <c r="AW567" s="14">
        <v>21030030</v>
      </c>
      <c r="AX567" s="15" t="s">
        <v>771</v>
      </c>
      <c r="AY567" s="15" t="s">
        <v>503</v>
      </c>
      <c r="AZ567" s="13">
        <v>0</v>
      </c>
      <c r="BA567" s="13">
        <v>0</v>
      </c>
      <c r="BB567" s="109" t="str">
        <f t="shared" si="41"/>
        <v>释放出3个法球,持续对周围造成每秒造成120%攻击伤害+1750点固定伤害,并降低目标攻击速度50%,持续6秒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61023401</v>
      </c>
      <c r="D568" s="15" t="s">
        <v>772</v>
      </c>
      <c r="E568" s="11">
        <v>0</v>
      </c>
      <c r="F568" s="14">
        <v>61023401</v>
      </c>
      <c r="G568" s="14">
        <f>C569</f>
        <v>61023402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1</v>
      </c>
      <c r="X568" s="14">
        <v>500</v>
      </c>
      <c r="Y568" s="14">
        <v>0</v>
      </c>
      <c r="Z568" s="14">
        <v>0</v>
      </c>
      <c r="AA568" s="14">
        <v>0</v>
      </c>
      <c r="AB568" s="14">
        <v>0</v>
      </c>
      <c r="AC568" s="14">
        <v>0</v>
      </c>
      <c r="AD568" s="14">
        <v>30</v>
      </c>
      <c r="AE568" s="14">
        <v>1</v>
      </c>
      <c r="AF568" s="14">
        <v>3</v>
      </c>
      <c r="AG568" s="6">
        <v>2</v>
      </c>
      <c r="AH568" s="6">
        <v>0</v>
      </c>
      <c r="AI568" s="6">
        <v>0</v>
      </c>
      <c r="AJ568" s="6">
        <v>1.5</v>
      </c>
      <c r="AK568" s="14">
        <v>0</v>
      </c>
      <c r="AL568" s="14">
        <v>0</v>
      </c>
      <c r="AM568" s="14">
        <v>0</v>
      </c>
      <c r="AN568" s="14">
        <v>0.5</v>
      </c>
      <c r="AO568" s="14">
        <v>20000</v>
      </c>
      <c r="AP568" s="14">
        <v>0.5</v>
      </c>
      <c r="AQ568" s="14">
        <v>0</v>
      </c>
      <c r="AR568" s="6">
        <v>0</v>
      </c>
      <c r="AS568" s="174" t="s">
        <v>773</v>
      </c>
      <c r="AT568" s="15" t="s">
        <v>724</v>
      </c>
      <c r="AU568" s="14" t="s">
        <v>734</v>
      </c>
      <c r="AV568" s="14">
        <v>10002001</v>
      </c>
      <c r="AW568" s="14">
        <v>21030040</v>
      </c>
      <c r="AX568" s="15" t="s">
        <v>225</v>
      </c>
      <c r="AY568" s="15" t="s">
        <v>255</v>
      </c>
      <c r="AZ568" s="13">
        <v>0</v>
      </c>
      <c r="BA568" s="13">
        <v>0</v>
      </c>
      <c r="BB568" s="109" t="str">
        <f>"在脚底下立即释放法术,在此范围内的目标每秒造成"&amp;W568*100&amp;"%攻击伤害+"&amp;X568&amp;"点固定伤害,己方伤害提升20%,目标移动速度降低20%,持续20秒"</f>
        <v>在脚底下立即释放法术,在此范围内的目标每秒造成100%攻击伤害+500点固定伤害,己方伤害提升20%,目标移动速度降低20%,持续20秒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61023402</v>
      </c>
      <c r="D569" s="15" t="s">
        <v>772</v>
      </c>
      <c r="E569" s="11">
        <v>1</v>
      </c>
      <c r="F569" s="14">
        <v>61023401</v>
      </c>
      <c r="G569" s="14">
        <f t="shared" ref="G569:G570" si="42">C570</f>
        <v>61023403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1</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74" t="s">
        <v>773</v>
      </c>
      <c r="AT569" s="15" t="s">
        <v>724</v>
      </c>
      <c r="AU569" s="14" t="s">
        <v>734</v>
      </c>
      <c r="AV569" s="14">
        <v>10002001</v>
      </c>
      <c r="AW569" s="14">
        <v>21030040</v>
      </c>
      <c r="AX569" s="15" t="s">
        <v>225</v>
      </c>
      <c r="AY569" s="15" t="s">
        <v>255</v>
      </c>
      <c r="AZ569" s="13">
        <v>0</v>
      </c>
      <c r="BA569" s="13">
        <v>0</v>
      </c>
      <c r="BB569" s="109" t="str">
        <f>"在脚底下立即释放法术,在此范围内的目标每秒造成"&amp;W569*100&amp;"%攻击伤害+"&amp;X569&amp;"点固定伤害,己方伤害提升20%,目标移动速度降低20%,持续20秒"</f>
        <v>在脚底下立即释放法术,在此范围内的目标每秒造成100%攻击伤害+500点固定伤害,己方伤害提升20%,目标移动速度降低20%,持续20秒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61023403</v>
      </c>
      <c r="D570" s="15" t="s">
        <v>772</v>
      </c>
      <c r="E570" s="11">
        <v>2</v>
      </c>
      <c r="F570" s="14">
        <v>61023401</v>
      </c>
      <c r="G570" s="14">
        <f t="shared" si="42"/>
        <v>61023404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1</v>
      </c>
      <c r="X570" s="14">
        <v>750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74" t="s">
        <v>774</v>
      </c>
      <c r="AT570" s="15" t="s">
        <v>724</v>
      </c>
      <c r="AU570" s="14" t="s">
        <v>734</v>
      </c>
      <c r="AV570" s="14">
        <v>10002001</v>
      </c>
      <c r="AW570" s="14">
        <v>21030040</v>
      </c>
      <c r="AX570" s="15" t="s">
        <v>225</v>
      </c>
      <c r="AY570" s="15" t="s">
        <v>255</v>
      </c>
      <c r="AZ570" s="13">
        <v>0</v>
      </c>
      <c r="BA570" s="13">
        <v>0</v>
      </c>
      <c r="BB570" s="109" t="str">
        <f>"在脚底下立即释放法术,在此范围内的目标每秒造成"&amp;W570*100&amp;"%攻击伤害+"&amp;X570&amp;"点固定伤害,己方伤害提升25%,目标移动速度降低20%,持续20秒"</f>
        <v>在脚底下立即释放法术,在此范围内的目标每秒造成100%攻击伤害+750点固定伤害,己方伤害提升25%,目标移动速度降低20%,持续20秒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61023404</v>
      </c>
      <c r="D571" s="15" t="s">
        <v>772</v>
      </c>
      <c r="E571" s="11">
        <v>3</v>
      </c>
      <c r="F571" s="14">
        <v>61023401</v>
      </c>
      <c r="G571" s="11">
        <v>0</v>
      </c>
      <c r="H571" s="13">
        <v>0</v>
      </c>
      <c r="I571" s="14">
        <v>0</v>
      </c>
      <c r="J571" s="11">
        <v>0</v>
      </c>
      <c r="K571" s="11">
        <v>0</v>
      </c>
      <c r="L571" s="14">
        <v>0</v>
      </c>
      <c r="M571" s="14">
        <v>0</v>
      </c>
      <c r="N571" s="14">
        <v>1</v>
      </c>
      <c r="O571" s="14">
        <v>0</v>
      </c>
      <c r="P571" s="14">
        <v>0</v>
      </c>
      <c r="Q571" s="14">
        <v>0</v>
      </c>
      <c r="R571" s="6">
        <v>0</v>
      </c>
      <c r="S571" s="13">
        <v>0</v>
      </c>
      <c r="T571" s="11">
        <v>1</v>
      </c>
      <c r="U571" s="14">
        <v>2</v>
      </c>
      <c r="V571" s="14">
        <v>0</v>
      </c>
      <c r="W571" s="14">
        <v>1</v>
      </c>
      <c r="X571" s="14">
        <v>1000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74" t="s">
        <v>775</v>
      </c>
      <c r="AT571" s="15" t="s">
        <v>724</v>
      </c>
      <c r="AU571" s="14" t="s">
        <v>734</v>
      </c>
      <c r="AV571" s="14">
        <v>10002001</v>
      </c>
      <c r="AW571" s="14">
        <v>21030040</v>
      </c>
      <c r="AX571" s="15" t="s">
        <v>225</v>
      </c>
      <c r="AY571" s="15" t="s">
        <v>255</v>
      </c>
      <c r="AZ571" s="13">
        <v>0</v>
      </c>
      <c r="BA571" s="13">
        <v>0</v>
      </c>
      <c r="BB571" s="109" t="str">
        <f>"在脚底下立即释放法术,在此范围内的目标每秒造成"&amp;W571*100&amp;"%攻击伤害+"&amp;X571&amp;"点固定伤害,己方伤害提升30%,目标移动速度降低20%,持续20秒"</f>
        <v>在脚底下立即释放法术,在此范围内的目标每秒造成100%攻击伤害+1000点固定伤害,己方伤害提升30%,目标移动速度降低20%,持续20秒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61023405</v>
      </c>
      <c r="D572" s="15" t="s">
        <v>772</v>
      </c>
      <c r="E572" s="11">
        <v>4</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1250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74" t="s">
        <v>776</v>
      </c>
      <c r="AT572" s="15" t="s">
        <v>724</v>
      </c>
      <c r="AU572" s="14" t="s">
        <v>734</v>
      </c>
      <c r="AV572" s="14">
        <v>10002001</v>
      </c>
      <c r="AW572" s="14">
        <v>21030040</v>
      </c>
      <c r="AX572" s="15" t="s">
        <v>225</v>
      </c>
      <c r="AY572" s="15" t="s">
        <v>255</v>
      </c>
      <c r="AZ572" s="13">
        <v>0</v>
      </c>
      <c r="BA572" s="13">
        <v>0</v>
      </c>
      <c r="BB572" s="109" t="str">
        <f>"在脚底下立即释放法术,在此范围内的目标每秒造成"&amp;W572*100&amp;"%攻击伤害+"&amp;X572&amp;"点固定伤害,己方伤害提升35%,目标移动速度降低20%,持续20秒"</f>
        <v>在脚底下立即释放法术,在此范围内的目标每秒造成100%攻击伤害+1250点固定伤害,己方伤害提升35%,目标移动速度降低20%,持续20秒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61023406</v>
      </c>
      <c r="D573" s="15" t="s">
        <v>772</v>
      </c>
      <c r="E573" s="11">
        <v>5</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v>
      </c>
      <c r="X573" s="14">
        <v>1500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74" t="s">
        <v>777</v>
      </c>
      <c r="AT573" s="15" t="s">
        <v>724</v>
      </c>
      <c r="AU573" s="14" t="s">
        <v>734</v>
      </c>
      <c r="AV573" s="14">
        <v>10002001</v>
      </c>
      <c r="AW573" s="14">
        <v>21030040</v>
      </c>
      <c r="AX573" s="15" t="s">
        <v>225</v>
      </c>
      <c r="AY573" s="15" t="s">
        <v>255</v>
      </c>
      <c r="AZ573" s="13">
        <v>0</v>
      </c>
      <c r="BA573" s="13">
        <v>0</v>
      </c>
      <c r="BB573" s="109" t="str">
        <f>"在脚底下立即释放法术,在此范围内的目标每秒造成"&amp;W573*100&amp;"%攻击伤害+"&amp;X573&amp;"点固定伤害,己方伤害提升40%,目标移动速度降低20%,持续20秒"</f>
        <v>在脚底下立即释放法术,在此范围内的目标每秒造成100%攻击伤害+1500点固定伤害,己方伤害提升40%,目标移动速度降低20%,持续20秒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19.5" customHeight="1">
      <c r="C574" s="11">
        <v>62011101</v>
      </c>
      <c r="D574" s="15" t="s">
        <v>688</v>
      </c>
      <c r="E574" s="11">
        <v>0</v>
      </c>
      <c r="F574" s="14">
        <v>62011101</v>
      </c>
      <c r="G574" s="14">
        <f>C575</f>
        <v>62011102</v>
      </c>
      <c r="H574" s="13">
        <v>3</v>
      </c>
      <c r="I574" s="11">
        <v>1</v>
      </c>
      <c r="J574" s="11">
        <v>5</v>
      </c>
      <c r="K574" s="11">
        <v>0</v>
      </c>
      <c r="L574" s="14">
        <v>0</v>
      </c>
      <c r="M574" s="14">
        <v>0</v>
      </c>
      <c r="N574" s="14">
        <v>1</v>
      </c>
      <c r="O574" s="14">
        <v>0</v>
      </c>
      <c r="P574" s="14">
        <v>0</v>
      </c>
      <c r="Q574" s="14">
        <v>0</v>
      </c>
      <c r="R574" s="6">
        <v>0</v>
      </c>
      <c r="S574" s="13">
        <v>0</v>
      </c>
      <c r="T574" s="11">
        <v>1</v>
      </c>
      <c r="U574" s="14">
        <v>2</v>
      </c>
      <c r="V574" s="14">
        <v>0</v>
      </c>
      <c r="W574" s="14">
        <v>2.75</v>
      </c>
      <c r="X574" s="14">
        <v>300</v>
      </c>
      <c r="Y574" s="14">
        <v>0</v>
      </c>
      <c r="Z574" s="14">
        <v>0</v>
      </c>
      <c r="AA574" s="14">
        <v>0</v>
      </c>
      <c r="AB574" s="14">
        <v>0</v>
      </c>
      <c r="AC574" s="14">
        <v>0</v>
      </c>
      <c r="AD574" s="14">
        <v>7</v>
      </c>
      <c r="AE574" s="14">
        <v>1</v>
      </c>
      <c r="AF574" s="14">
        <v>3</v>
      </c>
      <c r="AG574" s="6">
        <v>2</v>
      </c>
      <c r="AH574" s="6">
        <v>1</v>
      </c>
      <c r="AI574" s="6">
        <v>0</v>
      </c>
      <c r="AJ574" s="6">
        <v>6</v>
      </c>
      <c r="AK574" s="14">
        <v>0</v>
      </c>
      <c r="AL574" s="14">
        <v>0</v>
      </c>
      <c r="AM574" s="14">
        <v>0</v>
      </c>
      <c r="AN574" s="14">
        <v>0.25</v>
      </c>
      <c r="AO574" s="14">
        <v>2000</v>
      </c>
      <c r="AP574" s="14">
        <v>0.25</v>
      </c>
      <c r="AQ574" s="14">
        <v>0</v>
      </c>
      <c r="AR574" s="6">
        <v>0</v>
      </c>
      <c r="AS574" s="14">
        <v>0</v>
      </c>
      <c r="AT574" s="15" t="s">
        <v>155</v>
      </c>
      <c r="AU574" s="14" t="s">
        <v>778</v>
      </c>
      <c r="AV574" s="14">
        <v>10000006</v>
      </c>
      <c r="AW574" s="14">
        <v>21100010</v>
      </c>
      <c r="AX574" s="15" t="s">
        <v>156</v>
      </c>
      <c r="AY574" s="15">
        <v>0</v>
      </c>
      <c r="AZ574" s="13">
        <v>0</v>
      </c>
      <c r="BA574" s="13">
        <v>0</v>
      </c>
      <c r="BB574" s="109" t="str">
        <f>"立即对目标范围内的怪物造成"&amp;W574*100&amp;"%攻击伤害+"&amp;X574&amp;"点固定伤害"</f>
        <v>立即对目标范围内的怪物造成275%攻击伤害+300点固定伤害</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62011102</v>
      </c>
      <c r="D575" s="15" t="s">
        <v>688</v>
      </c>
      <c r="E575" s="11">
        <v>1</v>
      </c>
      <c r="F575" s="14">
        <v>62011101</v>
      </c>
      <c r="G575" s="14">
        <f t="shared" ref="G575:G576" si="43">C576</f>
        <v>62011103</v>
      </c>
      <c r="H575" s="13">
        <v>3</v>
      </c>
      <c r="I575" s="11">
        <v>1</v>
      </c>
      <c r="J575" s="11">
        <v>2</v>
      </c>
      <c r="K575" s="11">
        <v>0</v>
      </c>
      <c r="L575" s="14">
        <v>0</v>
      </c>
      <c r="M575" s="14">
        <v>0</v>
      </c>
      <c r="N575" s="14">
        <v>1</v>
      </c>
      <c r="O575" s="14">
        <v>0</v>
      </c>
      <c r="P575" s="14">
        <v>0</v>
      </c>
      <c r="Q575" s="14">
        <v>0</v>
      </c>
      <c r="R575" s="6">
        <v>0</v>
      </c>
      <c r="S575" s="13">
        <v>0</v>
      </c>
      <c r="T575" s="11">
        <v>1</v>
      </c>
      <c r="U575" s="14">
        <v>2</v>
      </c>
      <c r="V575" s="14">
        <v>0</v>
      </c>
      <c r="W575" s="14">
        <v>2.75</v>
      </c>
      <c r="X575" s="14">
        <v>300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155</v>
      </c>
      <c r="AU575" s="14" t="s">
        <v>778</v>
      </c>
      <c r="AV575" s="14">
        <v>10000006</v>
      </c>
      <c r="AW575" s="14">
        <v>21100010</v>
      </c>
      <c r="AX575" s="15" t="s">
        <v>156</v>
      </c>
      <c r="AY575" s="15">
        <v>0</v>
      </c>
      <c r="AZ575" s="13">
        <v>0</v>
      </c>
      <c r="BA575" s="13">
        <v>0</v>
      </c>
      <c r="BB575" s="109" t="str">
        <f t="shared" ref="BB575:BB579" si="44">"立即对目标范围内的怪物造成"&amp;W575*100&amp;"%攻击伤害+"&amp;X575&amp;"点固定伤害"</f>
        <v>立即对目标范围内的怪物造成275%攻击伤害+300点固定伤害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62011103</v>
      </c>
      <c r="D576" s="15" t="s">
        <v>688</v>
      </c>
      <c r="E576" s="11">
        <v>2</v>
      </c>
      <c r="F576" s="14">
        <v>62011101</v>
      </c>
      <c r="G576" s="14">
        <f t="shared" si="43"/>
        <v>62011104</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2.75</v>
      </c>
      <c r="X576" s="14">
        <v>600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155</v>
      </c>
      <c r="AU576" s="14" t="s">
        <v>778</v>
      </c>
      <c r="AV576" s="14">
        <v>10000006</v>
      </c>
      <c r="AW576" s="14">
        <v>21100010</v>
      </c>
      <c r="AX576" s="15" t="s">
        <v>156</v>
      </c>
      <c r="AY576" s="15">
        <v>0</v>
      </c>
      <c r="AZ576" s="13">
        <v>0</v>
      </c>
      <c r="BA576" s="13">
        <v>0</v>
      </c>
      <c r="BB576" s="109" t="str">
        <f t="shared" si="44"/>
        <v>立即对目标范围内的怪物造成275%攻击伤害+600点固定伤害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62011104</v>
      </c>
      <c r="D577" s="15" t="s">
        <v>688</v>
      </c>
      <c r="E577" s="11">
        <v>3</v>
      </c>
      <c r="F577" s="14">
        <v>62011101</v>
      </c>
      <c r="G577" s="11">
        <v>0</v>
      </c>
      <c r="H577" s="13">
        <v>3</v>
      </c>
      <c r="I577" s="11">
        <v>1</v>
      </c>
      <c r="J577" s="11">
        <v>0</v>
      </c>
      <c r="K577" s="11">
        <v>0</v>
      </c>
      <c r="L577" s="14">
        <v>0</v>
      </c>
      <c r="M577" s="14">
        <v>0</v>
      </c>
      <c r="N577" s="14">
        <v>1</v>
      </c>
      <c r="O577" s="14">
        <v>0</v>
      </c>
      <c r="P577" s="14">
        <v>0</v>
      </c>
      <c r="Q577" s="14">
        <v>0</v>
      </c>
      <c r="R577" s="6">
        <v>0</v>
      </c>
      <c r="S577" s="13">
        <v>0</v>
      </c>
      <c r="T577" s="11">
        <v>1</v>
      </c>
      <c r="U577" s="14">
        <v>2</v>
      </c>
      <c r="V577" s="14">
        <v>0</v>
      </c>
      <c r="W577" s="14">
        <v>2.75</v>
      </c>
      <c r="X577" s="14">
        <v>1000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155</v>
      </c>
      <c r="AU577" s="14" t="s">
        <v>778</v>
      </c>
      <c r="AV577" s="14">
        <v>10000006</v>
      </c>
      <c r="AW577" s="14">
        <v>21100010</v>
      </c>
      <c r="AX577" s="15" t="s">
        <v>156</v>
      </c>
      <c r="AY577" s="15">
        <v>0</v>
      </c>
      <c r="AZ577" s="13">
        <v>0</v>
      </c>
      <c r="BA577" s="13">
        <v>0</v>
      </c>
      <c r="BB577" s="109" t="str">
        <f t="shared" si="44"/>
        <v>立即对目标范围内的怪物造成275%攻击伤害+1000点固定伤害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62011105</v>
      </c>
      <c r="D578" s="15" t="s">
        <v>688</v>
      </c>
      <c r="E578" s="11">
        <v>4</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1500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155</v>
      </c>
      <c r="AU578" s="14" t="s">
        <v>778</v>
      </c>
      <c r="AV578" s="14">
        <v>10000006</v>
      </c>
      <c r="AW578" s="14">
        <v>21100010</v>
      </c>
      <c r="AX578" s="15" t="s">
        <v>156</v>
      </c>
      <c r="AY578" s="15">
        <v>0</v>
      </c>
      <c r="AZ578" s="13">
        <v>0</v>
      </c>
      <c r="BA578" s="13">
        <v>0</v>
      </c>
      <c r="BB578" s="109" t="str">
        <f t="shared" si="44"/>
        <v>立即对目标范围内的怪物造成275%攻击伤害+1500点固定伤害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62011106</v>
      </c>
      <c r="D579" s="15" t="s">
        <v>688</v>
      </c>
      <c r="E579" s="11">
        <v>5</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2.75</v>
      </c>
      <c r="X579" s="14">
        <v>2000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155</v>
      </c>
      <c r="AU579" s="14" t="s">
        <v>778</v>
      </c>
      <c r="AV579" s="14">
        <v>10000006</v>
      </c>
      <c r="AW579" s="14">
        <v>21100010</v>
      </c>
      <c r="AX579" s="15" t="s">
        <v>156</v>
      </c>
      <c r="AY579" s="15">
        <v>0</v>
      </c>
      <c r="AZ579" s="13">
        <v>0</v>
      </c>
      <c r="BA579" s="13">
        <v>0</v>
      </c>
      <c r="BB579" s="109" t="str">
        <f t="shared" si="44"/>
        <v>立即对目标范围内的怪物造成275%攻击伤害+2000点固定伤害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62011201</v>
      </c>
      <c r="D580" s="15" t="s">
        <v>779</v>
      </c>
      <c r="E580" s="11">
        <v>0</v>
      </c>
      <c r="F580" s="11">
        <v>62011201</v>
      </c>
      <c r="G580" s="14">
        <f>C581</f>
        <v>62011202</v>
      </c>
      <c r="H580" s="13">
        <v>4</v>
      </c>
      <c r="I580" s="11">
        <v>3</v>
      </c>
      <c r="J580" s="11">
        <v>5</v>
      </c>
      <c r="K580" s="11">
        <v>0</v>
      </c>
      <c r="L580" s="14">
        <v>0</v>
      </c>
      <c r="M580" s="14">
        <v>0</v>
      </c>
      <c r="N580" s="14">
        <v>1</v>
      </c>
      <c r="O580" s="14">
        <v>0</v>
      </c>
      <c r="P580" s="14">
        <v>0</v>
      </c>
      <c r="Q580" s="14">
        <v>0</v>
      </c>
      <c r="R580" s="6">
        <v>0</v>
      </c>
      <c r="S580" s="13">
        <v>0</v>
      </c>
      <c r="T580" s="11">
        <v>1</v>
      </c>
      <c r="U580" s="14">
        <v>2</v>
      </c>
      <c r="V580" s="14">
        <v>0</v>
      </c>
      <c r="W580" s="14">
        <v>2.25</v>
      </c>
      <c r="X580" s="14">
        <v>210</v>
      </c>
      <c r="Y580" s="14">
        <v>0</v>
      </c>
      <c r="Z580" s="14">
        <v>0</v>
      </c>
      <c r="AA580" s="14">
        <v>0</v>
      </c>
      <c r="AB580" s="14">
        <v>0</v>
      </c>
      <c r="AC580" s="14">
        <v>0</v>
      </c>
      <c r="AD580" s="14">
        <v>9</v>
      </c>
      <c r="AE580" s="14">
        <v>1</v>
      </c>
      <c r="AF580" s="14">
        <v>3</v>
      </c>
      <c r="AG580" s="6">
        <v>2</v>
      </c>
      <c r="AH580" s="6">
        <v>2</v>
      </c>
      <c r="AI580" s="6">
        <v>0</v>
      </c>
      <c r="AJ580" s="6">
        <v>4</v>
      </c>
      <c r="AK580" s="14">
        <v>0</v>
      </c>
      <c r="AL580" s="14">
        <v>0</v>
      </c>
      <c r="AM580" s="14">
        <v>0</v>
      </c>
      <c r="AN580" s="14">
        <v>0.25</v>
      </c>
      <c r="AO580" s="14">
        <v>2000</v>
      </c>
      <c r="AP580" s="14">
        <v>0.25</v>
      </c>
      <c r="AQ580" s="14">
        <v>10</v>
      </c>
      <c r="AR580" s="6">
        <v>0</v>
      </c>
      <c r="AS580" s="14">
        <v>92002001</v>
      </c>
      <c r="AT580" s="15" t="s">
        <v>155</v>
      </c>
      <c r="AU580" s="14" t="s">
        <v>780</v>
      </c>
      <c r="AV580" s="14">
        <v>10003002</v>
      </c>
      <c r="AW580" s="14">
        <v>21100020</v>
      </c>
      <c r="AX580" s="15" t="s">
        <v>375</v>
      </c>
      <c r="AY580" s="15">
        <v>0</v>
      </c>
      <c r="AZ580" s="13">
        <v>0</v>
      </c>
      <c r="BA580" s="13">
        <v>0</v>
      </c>
      <c r="BB580" s="109" t="str">
        <f>"立即对目标范围内的怪物造成"&amp;W580*100&amp;"%攻击伤害+"&amp;X580&amp;"点固定伤害"&amp;",并使目标移动速度降低50%,持续3秒"</f>
        <v>立即对目标范围内的怪物造成225%攻击伤害+210点固定伤害,并使目标移动速度降低50%,持续3秒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62011202</v>
      </c>
      <c r="D581" s="15" t="s">
        <v>779</v>
      </c>
      <c r="E581" s="11">
        <v>1</v>
      </c>
      <c r="F581" s="11">
        <v>62011201</v>
      </c>
      <c r="G581" s="14">
        <f t="shared" ref="G581:G582" si="45">C582</f>
        <v>62011203</v>
      </c>
      <c r="H581" s="13">
        <v>4</v>
      </c>
      <c r="I581" s="11">
        <v>3</v>
      </c>
      <c r="J581" s="11">
        <v>2</v>
      </c>
      <c r="K581" s="11">
        <v>0</v>
      </c>
      <c r="L581" s="14">
        <v>0</v>
      </c>
      <c r="M581" s="14">
        <v>0</v>
      </c>
      <c r="N581" s="14">
        <v>1</v>
      </c>
      <c r="O581" s="14">
        <v>0</v>
      </c>
      <c r="P581" s="14">
        <v>0</v>
      </c>
      <c r="Q581" s="14">
        <v>0</v>
      </c>
      <c r="R581" s="6">
        <v>0</v>
      </c>
      <c r="S581" s="13">
        <v>0</v>
      </c>
      <c r="T581" s="11">
        <v>1</v>
      </c>
      <c r="U581" s="14">
        <v>2</v>
      </c>
      <c r="V581" s="14">
        <v>0</v>
      </c>
      <c r="W581" s="14">
        <v>2.25</v>
      </c>
      <c r="X581" s="14">
        <v>210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155</v>
      </c>
      <c r="AU581" s="14" t="s">
        <v>780</v>
      </c>
      <c r="AV581" s="14">
        <v>10003002</v>
      </c>
      <c r="AW581" s="14">
        <v>21100020</v>
      </c>
      <c r="AX581" s="15" t="s">
        <v>375</v>
      </c>
      <c r="AY581" s="15">
        <v>0</v>
      </c>
      <c r="AZ581" s="13">
        <v>0</v>
      </c>
      <c r="BA581" s="13">
        <v>0</v>
      </c>
      <c r="BB581" s="109" t="str">
        <f t="shared" ref="BB581:BB585" si="46">"立即对目标范围内的怪物造成"&amp;W581*100&amp;"%攻击伤害+"&amp;X581&amp;"点固定伤害"&amp;",并使目标移动速度降低50%,持续3秒"</f>
        <v>立即对目标范围内的怪物造成225%攻击伤害+210点固定伤害,并使目标移动速度降低50%,持续3秒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62011203</v>
      </c>
      <c r="D582" s="15" t="s">
        <v>779</v>
      </c>
      <c r="E582" s="11">
        <v>2</v>
      </c>
      <c r="F582" s="11">
        <v>62011201</v>
      </c>
      <c r="G582" s="14">
        <f t="shared" si="45"/>
        <v>62011204</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2.25</v>
      </c>
      <c r="X582" s="14">
        <v>420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155</v>
      </c>
      <c r="AU582" s="14" t="s">
        <v>780</v>
      </c>
      <c r="AV582" s="14">
        <v>10003002</v>
      </c>
      <c r="AW582" s="14">
        <v>21100020</v>
      </c>
      <c r="AX582" s="15" t="s">
        <v>375</v>
      </c>
      <c r="AY582" s="15">
        <v>0</v>
      </c>
      <c r="AZ582" s="13">
        <v>0</v>
      </c>
      <c r="BA582" s="13">
        <v>0</v>
      </c>
      <c r="BB582" s="109" t="str">
        <f t="shared" si="46"/>
        <v>立即对目标范围内的怪物造成225%攻击伤害+420点固定伤害,并使目标移动速度降低50%,持续3秒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62011204</v>
      </c>
      <c r="D583" s="15" t="s">
        <v>779</v>
      </c>
      <c r="E583" s="11">
        <v>3</v>
      </c>
      <c r="F583" s="11">
        <v>62011201</v>
      </c>
      <c r="G583" s="14">
        <v>0</v>
      </c>
      <c r="H583" s="13">
        <v>4</v>
      </c>
      <c r="I583" s="11">
        <v>3</v>
      </c>
      <c r="J583" s="11">
        <v>0</v>
      </c>
      <c r="K583" s="11">
        <v>0</v>
      </c>
      <c r="L583" s="14">
        <v>0</v>
      </c>
      <c r="M583" s="14">
        <v>0</v>
      </c>
      <c r="N583" s="14">
        <v>1</v>
      </c>
      <c r="O583" s="14">
        <v>0</v>
      </c>
      <c r="P583" s="14">
        <v>0</v>
      </c>
      <c r="Q583" s="14">
        <v>0</v>
      </c>
      <c r="R583" s="6">
        <v>0</v>
      </c>
      <c r="S583" s="13">
        <v>0</v>
      </c>
      <c r="T583" s="11">
        <v>1</v>
      </c>
      <c r="U583" s="14">
        <v>2</v>
      </c>
      <c r="V583" s="14">
        <v>0</v>
      </c>
      <c r="W583" s="14">
        <v>2.25</v>
      </c>
      <c r="X583" s="14">
        <v>700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155</v>
      </c>
      <c r="AU583" s="14" t="s">
        <v>780</v>
      </c>
      <c r="AV583" s="14">
        <v>10003002</v>
      </c>
      <c r="AW583" s="14">
        <v>21100020</v>
      </c>
      <c r="AX583" s="15" t="s">
        <v>375</v>
      </c>
      <c r="AY583" s="15">
        <v>0</v>
      </c>
      <c r="AZ583" s="13">
        <v>0</v>
      </c>
      <c r="BA583" s="13">
        <v>0</v>
      </c>
      <c r="BB583" s="109" t="str">
        <f t="shared" si="46"/>
        <v>立即对目标范围内的怪物造成225%攻击伤害+700点固定伤害,并使目标移动速度降低50%,持续3秒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62011205</v>
      </c>
      <c r="D584" s="15" t="s">
        <v>779</v>
      </c>
      <c r="E584" s="11">
        <v>4</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2.25</v>
      </c>
      <c r="X584" s="14">
        <v>1050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155</v>
      </c>
      <c r="AU584" s="14" t="s">
        <v>780</v>
      </c>
      <c r="AV584" s="14">
        <v>10003002</v>
      </c>
      <c r="AW584" s="14">
        <v>21100020</v>
      </c>
      <c r="AX584" s="15" t="s">
        <v>375</v>
      </c>
      <c r="AY584" s="15">
        <v>0</v>
      </c>
      <c r="AZ584" s="13">
        <v>0</v>
      </c>
      <c r="BA584" s="13">
        <v>0</v>
      </c>
      <c r="BB584" s="109" t="str">
        <f t="shared" si="46"/>
        <v>立即对目标范围内的怪物造成225%攻击伤害+1050点固定伤害,并使目标移动速度降低50%,持续3秒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62011206</v>
      </c>
      <c r="D585" s="15" t="s">
        <v>779</v>
      </c>
      <c r="E585" s="11">
        <v>5</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2.25</v>
      </c>
      <c r="X585" s="14">
        <v>1400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155</v>
      </c>
      <c r="AU585" s="14" t="s">
        <v>780</v>
      </c>
      <c r="AV585" s="14">
        <v>10003002</v>
      </c>
      <c r="AW585" s="14">
        <v>21100020</v>
      </c>
      <c r="AX585" s="15" t="s">
        <v>375</v>
      </c>
      <c r="AY585" s="15">
        <v>0</v>
      </c>
      <c r="AZ585" s="13">
        <v>0</v>
      </c>
      <c r="BA585" s="13">
        <v>0</v>
      </c>
      <c r="BB585" s="109" t="str">
        <f t="shared" si="46"/>
        <v>立即对目标范围内的怪物造成225%攻击伤害+1400点固定伤害,并使目标移动速度降低50%,持续3秒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62011301</v>
      </c>
      <c r="D586" s="15" t="s">
        <v>689</v>
      </c>
      <c r="E586" s="11">
        <v>0</v>
      </c>
      <c r="F586" s="11">
        <v>62011301</v>
      </c>
      <c r="G586" s="14">
        <f>C587</f>
        <v>62011302</v>
      </c>
      <c r="H586" s="13">
        <v>3</v>
      </c>
      <c r="I586" s="11">
        <v>5</v>
      </c>
      <c r="J586" s="11">
        <v>5</v>
      </c>
      <c r="K586" s="11">
        <v>0</v>
      </c>
      <c r="L586" s="14">
        <v>0</v>
      </c>
      <c r="M586" s="14">
        <v>0</v>
      </c>
      <c r="N586" s="14">
        <v>1</v>
      </c>
      <c r="O586" s="14">
        <v>0</v>
      </c>
      <c r="P586" s="14">
        <v>0</v>
      </c>
      <c r="Q586" s="14">
        <v>0</v>
      </c>
      <c r="R586" s="6">
        <v>0</v>
      </c>
      <c r="S586" s="13">
        <v>0</v>
      </c>
      <c r="T586" s="11">
        <v>1</v>
      </c>
      <c r="U586" s="14">
        <v>2</v>
      </c>
      <c r="V586" s="14">
        <v>0</v>
      </c>
      <c r="W586" s="14">
        <v>2.25</v>
      </c>
      <c r="X586" s="14">
        <v>210</v>
      </c>
      <c r="Y586" s="14">
        <v>0</v>
      </c>
      <c r="Z586" s="14">
        <v>0</v>
      </c>
      <c r="AA586" s="14">
        <v>0</v>
      </c>
      <c r="AB586" s="14">
        <v>0</v>
      </c>
      <c r="AC586" s="14">
        <v>0</v>
      </c>
      <c r="AD586" s="14">
        <v>9</v>
      </c>
      <c r="AE586" s="14">
        <v>1</v>
      </c>
      <c r="AF586" s="14">
        <v>3</v>
      </c>
      <c r="AG586" s="6">
        <v>2</v>
      </c>
      <c r="AH586" s="6">
        <v>1</v>
      </c>
      <c r="AI586" s="6">
        <v>0</v>
      </c>
      <c r="AJ586" s="6">
        <v>6</v>
      </c>
      <c r="AK586" s="14">
        <v>0</v>
      </c>
      <c r="AL586" s="14">
        <v>1</v>
      </c>
      <c r="AM586" s="14">
        <v>0</v>
      </c>
      <c r="AN586" s="14">
        <v>0.25</v>
      </c>
      <c r="AO586" s="14">
        <v>2000</v>
      </c>
      <c r="AP586" s="14">
        <v>0.25</v>
      </c>
      <c r="AQ586" s="14">
        <v>0</v>
      </c>
      <c r="AR586" s="6">
        <v>0</v>
      </c>
      <c r="AS586" s="14">
        <v>92003001</v>
      </c>
      <c r="AT586" s="15" t="s">
        <v>155</v>
      </c>
      <c r="AU586" s="14" t="s">
        <v>725</v>
      </c>
      <c r="AV586" s="14">
        <v>10000006</v>
      </c>
      <c r="AW586" s="14">
        <v>21100030</v>
      </c>
      <c r="AX586" s="15" t="s">
        <v>156</v>
      </c>
      <c r="AY586" s="15">
        <v>0</v>
      </c>
      <c r="AZ586" s="13">
        <v>0</v>
      </c>
      <c r="BA586" s="13">
        <v>0</v>
      </c>
      <c r="BB586" s="109" t="str">
        <f>"立即对目标范围内的怪物造成"&amp;W586*100&amp;"%攻击伤害+"&amp;X586&amp;"点固定伤害"&amp;",并造成1秒眩晕效果"</f>
        <v>立即对目标范围内的怪物造成225%攻击伤害+210点固定伤害,并造成1秒眩晕效果</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62011302</v>
      </c>
      <c r="D587" s="15" t="s">
        <v>689</v>
      </c>
      <c r="E587" s="11">
        <v>1</v>
      </c>
      <c r="F587" s="11">
        <v>62011301</v>
      </c>
      <c r="G587" s="14">
        <f t="shared" ref="G587:G588" si="47">C588</f>
        <v>62011303</v>
      </c>
      <c r="H587" s="13">
        <v>3</v>
      </c>
      <c r="I587" s="11">
        <v>5</v>
      </c>
      <c r="J587" s="11">
        <v>2</v>
      </c>
      <c r="K587" s="11">
        <v>0</v>
      </c>
      <c r="L587" s="14">
        <v>0</v>
      </c>
      <c r="M587" s="14">
        <v>0</v>
      </c>
      <c r="N587" s="14">
        <v>1</v>
      </c>
      <c r="O587" s="14">
        <v>0</v>
      </c>
      <c r="P587" s="14">
        <v>0</v>
      </c>
      <c r="Q587" s="14">
        <v>0</v>
      </c>
      <c r="R587" s="6">
        <v>0</v>
      </c>
      <c r="S587" s="13">
        <v>0</v>
      </c>
      <c r="T587" s="11">
        <v>1</v>
      </c>
      <c r="U587" s="14">
        <v>2</v>
      </c>
      <c r="V587" s="14">
        <v>0</v>
      </c>
      <c r="W587" s="14">
        <v>2.25</v>
      </c>
      <c r="X587" s="14">
        <v>210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155</v>
      </c>
      <c r="AU587" s="14" t="s">
        <v>725</v>
      </c>
      <c r="AV587" s="14">
        <v>10000006</v>
      </c>
      <c r="AW587" s="14">
        <v>21100030</v>
      </c>
      <c r="AX587" s="15" t="s">
        <v>156</v>
      </c>
      <c r="AY587" s="15">
        <v>0</v>
      </c>
      <c r="AZ587" s="13">
        <v>0</v>
      </c>
      <c r="BA587" s="13">
        <v>0</v>
      </c>
      <c r="BB587" s="109" t="str">
        <f t="shared" ref="BB587:BB591" si="48">"立即对目标范围内的怪物造成"&amp;W587*100&amp;"%攻击伤害+"&amp;X587&amp;"点固定伤害"&amp;",并造成1秒眩晕效果"</f>
        <v>立即对目标范围内的怪物造成225%攻击伤害+210点固定伤害,并造成1秒眩晕效果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62011303</v>
      </c>
      <c r="D588" s="15" t="s">
        <v>689</v>
      </c>
      <c r="E588" s="11">
        <v>2</v>
      </c>
      <c r="F588" s="11">
        <v>62011301</v>
      </c>
      <c r="G588" s="14">
        <f t="shared" si="47"/>
        <v>62011304</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2.25</v>
      </c>
      <c r="X588" s="14">
        <v>420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155</v>
      </c>
      <c r="AU588" s="14" t="s">
        <v>725</v>
      </c>
      <c r="AV588" s="14">
        <v>10000006</v>
      </c>
      <c r="AW588" s="14">
        <v>21100030</v>
      </c>
      <c r="AX588" s="15" t="s">
        <v>156</v>
      </c>
      <c r="AY588" s="15">
        <v>0</v>
      </c>
      <c r="AZ588" s="13">
        <v>0</v>
      </c>
      <c r="BA588" s="13">
        <v>0</v>
      </c>
      <c r="BB588" s="109" t="str">
        <f t="shared" si="48"/>
        <v>立即对目标范围内的怪物造成225%攻击伤害+420点固定伤害,并造成1秒眩晕效果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62011304</v>
      </c>
      <c r="D589" s="15" t="s">
        <v>689</v>
      </c>
      <c r="E589" s="11">
        <v>3</v>
      </c>
      <c r="F589" s="11">
        <v>62011301</v>
      </c>
      <c r="G589" s="11">
        <v>0</v>
      </c>
      <c r="H589" s="13">
        <v>3</v>
      </c>
      <c r="I589" s="11">
        <v>5</v>
      </c>
      <c r="J589" s="11">
        <v>0</v>
      </c>
      <c r="K589" s="11">
        <v>0</v>
      </c>
      <c r="L589" s="14">
        <v>0</v>
      </c>
      <c r="M589" s="14">
        <v>0</v>
      </c>
      <c r="N589" s="14">
        <v>1</v>
      </c>
      <c r="O589" s="14">
        <v>0</v>
      </c>
      <c r="P589" s="14">
        <v>0</v>
      </c>
      <c r="Q589" s="14">
        <v>0</v>
      </c>
      <c r="R589" s="6">
        <v>0</v>
      </c>
      <c r="S589" s="13">
        <v>0</v>
      </c>
      <c r="T589" s="11">
        <v>1</v>
      </c>
      <c r="U589" s="14">
        <v>2</v>
      </c>
      <c r="V589" s="14">
        <v>0</v>
      </c>
      <c r="W589" s="14">
        <v>2.25</v>
      </c>
      <c r="X589" s="14">
        <v>700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155</v>
      </c>
      <c r="AU589" s="14" t="s">
        <v>725</v>
      </c>
      <c r="AV589" s="14">
        <v>10000006</v>
      </c>
      <c r="AW589" s="14">
        <v>21100030</v>
      </c>
      <c r="AX589" s="15" t="s">
        <v>156</v>
      </c>
      <c r="AY589" s="15">
        <v>0</v>
      </c>
      <c r="AZ589" s="13">
        <v>0</v>
      </c>
      <c r="BA589" s="13">
        <v>0</v>
      </c>
      <c r="BB589" s="109" t="str">
        <f t="shared" si="48"/>
        <v>立即对目标范围内的怪物造成225%攻击伤害+700点固定伤害,并造成1秒眩晕效果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62011305</v>
      </c>
      <c r="D590" s="15" t="s">
        <v>689</v>
      </c>
      <c r="E590" s="11">
        <v>4</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2.25</v>
      </c>
      <c r="X590" s="14">
        <v>1050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155</v>
      </c>
      <c r="AU590" s="14" t="s">
        <v>725</v>
      </c>
      <c r="AV590" s="14">
        <v>10000006</v>
      </c>
      <c r="AW590" s="14">
        <v>21100030</v>
      </c>
      <c r="AX590" s="15" t="s">
        <v>156</v>
      </c>
      <c r="AY590" s="15">
        <v>0</v>
      </c>
      <c r="AZ590" s="13">
        <v>0</v>
      </c>
      <c r="BA590" s="13">
        <v>0</v>
      </c>
      <c r="BB590" s="109" t="str">
        <f t="shared" si="48"/>
        <v>立即对目标范围内的怪物造成225%攻击伤害+1050点固定伤害,并造成1秒眩晕效果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62011306</v>
      </c>
      <c r="D591" s="15" t="s">
        <v>689</v>
      </c>
      <c r="E591" s="11">
        <v>5</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2.25</v>
      </c>
      <c r="X591" s="14">
        <v>1400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155</v>
      </c>
      <c r="AU591" s="14" t="s">
        <v>725</v>
      </c>
      <c r="AV591" s="14">
        <v>10000006</v>
      </c>
      <c r="AW591" s="14">
        <v>21100030</v>
      </c>
      <c r="AX591" s="15" t="s">
        <v>156</v>
      </c>
      <c r="AY591" s="15">
        <v>0</v>
      </c>
      <c r="AZ591" s="13">
        <v>0</v>
      </c>
      <c r="BA591" s="13">
        <v>0</v>
      </c>
      <c r="BB591" s="109" t="str">
        <f t="shared" si="48"/>
        <v>立即对目标范围内的怪物造成225%攻击伤害+1400点固定伤害,并造成1秒眩晕效果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20.100000000000001" customHeight="1">
      <c r="C592" s="11">
        <v>62012101</v>
      </c>
      <c r="D592" s="15" t="s">
        <v>781</v>
      </c>
      <c r="E592" s="11">
        <v>0</v>
      </c>
      <c r="F592" s="14">
        <v>62012101</v>
      </c>
      <c r="G592" s="14">
        <f>C593</f>
        <v>62012102</v>
      </c>
      <c r="H592" s="13">
        <v>4</v>
      </c>
      <c r="I592" s="11">
        <v>1</v>
      </c>
      <c r="J592" s="11">
        <v>5</v>
      </c>
      <c r="K592" s="11">
        <v>0</v>
      </c>
      <c r="L592" s="14">
        <v>0</v>
      </c>
      <c r="M592" s="14">
        <v>0</v>
      </c>
      <c r="N592" s="14">
        <v>1</v>
      </c>
      <c r="O592" s="14">
        <v>0</v>
      </c>
      <c r="P592" s="14">
        <v>0</v>
      </c>
      <c r="Q592" s="14">
        <v>0</v>
      </c>
      <c r="R592" s="6">
        <v>0</v>
      </c>
      <c r="S592" s="13">
        <v>0</v>
      </c>
      <c r="T592" s="11">
        <v>1</v>
      </c>
      <c r="U592" s="14">
        <v>2</v>
      </c>
      <c r="V592" s="14">
        <v>0</v>
      </c>
      <c r="W592" s="14">
        <v>0.9</v>
      </c>
      <c r="X592" s="14">
        <v>225</v>
      </c>
      <c r="Y592" s="14">
        <v>0</v>
      </c>
      <c r="Z592" s="14">
        <v>0</v>
      </c>
      <c r="AA592" s="14">
        <v>0</v>
      </c>
      <c r="AB592" s="14">
        <v>0</v>
      </c>
      <c r="AC592" s="14">
        <v>0</v>
      </c>
      <c r="AD592" s="14">
        <v>7</v>
      </c>
      <c r="AE592" s="14">
        <v>1</v>
      </c>
      <c r="AF592" s="14">
        <v>3</v>
      </c>
      <c r="AG592" s="6">
        <v>2</v>
      </c>
      <c r="AH592" s="6">
        <v>1</v>
      </c>
      <c r="AI592" s="6">
        <v>0</v>
      </c>
      <c r="AJ592" s="6">
        <v>6</v>
      </c>
      <c r="AK592" s="14">
        <v>0</v>
      </c>
      <c r="AL592" s="14">
        <v>0</v>
      </c>
      <c r="AM592" s="14">
        <v>0</v>
      </c>
      <c r="AN592" s="14">
        <v>0.25</v>
      </c>
      <c r="AO592" s="14">
        <v>6000</v>
      </c>
      <c r="AP592" s="14">
        <v>0.25</v>
      </c>
      <c r="AQ592" s="14">
        <v>0</v>
      </c>
      <c r="AR592" s="6">
        <v>0</v>
      </c>
      <c r="AS592" s="14">
        <v>0</v>
      </c>
      <c r="AT592" s="15" t="s">
        <v>155</v>
      </c>
      <c r="AU592" s="14" t="s">
        <v>734</v>
      </c>
      <c r="AV592" s="14">
        <v>10002001</v>
      </c>
      <c r="AW592" s="14">
        <v>21100040</v>
      </c>
      <c r="AX592" s="15" t="s">
        <v>225</v>
      </c>
      <c r="AY592" s="15" t="s">
        <v>255</v>
      </c>
      <c r="AZ592" s="13">
        <v>0</v>
      </c>
      <c r="BA592" s="13">
        <v>0</v>
      </c>
      <c r="BB592" s="109" t="str">
        <f>"对目标区域释放法术,在此范围内的目标每秒造成"&amp;W592*100&amp;"%攻击伤害+"&amp;X592&amp;"点固定伤害,持续6秒"</f>
        <v>对目标区域释放法术,在此范围内的目标每秒造成90%攻击伤害+225点固定伤害,持续6秒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62012102</v>
      </c>
      <c r="D593" s="15" t="s">
        <v>781</v>
      </c>
      <c r="E593" s="11">
        <v>1</v>
      </c>
      <c r="F593" s="14">
        <v>62012101</v>
      </c>
      <c r="G593" s="14">
        <f t="shared" ref="G593:G594" si="49">C594</f>
        <v>62012103</v>
      </c>
      <c r="H593" s="13">
        <v>4</v>
      </c>
      <c r="I593" s="11">
        <v>1</v>
      </c>
      <c r="J593" s="11">
        <v>2</v>
      </c>
      <c r="K593" s="11">
        <v>0</v>
      </c>
      <c r="L593" s="14">
        <v>0</v>
      </c>
      <c r="M593" s="14">
        <v>0</v>
      </c>
      <c r="N593" s="14">
        <v>1</v>
      </c>
      <c r="O593" s="14">
        <v>0</v>
      </c>
      <c r="P593" s="14">
        <v>0</v>
      </c>
      <c r="Q593" s="14">
        <v>0</v>
      </c>
      <c r="R593" s="6">
        <v>0</v>
      </c>
      <c r="S593" s="13">
        <v>0</v>
      </c>
      <c r="T593" s="11">
        <v>1</v>
      </c>
      <c r="U593" s="14">
        <v>2</v>
      </c>
      <c r="V593" s="14">
        <v>0</v>
      </c>
      <c r="W593" s="14">
        <v>0.9</v>
      </c>
      <c r="X593" s="14">
        <v>225</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155</v>
      </c>
      <c r="AU593" s="14" t="s">
        <v>734</v>
      </c>
      <c r="AV593" s="14">
        <v>10002001</v>
      </c>
      <c r="AW593" s="14">
        <v>21100040</v>
      </c>
      <c r="AX593" s="15" t="s">
        <v>225</v>
      </c>
      <c r="AY593" s="15" t="s">
        <v>255</v>
      </c>
      <c r="AZ593" s="13">
        <v>0</v>
      </c>
      <c r="BA593" s="13">
        <v>0</v>
      </c>
      <c r="BB593" s="109" t="str">
        <f t="shared" ref="BB593:BB597" si="50">"对目标区域释放法术,在此范围内的目标每秒造成"&amp;W593*100&amp;"%攻击伤害+"&amp;X593&amp;"点固定伤害,持续6秒"</f>
        <v>对目标区域释放法术,在此范围内的目标每秒造成90%攻击伤害+225点固定伤害,持续6秒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62012103</v>
      </c>
      <c r="D594" s="15" t="s">
        <v>781</v>
      </c>
      <c r="E594" s="11">
        <v>2</v>
      </c>
      <c r="F594" s="14">
        <v>62012101</v>
      </c>
      <c r="G594" s="14">
        <f t="shared" si="49"/>
        <v>62012104</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0.9</v>
      </c>
      <c r="X594" s="14">
        <v>450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155</v>
      </c>
      <c r="AU594" s="14" t="s">
        <v>734</v>
      </c>
      <c r="AV594" s="14">
        <v>10002001</v>
      </c>
      <c r="AW594" s="14">
        <v>21100040</v>
      </c>
      <c r="AX594" s="15" t="s">
        <v>225</v>
      </c>
      <c r="AY594" s="15" t="s">
        <v>255</v>
      </c>
      <c r="AZ594" s="13">
        <v>0</v>
      </c>
      <c r="BA594" s="13">
        <v>0</v>
      </c>
      <c r="BB594" s="109" t="str">
        <f t="shared" si="50"/>
        <v>对目标区域释放法术,在此范围内的目标每秒造成90%攻击伤害+450点固定伤害,持续6秒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62012104</v>
      </c>
      <c r="D595" s="15" t="s">
        <v>781</v>
      </c>
      <c r="E595" s="11">
        <v>3</v>
      </c>
      <c r="F595" s="14">
        <v>62012101</v>
      </c>
      <c r="G595" s="11">
        <v>0</v>
      </c>
      <c r="H595" s="13">
        <v>4</v>
      </c>
      <c r="I595" s="11">
        <v>1</v>
      </c>
      <c r="J595" s="11">
        <v>0</v>
      </c>
      <c r="K595" s="11">
        <v>0</v>
      </c>
      <c r="L595" s="14">
        <v>0</v>
      </c>
      <c r="M595" s="14">
        <v>0</v>
      </c>
      <c r="N595" s="14">
        <v>1</v>
      </c>
      <c r="O595" s="14">
        <v>0</v>
      </c>
      <c r="P595" s="14">
        <v>0</v>
      </c>
      <c r="Q595" s="14">
        <v>0</v>
      </c>
      <c r="R595" s="6">
        <v>0</v>
      </c>
      <c r="S595" s="13">
        <v>0</v>
      </c>
      <c r="T595" s="11">
        <v>1</v>
      </c>
      <c r="U595" s="14">
        <v>2</v>
      </c>
      <c r="V595" s="14">
        <v>0</v>
      </c>
      <c r="W595" s="14">
        <v>0.9</v>
      </c>
      <c r="X595" s="14">
        <v>750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155</v>
      </c>
      <c r="AU595" s="14" t="s">
        <v>734</v>
      </c>
      <c r="AV595" s="14">
        <v>10002001</v>
      </c>
      <c r="AW595" s="14">
        <v>21100040</v>
      </c>
      <c r="AX595" s="15" t="s">
        <v>225</v>
      </c>
      <c r="AY595" s="15" t="s">
        <v>255</v>
      </c>
      <c r="AZ595" s="13">
        <v>0</v>
      </c>
      <c r="BA595" s="13">
        <v>0</v>
      </c>
      <c r="BB595" s="109" t="str">
        <f t="shared" si="50"/>
        <v>对目标区域释放法术,在此范围内的目标每秒造成90%攻击伤害+750点固定伤害,持续6秒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62012105</v>
      </c>
      <c r="D596" s="15" t="s">
        <v>781</v>
      </c>
      <c r="E596" s="11">
        <v>4</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0.9</v>
      </c>
      <c r="X596" s="14">
        <v>1125</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155</v>
      </c>
      <c r="AU596" s="14" t="s">
        <v>734</v>
      </c>
      <c r="AV596" s="14">
        <v>10002001</v>
      </c>
      <c r="AW596" s="14">
        <v>21100040</v>
      </c>
      <c r="AX596" s="15" t="s">
        <v>225</v>
      </c>
      <c r="AY596" s="15" t="s">
        <v>255</v>
      </c>
      <c r="AZ596" s="13">
        <v>0</v>
      </c>
      <c r="BA596" s="13">
        <v>0</v>
      </c>
      <c r="BB596" s="109" t="str">
        <f t="shared" si="50"/>
        <v>对目标区域释放法术,在此范围内的目标每秒造成90%攻击伤害+1125点固定伤害,持续6秒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62012106</v>
      </c>
      <c r="D597" s="15" t="s">
        <v>781</v>
      </c>
      <c r="E597" s="11">
        <v>5</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0.9</v>
      </c>
      <c r="X597" s="14">
        <v>1500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155</v>
      </c>
      <c r="AU597" s="14" t="s">
        <v>734</v>
      </c>
      <c r="AV597" s="14">
        <v>10002001</v>
      </c>
      <c r="AW597" s="14">
        <v>21100040</v>
      </c>
      <c r="AX597" s="15" t="s">
        <v>225</v>
      </c>
      <c r="AY597" s="15" t="s">
        <v>255</v>
      </c>
      <c r="AZ597" s="13">
        <v>0</v>
      </c>
      <c r="BA597" s="13">
        <v>0</v>
      </c>
      <c r="BB597" s="109" t="str">
        <f t="shared" si="50"/>
        <v>对目标区域释放法术,在此范围内的目标每秒造成90%攻击伤害+1500点固定伤害,持续6秒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62012201</v>
      </c>
      <c r="D598" s="15" t="s">
        <v>690</v>
      </c>
      <c r="E598" s="11">
        <v>0</v>
      </c>
      <c r="F598" s="14">
        <v>62012201</v>
      </c>
      <c r="G598" s="14">
        <f>C599</f>
        <v>62012202</v>
      </c>
      <c r="H598" s="13">
        <v>3</v>
      </c>
      <c r="I598" s="11">
        <v>3</v>
      </c>
      <c r="J598" s="11">
        <v>5</v>
      </c>
      <c r="K598" s="11">
        <v>0</v>
      </c>
      <c r="L598" s="14">
        <v>0</v>
      </c>
      <c r="M598" s="14">
        <v>0</v>
      </c>
      <c r="N598" s="14">
        <v>1</v>
      </c>
      <c r="O598" s="14">
        <v>0</v>
      </c>
      <c r="P598" s="14">
        <v>0</v>
      </c>
      <c r="Q598" s="14">
        <v>0</v>
      </c>
      <c r="R598" s="6">
        <v>0</v>
      </c>
      <c r="S598" s="13">
        <v>0</v>
      </c>
      <c r="T598" s="11">
        <v>1</v>
      </c>
      <c r="U598" s="14">
        <v>2</v>
      </c>
      <c r="V598" s="14">
        <v>0</v>
      </c>
      <c r="W598" s="14">
        <v>2.25</v>
      </c>
      <c r="X598" s="14">
        <v>210</v>
      </c>
      <c r="Y598" s="14">
        <v>0</v>
      </c>
      <c r="Z598" s="14">
        <v>0</v>
      </c>
      <c r="AA598" s="14">
        <v>0</v>
      </c>
      <c r="AB598" s="14">
        <v>0</v>
      </c>
      <c r="AC598" s="14">
        <v>0</v>
      </c>
      <c r="AD598" s="14">
        <v>12</v>
      </c>
      <c r="AE598" s="14">
        <v>1</v>
      </c>
      <c r="AF598" s="14">
        <v>3.5</v>
      </c>
      <c r="AG598" s="6">
        <v>0</v>
      </c>
      <c r="AH598" s="6">
        <v>0</v>
      </c>
      <c r="AI598" s="6">
        <v>0</v>
      </c>
      <c r="AJ598" s="6">
        <v>4</v>
      </c>
      <c r="AK598" s="14">
        <v>0</v>
      </c>
      <c r="AL598" s="14">
        <v>0</v>
      </c>
      <c r="AM598" s="14">
        <v>0</v>
      </c>
      <c r="AN598" s="14">
        <v>0.25</v>
      </c>
      <c r="AO598" s="14">
        <v>2000</v>
      </c>
      <c r="AP598" s="14">
        <v>0</v>
      </c>
      <c r="AQ598" s="14">
        <v>0</v>
      </c>
      <c r="AR598" s="6">
        <v>0</v>
      </c>
      <c r="AS598" s="14">
        <v>92005001</v>
      </c>
      <c r="AT598" s="15" t="s">
        <v>155</v>
      </c>
      <c r="AU598" s="14" t="s">
        <v>344</v>
      </c>
      <c r="AV598" s="14">
        <v>10000009</v>
      </c>
      <c r="AW598" s="14">
        <v>21100050</v>
      </c>
      <c r="AX598" s="15" t="s">
        <v>156</v>
      </c>
      <c r="AY598" s="15">
        <v>0</v>
      </c>
      <c r="AZ598" s="13">
        <v>0</v>
      </c>
      <c r="BA598" s="13">
        <v>0</v>
      </c>
      <c r="BB598" s="109" t="str">
        <f>"立即对目标范围内的怪物造成"&amp;W598*100&amp;"%攻击伤害+"&amp;X598&amp;",并击退周围附近敌方目标"</f>
        <v>立即对目标范围内的怪物造成225%攻击伤害+210,并击退周围附近敌方目标</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62012202</v>
      </c>
      <c r="D599" s="15" t="s">
        <v>690</v>
      </c>
      <c r="E599" s="11">
        <v>1</v>
      </c>
      <c r="F599" s="14">
        <v>62012201</v>
      </c>
      <c r="G599" s="14">
        <f t="shared" ref="G599:G600" si="51">C600</f>
        <v>62012203</v>
      </c>
      <c r="H599" s="13">
        <v>3</v>
      </c>
      <c r="I599" s="11">
        <v>3</v>
      </c>
      <c r="J599" s="11">
        <v>2</v>
      </c>
      <c r="K599" s="11">
        <v>0</v>
      </c>
      <c r="L599" s="14">
        <v>0</v>
      </c>
      <c r="M599" s="14">
        <v>0</v>
      </c>
      <c r="N599" s="14">
        <v>1</v>
      </c>
      <c r="O599" s="14">
        <v>0</v>
      </c>
      <c r="P599" s="14">
        <v>0</v>
      </c>
      <c r="Q599" s="14">
        <v>0</v>
      </c>
      <c r="R599" s="6">
        <v>0</v>
      </c>
      <c r="S599" s="13">
        <v>0</v>
      </c>
      <c r="T599" s="11">
        <v>1</v>
      </c>
      <c r="U599" s="14">
        <v>2</v>
      </c>
      <c r="V599" s="14">
        <v>0</v>
      </c>
      <c r="W599" s="14">
        <v>2.25</v>
      </c>
      <c r="X599" s="14">
        <v>210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155</v>
      </c>
      <c r="AU599" s="14" t="s">
        <v>344</v>
      </c>
      <c r="AV599" s="14">
        <v>10000009</v>
      </c>
      <c r="AW599" s="14">
        <v>21100050</v>
      </c>
      <c r="AX599" s="15" t="s">
        <v>156</v>
      </c>
      <c r="AY599" s="15">
        <v>0</v>
      </c>
      <c r="AZ599" s="13">
        <v>0</v>
      </c>
      <c r="BA599" s="13">
        <v>0</v>
      </c>
      <c r="BB599" s="109" t="str">
        <f t="shared" ref="BB599:BB603" si="52">"立即对目标范围内的怪物造成"&amp;W599*100&amp;"%攻击伤害+"&amp;X599&amp;",并击退周围附近敌方目标"</f>
        <v>立即对目标范围内的怪物造成225%攻击伤害+210,并击退周围附近敌方目标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62012203</v>
      </c>
      <c r="D600" s="15" t="s">
        <v>690</v>
      </c>
      <c r="E600" s="11">
        <v>2</v>
      </c>
      <c r="F600" s="14">
        <v>62012201</v>
      </c>
      <c r="G600" s="14">
        <f t="shared" si="51"/>
        <v>62012204</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2.25</v>
      </c>
      <c r="X600" s="14">
        <v>420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155</v>
      </c>
      <c r="AU600" s="14" t="s">
        <v>344</v>
      </c>
      <c r="AV600" s="14">
        <v>10000009</v>
      </c>
      <c r="AW600" s="14">
        <v>21100050</v>
      </c>
      <c r="AX600" s="15" t="s">
        <v>156</v>
      </c>
      <c r="AY600" s="15">
        <v>0</v>
      </c>
      <c r="AZ600" s="13">
        <v>0</v>
      </c>
      <c r="BA600" s="13">
        <v>0</v>
      </c>
      <c r="BB600" s="109" t="str">
        <f t="shared" si="52"/>
        <v>立即对目标范围内的怪物造成225%攻击伤害+420,并击退周围附近敌方目标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62012204</v>
      </c>
      <c r="D601" s="15" t="s">
        <v>690</v>
      </c>
      <c r="E601" s="11">
        <v>3</v>
      </c>
      <c r="F601" s="14">
        <v>62012201</v>
      </c>
      <c r="G601" s="11">
        <v>0</v>
      </c>
      <c r="H601" s="13">
        <v>3</v>
      </c>
      <c r="I601" s="11">
        <v>3</v>
      </c>
      <c r="J601" s="11">
        <v>0</v>
      </c>
      <c r="K601" s="11">
        <v>0</v>
      </c>
      <c r="L601" s="14">
        <v>0</v>
      </c>
      <c r="M601" s="14">
        <v>0</v>
      </c>
      <c r="N601" s="14">
        <v>1</v>
      </c>
      <c r="O601" s="14">
        <v>0</v>
      </c>
      <c r="P601" s="14">
        <v>0</v>
      </c>
      <c r="Q601" s="14">
        <v>0</v>
      </c>
      <c r="R601" s="6">
        <v>0</v>
      </c>
      <c r="S601" s="13">
        <v>0</v>
      </c>
      <c r="T601" s="11">
        <v>1</v>
      </c>
      <c r="U601" s="14">
        <v>2</v>
      </c>
      <c r="V601" s="14">
        <v>0</v>
      </c>
      <c r="W601" s="14">
        <v>2.25</v>
      </c>
      <c r="X601" s="14">
        <v>700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155</v>
      </c>
      <c r="AU601" s="14" t="s">
        <v>344</v>
      </c>
      <c r="AV601" s="14">
        <v>10000009</v>
      </c>
      <c r="AW601" s="14">
        <v>21100050</v>
      </c>
      <c r="AX601" s="15" t="s">
        <v>156</v>
      </c>
      <c r="AY601" s="15">
        <v>0</v>
      </c>
      <c r="AZ601" s="13">
        <v>0</v>
      </c>
      <c r="BA601" s="13">
        <v>0</v>
      </c>
      <c r="BB601" s="109" t="str">
        <f t="shared" si="52"/>
        <v>立即对目标范围内的怪物造成225%攻击伤害+700,并击退周围附近敌方目标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62012205</v>
      </c>
      <c r="D602" s="15" t="s">
        <v>690</v>
      </c>
      <c r="E602" s="11">
        <v>4</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2.25</v>
      </c>
      <c r="X602" s="14">
        <v>1050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155</v>
      </c>
      <c r="AU602" s="14" t="s">
        <v>344</v>
      </c>
      <c r="AV602" s="14">
        <v>10000009</v>
      </c>
      <c r="AW602" s="14">
        <v>21100050</v>
      </c>
      <c r="AX602" s="15" t="s">
        <v>156</v>
      </c>
      <c r="AY602" s="15">
        <v>0</v>
      </c>
      <c r="AZ602" s="13">
        <v>0</v>
      </c>
      <c r="BA602" s="13">
        <v>0</v>
      </c>
      <c r="BB602" s="109" t="str">
        <f t="shared" si="52"/>
        <v>立即对目标范围内的怪物造成225%攻击伤害+1050,并击退周围附近敌方目标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62012206</v>
      </c>
      <c r="D603" s="15" t="s">
        <v>690</v>
      </c>
      <c r="E603" s="11">
        <v>5</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2.25</v>
      </c>
      <c r="X603" s="14">
        <v>1400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155</v>
      </c>
      <c r="AU603" s="14" t="s">
        <v>344</v>
      </c>
      <c r="AV603" s="14">
        <v>10000009</v>
      </c>
      <c r="AW603" s="14">
        <v>21100050</v>
      </c>
      <c r="AX603" s="15" t="s">
        <v>156</v>
      </c>
      <c r="AY603" s="15">
        <v>0</v>
      </c>
      <c r="AZ603" s="13">
        <v>0</v>
      </c>
      <c r="BA603" s="13">
        <v>0</v>
      </c>
      <c r="BB603" s="109" t="str">
        <f t="shared" si="52"/>
        <v>立即对目标范围内的怪物造成225%攻击伤害+1400,并击退周围附近敌方目标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62012301</v>
      </c>
      <c r="D604" s="15" t="s">
        <v>782</v>
      </c>
      <c r="E604" s="11">
        <v>0</v>
      </c>
      <c r="F604" s="14">
        <v>62012301</v>
      </c>
      <c r="G604" s="14">
        <f>C605</f>
        <v>62012302</v>
      </c>
      <c r="H604" s="13">
        <v>4</v>
      </c>
      <c r="I604" s="11">
        <v>5</v>
      </c>
      <c r="J604" s="11">
        <v>5</v>
      </c>
      <c r="K604" s="11">
        <v>0</v>
      </c>
      <c r="L604" s="14">
        <v>0</v>
      </c>
      <c r="M604" s="14">
        <v>0</v>
      </c>
      <c r="N604" s="14">
        <v>1</v>
      </c>
      <c r="O604" s="14">
        <v>0</v>
      </c>
      <c r="P604" s="14">
        <v>0</v>
      </c>
      <c r="Q604" s="14">
        <v>0</v>
      </c>
      <c r="R604" s="6">
        <v>0</v>
      </c>
      <c r="S604" s="13">
        <v>0</v>
      </c>
      <c r="T604" s="11">
        <v>1</v>
      </c>
      <c r="U604" s="14">
        <v>2</v>
      </c>
      <c r="V604" s="14">
        <v>0</v>
      </c>
      <c r="W604" s="14">
        <v>3.5</v>
      </c>
      <c r="X604" s="14">
        <v>300</v>
      </c>
      <c r="Y604" s="14">
        <v>0</v>
      </c>
      <c r="Z604" s="14">
        <v>0</v>
      </c>
      <c r="AA604" s="14">
        <v>0</v>
      </c>
      <c r="AB604" s="14">
        <v>0</v>
      </c>
      <c r="AC604" s="14">
        <v>0</v>
      </c>
      <c r="AD604" s="14">
        <v>9</v>
      </c>
      <c r="AE604" s="14">
        <v>1</v>
      </c>
      <c r="AF604" s="14">
        <v>3</v>
      </c>
      <c r="AG604" s="6">
        <v>2</v>
      </c>
      <c r="AH604" s="6">
        <v>1</v>
      </c>
      <c r="AI604" s="6">
        <v>0</v>
      </c>
      <c r="AJ604" s="6">
        <v>4</v>
      </c>
      <c r="AK604" s="14">
        <v>0</v>
      </c>
      <c r="AL604" s="14">
        <v>1</v>
      </c>
      <c r="AM604" s="14">
        <v>0</v>
      </c>
      <c r="AN604" s="14">
        <v>0.25</v>
      </c>
      <c r="AO604" s="14">
        <v>30000</v>
      </c>
      <c r="AP604" s="14">
        <v>0</v>
      </c>
      <c r="AQ604" s="14">
        <v>0</v>
      </c>
      <c r="AR604" s="6">
        <v>0</v>
      </c>
      <c r="AS604" s="14" t="s">
        <v>154</v>
      </c>
      <c r="AT604" s="15" t="s">
        <v>155</v>
      </c>
      <c r="AU604" s="14" t="s">
        <v>344</v>
      </c>
      <c r="AV604" s="14">
        <v>10003002</v>
      </c>
      <c r="AW604" s="14">
        <v>21100060</v>
      </c>
      <c r="AX604" s="15" t="s">
        <v>156</v>
      </c>
      <c r="AY604" s="15">
        <v>0</v>
      </c>
      <c r="AZ604" s="13">
        <v>0</v>
      </c>
      <c r="BA604" s="13">
        <v>0</v>
      </c>
      <c r="BB604" s="109" t="str">
        <f>"蓄力1秒,立即对目标范围内的怪物造成"&amp;W604*100&amp;"%攻击伤害+"&amp;X604&amp;"点固定伤害"</f>
        <v>蓄力1秒,立即对目标范围内的怪物造成350%攻击伤害+300点固定伤害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62012302</v>
      </c>
      <c r="D605" s="15" t="s">
        <v>782</v>
      </c>
      <c r="E605" s="11">
        <v>1</v>
      </c>
      <c r="F605" s="14">
        <v>62012301</v>
      </c>
      <c r="G605" s="14">
        <f t="shared" ref="G605:G606" si="53">C606</f>
        <v>62012303</v>
      </c>
      <c r="H605" s="13">
        <v>4</v>
      </c>
      <c r="I605" s="11">
        <v>5</v>
      </c>
      <c r="J605" s="11">
        <v>2</v>
      </c>
      <c r="K605" s="11">
        <v>0</v>
      </c>
      <c r="L605" s="14">
        <v>0</v>
      </c>
      <c r="M605" s="14">
        <v>0</v>
      </c>
      <c r="N605" s="14">
        <v>1</v>
      </c>
      <c r="O605" s="14">
        <v>0</v>
      </c>
      <c r="P605" s="14">
        <v>0</v>
      </c>
      <c r="Q605" s="14">
        <v>0</v>
      </c>
      <c r="R605" s="6">
        <v>0</v>
      </c>
      <c r="S605" s="13">
        <v>0</v>
      </c>
      <c r="T605" s="11">
        <v>1</v>
      </c>
      <c r="U605" s="14">
        <v>2</v>
      </c>
      <c r="V605" s="14">
        <v>0</v>
      </c>
      <c r="W605" s="14">
        <v>3.5</v>
      </c>
      <c r="X605" s="14">
        <v>300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154</v>
      </c>
      <c r="AT605" s="15" t="s">
        <v>155</v>
      </c>
      <c r="AU605" s="14" t="s">
        <v>344</v>
      </c>
      <c r="AV605" s="14">
        <v>10003002</v>
      </c>
      <c r="AW605" s="14">
        <v>21100060</v>
      </c>
      <c r="AX605" s="15" t="s">
        <v>156</v>
      </c>
      <c r="AY605" s="15">
        <v>0</v>
      </c>
      <c r="AZ605" s="13">
        <v>0</v>
      </c>
      <c r="BA605" s="13">
        <v>0</v>
      </c>
      <c r="BB605" s="109" t="str">
        <f t="shared" ref="BB605:BB609" si="54">"蓄力1秒,立即对目标范围内的怪物造成"&amp;W605*100&amp;"%攻击伤害+"&amp;X605&amp;"点固定伤害"</f>
        <v>蓄力1秒,立即对目标范围内的怪物造成350%攻击伤害+300点固定伤害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62012303</v>
      </c>
      <c r="D606" s="15" t="s">
        <v>782</v>
      </c>
      <c r="E606" s="11">
        <v>2</v>
      </c>
      <c r="F606" s="14">
        <v>62012301</v>
      </c>
      <c r="G606" s="14">
        <f t="shared" si="53"/>
        <v>62012304</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3.5</v>
      </c>
      <c r="X606" s="14">
        <v>600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154</v>
      </c>
      <c r="AT606" s="15" t="s">
        <v>155</v>
      </c>
      <c r="AU606" s="14" t="s">
        <v>344</v>
      </c>
      <c r="AV606" s="14">
        <v>10003002</v>
      </c>
      <c r="AW606" s="14">
        <v>21100060</v>
      </c>
      <c r="AX606" s="15" t="s">
        <v>156</v>
      </c>
      <c r="AY606" s="15">
        <v>0</v>
      </c>
      <c r="AZ606" s="13">
        <v>0</v>
      </c>
      <c r="BA606" s="13">
        <v>0</v>
      </c>
      <c r="BB606" s="109" t="str">
        <f t="shared" si="54"/>
        <v>蓄力1秒,立即对目标范围内的怪物造成350%攻击伤害+600点固定伤害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62012304</v>
      </c>
      <c r="D607" s="15" t="s">
        <v>782</v>
      </c>
      <c r="E607" s="11">
        <v>3</v>
      </c>
      <c r="F607" s="14">
        <v>62012301</v>
      </c>
      <c r="G607" s="14">
        <v>0</v>
      </c>
      <c r="H607" s="13">
        <v>4</v>
      </c>
      <c r="I607" s="11">
        <v>5</v>
      </c>
      <c r="J607" s="11">
        <v>0</v>
      </c>
      <c r="K607" s="11">
        <v>0</v>
      </c>
      <c r="L607" s="14">
        <v>0</v>
      </c>
      <c r="M607" s="14">
        <v>0</v>
      </c>
      <c r="N607" s="14">
        <v>1</v>
      </c>
      <c r="O607" s="14">
        <v>0</v>
      </c>
      <c r="P607" s="14">
        <v>0</v>
      </c>
      <c r="Q607" s="14">
        <v>0</v>
      </c>
      <c r="R607" s="6">
        <v>0</v>
      </c>
      <c r="S607" s="13">
        <v>0</v>
      </c>
      <c r="T607" s="11">
        <v>1</v>
      </c>
      <c r="U607" s="14">
        <v>2</v>
      </c>
      <c r="V607" s="14">
        <v>0</v>
      </c>
      <c r="W607" s="14">
        <v>3.5</v>
      </c>
      <c r="X607" s="14">
        <v>1000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154</v>
      </c>
      <c r="AT607" s="15" t="s">
        <v>155</v>
      </c>
      <c r="AU607" s="14" t="s">
        <v>344</v>
      </c>
      <c r="AV607" s="14">
        <v>10003002</v>
      </c>
      <c r="AW607" s="14">
        <v>21100060</v>
      </c>
      <c r="AX607" s="15" t="s">
        <v>156</v>
      </c>
      <c r="AY607" s="15">
        <v>0</v>
      </c>
      <c r="AZ607" s="13">
        <v>0</v>
      </c>
      <c r="BA607" s="13">
        <v>0</v>
      </c>
      <c r="BB607" s="109" t="str">
        <f t="shared" si="54"/>
        <v>蓄力1秒,立即对目标范围内的怪物造成350%攻击伤害+1000点固定伤害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62012305</v>
      </c>
      <c r="D608" s="15" t="s">
        <v>782</v>
      </c>
      <c r="E608" s="11">
        <v>4</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3.5</v>
      </c>
      <c r="X608" s="14">
        <v>1500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154</v>
      </c>
      <c r="AT608" s="15" t="s">
        <v>155</v>
      </c>
      <c r="AU608" s="14" t="s">
        <v>344</v>
      </c>
      <c r="AV608" s="14">
        <v>10003002</v>
      </c>
      <c r="AW608" s="14">
        <v>21100060</v>
      </c>
      <c r="AX608" s="15" t="s">
        <v>156</v>
      </c>
      <c r="AY608" s="15">
        <v>0</v>
      </c>
      <c r="AZ608" s="13">
        <v>0</v>
      </c>
      <c r="BA608" s="13">
        <v>0</v>
      </c>
      <c r="BB608" s="109" t="str">
        <f t="shared" si="54"/>
        <v>蓄力1秒,立即对目标范围内的怪物造成350%攻击伤害+1500点固定伤害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62012306</v>
      </c>
      <c r="D609" s="15" t="s">
        <v>782</v>
      </c>
      <c r="E609" s="11">
        <v>5</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3.5</v>
      </c>
      <c r="X609" s="14">
        <v>2000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154</v>
      </c>
      <c r="AT609" s="15" t="s">
        <v>155</v>
      </c>
      <c r="AU609" s="14" t="s">
        <v>344</v>
      </c>
      <c r="AV609" s="14">
        <v>10003002</v>
      </c>
      <c r="AW609" s="14">
        <v>21100060</v>
      </c>
      <c r="AX609" s="15" t="s">
        <v>156</v>
      </c>
      <c r="AY609" s="15">
        <v>0</v>
      </c>
      <c r="AZ609" s="13">
        <v>0</v>
      </c>
      <c r="BA609" s="13">
        <v>0</v>
      </c>
      <c r="BB609" s="109" t="str">
        <f t="shared" si="54"/>
        <v>蓄力1秒,立即对目标范围内的怪物造成350%攻击伤害+2000点固定伤害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20.100000000000001" customHeight="1">
      <c r="C610" s="104">
        <v>620211011</v>
      </c>
      <c r="D610" s="105" t="s">
        <v>717</v>
      </c>
      <c r="E610" s="104">
        <v>0</v>
      </c>
      <c r="F610" s="104">
        <v>62021201</v>
      </c>
      <c r="G610" s="104">
        <v>62021102</v>
      </c>
      <c r="H610" s="104">
        <v>0</v>
      </c>
      <c r="I610" s="104">
        <v>30</v>
      </c>
      <c r="J610" s="104">
        <v>5</v>
      </c>
      <c r="K610" s="104">
        <v>0</v>
      </c>
      <c r="L610" s="104">
        <v>0</v>
      </c>
      <c r="M610" s="104">
        <v>0</v>
      </c>
      <c r="N610" s="104">
        <v>1</v>
      </c>
      <c r="O610" s="104">
        <v>0</v>
      </c>
      <c r="P610" s="104">
        <v>0</v>
      </c>
      <c r="Q610" s="104">
        <v>0</v>
      </c>
      <c r="R610" s="104">
        <v>0</v>
      </c>
      <c r="S610" s="104">
        <v>0</v>
      </c>
      <c r="T610" s="104">
        <v>1</v>
      </c>
      <c r="U610" s="104">
        <v>2</v>
      </c>
      <c r="V610" s="104">
        <v>0</v>
      </c>
      <c r="W610" s="104">
        <v>2</v>
      </c>
      <c r="X610" s="104">
        <v>1050</v>
      </c>
      <c r="Y610" s="104">
        <v>1</v>
      </c>
      <c r="Z610" s="104">
        <v>0</v>
      </c>
      <c r="AA610" s="104">
        <v>0</v>
      </c>
      <c r="AB610" s="104">
        <v>0</v>
      </c>
      <c r="AC610" s="104">
        <v>0</v>
      </c>
      <c r="AD610" s="104">
        <v>9</v>
      </c>
      <c r="AE610" s="104">
        <v>1</v>
      </c>
      <c r="AF610" s="104">
        <v>3</v>
      </c>
      <c r="AG610" s="104">
        <v>2</v>
      </c>
      <c r="AH610" s="104">
        <v>1</v>
      </c>
      <c r="AI610" s="104">
        <v>2</v>
      </c>
      <c r="AJ610" s="104">
        <v>8</v>
      </c>
      <c r="AK610" s="104">
        <v>0</v>
      </c>
      <c r="AL610" s="104">
        <v>0</v>
      </c>
      <c r="AM610" s="104">
        <v>0</v>
      </c>
      <c r="AN610" s="104">
        <v>0.5</v>
      </c>
      <c r="AO610" s="104">
        <v>3000</v>
      </c>
      <c r="AP610" s="104">
        <v>0.4</v>
      </c>
      <c r="AQ610" s="104">
        <v>0</v>
      </c>
      <c r="AR610" s="104">
        <v>92012001</v>
      </c>
      <c r="AS610" s="104" t="s">
        <v>698</v>
      </c>
      <c r="AT610" s="105" t="s">
        <v>464</v>
      </c>
      <c r="AU610" s="104" t="s">
        <v>165</v>
      </c>
      <c r="AV610" s="104">
        <v>10000015</v>
      </c>
      <c r="AW610" s="104">
        <v>21101021</v>
      </c>
      <c r="AX610" s="105" t="s">
        <v>687</v>
      </c>
      <c r="AY610" s="104">
        <v>1</v>
      </c>
      <c r="AZ610" s="104">
        <v>0</v>
      </c>
      <c r="BA610" s="104">
        <v>0</v>
      </c>
      <c r="BB610" s="108" t="str">
        <f>"立即对当前脚下敌人目标造成"&amp;W610*100&amp;"%攻击伤害+"&amp;X610&amp;"点固定伤害和使目标眩晕1秒,并迅速跳跃至目标区域"</f>
        <v>立即对当前脚下敌人目标造成200%攻击伤害+1050点固定伤害和使目标眩晕1秒,并迅速跳跃至目标区域</v>
      </c>
      <c r="BC610" s="104">
        <v>0</v>
      </c>
      <c r="BD610" s="104">
        <v>0</v>
      </c>
      <c r="BE610" s="104">
        <v>0</v>
      </c>
      <c r="BF610" s="104">
        <v>0</v>
      </c>
      <c r="BG610" s="104">
        <v>0</v>
      </c>
      <c r="BH610" s="104">
        <v>0</v>
      </c>
      <c r="BI610" s="110">
        <v>0</v>
      </c>
      <c r="BJ610" s="104">
        <v>0</v>
      </c>
      <c r="BK610" s="6">
        <v>0</v>
      </c>
      <c r="BL610" s="6">
        <v>0</v>
      </c>
      <c r="BM610" s="6">
        <v>0</v>
      </c>
      <c r="BN610" s="6">
        <v>0</v>
      </c>
      <c r="BO610" s="6">
        <v>0</v>
      </c>
    </row>
    <row r="611" spans="1:67" ht="20.100000000000001" customHeight="1">
      <c r="C611" s="104">
        <v>620211021</v>
      </c>
      <c r="D611" s="105" t="s">
        <v>717</v>
      </c>
      <c r="E611" s="104">
        <v>1</v>
      </c>
      <c r="F611" s="104">
        <v>62021201</v>
      </c>
      <c r="G611" s="104">
        <v>62021103</v>
      </c>
      <c r="H611" s="104">
        <v>0</v>
      </c>
      <c r="I611" s="104">
        <v>37</v>
      </c>
      <c r="J611" s="104">
        <v>2</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698</v>
      </c>
      <c r="AT611" s="105" t="s">
        <v>464</v>
      </c>
      <c r="AU611" s="104" t="s">
        <v>165</v>
      </c>
      <c r="AV611" s="104">
        <v>10000015</v>
      </c>
      <c r="AW611" s="104">
        <v>21101021</v>
      </c>
      <c r="AX611" s="105" t="s">
        <v>687</v>
      </c>
      <c r="AY611" s="104">
        <v>1</v>
      </c>
      <c r="AZ611" s="104">
        <v>0</v>
      </c>
      <c r="BA611" s="104">
        <v>0</v>
      </c>
      <c r="BB611" s="108" t="str">
        <f t="shared" ref="BB611:BB615" si="55">"立即对当前脚下敌人目标造成"&amp;W611*100&amp;"%攻击伤害+"&amp;X611&amp;"点固定伤害和使目标眩晕1秒,并迅速跳跃至目标区域"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0">
        <v>0</v>
      </c>
      <c r="BJ611" s="104">
        <v>0</v>
      </c>
      <c r="BK611" s="6">
        <v>0</v>
      </c>
      <c r="BL611" s="6">
        <v>0</v>
      </c>
      <c r="BM611" s="6">
        <v>0</v>
      </c>
      <c r="BN611" s="6">
        <v>0</v>
      </c>
      <c r="BO611" s="6">
        <v>0</v>
      </c>
    </row>
    <row r="612" spans="1:67" ht="20.100000000000001" customHeight="1">
      <c r="C612" s="104">
        <v>620211031</v>
      </c>
      <c r="D612" s="105" t="s">
        <v>717</v>
      </c>
      <c r="E612" s="104">
        <v>2</v>
      </c>
      <c r="F612" s="104">
        <v>62021201</v>
      </c>
      <c r="G612" s="104">
        <v>62021104</v>
      </c>
      <c r="H612" s="104">
        <v>0</v>
      </c>
      <c r="I612" s="104">
        <v>42</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1400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698</v>
      </c>
      <c r="AT612" s="105" t="s">
        <v>464</v>
      </c>
      <c r="AU612" s="104" t="s">
        <v>165</v>
      </c>
      <c r="AV612" s="104">
        <v>10000015</v>
      </c>
      <c r="AW612" s="104">
        <v>21101021</v>
      </c>
      <c r="AX612" s="105" t="s">
        <v>687</v>
      </c>
      <c r="AY612" s="104">
        <v>1</v>
      </c>
      <c r="AZ612" s="104">
        <v>0</v>
      </c>
      <c r="BA612" s="104">
        <v>0</v>
      </c>
      <c r="BB612" s="108" t="str">
        <f t="shared" si="55"/>
        <v>立即对当前脚下敌人目标造成200%攻击伤害+1400点固定伤害和使目标眩晕1秒,并迅速跳跃至目标区域</v>
      </c>
      <c r="BC612" s="104">
        <v>0</v>
      </c>
      <c r="BD612" s="104">
        <v>0</v>
      </c>
      <c r="BE612" s="104">
        <v>0</v>
      </c>
      <c r="BF612" s="104">
        <v>0</v>
      </c>
      <c r="BG612" s="104">
        <v>0</v>
      </c>
      <c r="BH612" s="104">
        <v>0</v>
      </c>
      <c r="BI612" s="110">
        <v>0</v>
      </c>
      <c r="BJ612" s="104">
        <v>0</v>
      </c>
      <c r="BK612" s="6">
        <v>0</v>
      </c>
      <c r="BL612" s="6">
        <v>0</v>
      </c>
      <c r="BM612" s="6">
        <v>0</v>
      </c>
      <c r="BN612" s="6">
        <v>0</v>
      </c>
      <c r="BO612" s="6">
        <v>0</v>
      </c>
    </row>
    <row r="613" spans="1:67" ht="20.100000000000001" customHeight="1">
      <c r="C613" s="104">
        <v>620211041</v>
      </c>
      <c r="D613" s="105" t="s">
        <v>717</v>
      </c>
      <c r="E613" s="104">
        <v>3</v>
      </c>
      <c r="F613" s="104">
        <v>62021201</v>
      </c>
      <c r="G613" s="104">
        <v>0</v>
      </c>
      <c r="H613" s="104">
        <v>0</v>
      </c>
      <c r="I613" s="104">
        <v>0</v>
      </c>
      <c r="J613" s="104">
        <v>0</v>
      </c>
      <c r="K613" s="104">
        <v>0</v>
      </c>
      <c r="L613" s="104">
        <v>0</v>
      </c>
      <c r="M613" s="104">
        <v>0</v>
      </c>
      <c r="N613" s="104">
        <v>1</v>
      </c>
      <c r="O613" s="104">
        <v>0</v>
      </c>
      <c r="P613" s="104">
        <v>0</v>
      </c>
      <c r="Q613" s="104">
        <v>0</v>
      </c>
      <c r="R613" s="104">
        <v>0</v>
      </c>
      <c r="S613" s="104">
        <v>0</v>
      </c>
      <c r="T613" s="104">
        <v>1</v>
      </c>
      <c r="U613" s="104">
        <v>2</v>
      </c>
      <c r="V613" s="104">
        <v>0</v>
      </c>
      <c r="W613" s="104">
        <v>2</v>
      </c>
      <c r="X613" s="104">
        <v>1750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698</v>
      </c>
      <c r="AT613" s="105" t="s">
        <v>464</v>
      </c>
      <c r="AU613" s="104" t="s">
        <v>165</v>
      </c>
      <c r="AV613" s="104">
        <v>10000015</v>
      </c>
      <c r="AW613" s="104">
        <v>21101021</v>
      </c>
      <c r="AX613" s="105" t="s">
        <v>687</v>
      </c>
      <c r="AY613" s="104">
        <v>1</v>
      </c>
      <c r="AZ613" s="104">
        <v>0</v>
      </c>
      <c r="BA613" s="104">
        <v>0</v>
      </c>
      <c r="BB613" s="108" t="str">
        <f t="shared" si="55"/>
        <v>立即对当前脚下敌人目标造成200%攻击伤害+1750点固定伤害和使目标眩晕1秒,并迅速跳跃至目标区域</v>
      </c>
      <c r="BC613" s="104">
        <v>0</v>
      </c>
      <c r="BD613" s="104">
        <v>0</v>
      </c>
      <c r="BE613" s="104">
        <v>0</v>
      </c>
      <c r="BF613" s="104">
        <v>0</v>
      </c>
      <c r="BG613" s="104">
        <v>0</v>
      </c>
      <c r="BH613" s="104">
        <v>0</v>
      </c>
      <c r="BI613" s="110">
        <v>0</v>
      </c>
      <c r="BJ613" s="104">
        <v>0</v>
      </c>
      <c r="BK613" s="6">
        <v>0</v>
      </c>
      <c r="BL613" s="6">
        <v>0</v>
      </c>
      <c r="BM613" s="6">
        <v>0</v>
      </c>
      <c r="BN613" s="6">
        <v>0</v>
      </c>
      <c r="BO613" s="6">
        <v>0</v>
      </c>
    </row>
    <row r="614" spans="1:67" ht="20.100000000000001" customHeight="1">
      <c r="C614" s="104">
        <v>620211051</v>
      </c>
      <c r="D614" s="105" t="s">
        <v>717</v>
      </c>
      <c r="E614" s="104">
        <v>4</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2100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698</v>
      </c>
      <c r="AT614" s="105" t="s">
        <v>464</v>
      </c>
      <c r="AU614" s="104" t="s">
        <v>165</v>
      </c>
      <c r="AV614" s="104">
        <v>10000015</v>
      </c>
      <c r="AW614" s="104">
        <v>21101021</v>
      </c>
      <c r="AX614" s="105" t="s">
        <v>687</v>
      </c>
      <c r="AY614" s="104">
        <v>1</v>
      </c>
      <c r="AZ614" s="104">
        <v>0</v>
      </c>
      <c r="BA614" s="104">
        <v>0</v>
      </c>
      <c r="BB614" s="108" t="str">
        <f t="shared" si="55"/>
        <v>立即对当前脚下敌人目标造成200%攻击伤害+2100点固定伤害和使目标眩晕1秒,并迅速跳跃至目标区域</v>
      </c>
      <c r="BC614" s="104">
        <v>0</v>
      </c>
      <c r="BD614" s="104">
        <v>0</v>
      </c>
      <c r="BE614" s="104">
        <v>0</v>
      </c>
      <c r="BF614" s="104">
        <v>0</v>
      </c>
      <c r="BG614" s="104">
        <v>0</v>
      </c>
      <c r="BH614" s="104">
        <v>0</v>
      </c>
      <c r="BI614" s="110">
        <v>0</v>
      </c>
      <c r="BJ614" s="104">
        <v>0</v>
      </c>
      <c r="BK614" s="6">
        <v>0</v>
      </c>
      <c r="BL614" s="6">
        <v>0</v>
      </c>
      <c r="BM614" s="6">
        <v>0</v>
      </c>
      <c r="BN614" s="6">
        <v>0</v>
      </c>
      <c r="BO614" s="6">
        <v>0</v>
      </c>
    </row>
    <row r="615" spans="1:67" ht="20.100000000000001" customHeight="1">
      <c r="C615" s="104">
        <v>620211061</v>
      </c>
      <c r="D615" s="105" t="s">
        <v>717</v>
      </c>
      <c r="E615" s="104">
        <v>5</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2450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698</v>
      </c>
      <c r="AT615" s="105" t="s">
        <v>464</v>
      </c>
      <c r="AU615" s="104" t="s">
        <v>165</v>
      </c>
      <c r="AV615" s="104">
        <v>10000015</v>
      </c>
      <c r="AW615" s="104">
        <v>21101021</v>
      </c>
      <c r="AX615" s="105" t="s">
        <v>687</v>
      </c>
      <c r="AY615" s="104">
        <v>1</v>
      </c>
      <c r="AZ615" s="104">
        <v>0</v>
      </c>
      <c r="BA615" s="104">
        <v>0</v>
      </c>
      <c r="BB615" s="108" t="str">
        <f t="shared" si="55"/>
        <v>立即对当前脚下敌人目标造成200%攻击伤害+2450点固定伤害和使目标眩晕1秒,并迅速跳跃至目标区域</v>
      </c>
      <c r="BC615" s="104">
        <v>0</v>
      </c>
      <c r="BD615" s="104">
        <v>0</v>
      </c>
      <c r="BE615" s="104">
        <v>0</v>
      </c>
      <c r="BF615" s="104">
        <v>0</v>
      </c>
      <c r="BG615" s="104">
        <v>0</v>
      </c>
      <c r="BH615" s="104">
        <v>0</v>
      </c>
      <c r="BI615" s="110">
        <v>0</v>
      </c>
      <c r="BJ615" s="104">
        <v>0</v>
      </c>
      <c r="BK615" s="6">
        <v>0</v>
      </c>
      <c r="BL615" s="6">
        <v>0</v>
      </c>
      <c r="BM615" s="6">
        <v>0</v>
      </c>
      <c r="BN615" s="6">
        <v>0</v>
      </c>
      <c r="BO615" s="6">
        <v>0</v>
      </c>
    </row>
    <row r="616" spans="1:67" ht="20.100000000000001" customHeight="1">
      <c r="A616" s="111"/>
      <c r="B616" s="111"/>
      <c r="C616" s="11">
        <v>62021101</v>
      </c>
      <c r="D616" s="11" t="s">
        <v>706</v>
      </c>
      <c r="E616" s="11">
        <v>0</v>
      </c>
      <c r="F616" s="11">
        <v>61021101</v>
      </c>
      <c r="G616" s="11">
        <v>62021102</v>
      </c>
      <c r="H616" s="11">
        <v>0</v>
      </c>
      <c r="I616" s="11">
        <v>18</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2</v>
      </c>
      <c r="AH616" s="11">
        <v>0</v>
      </c>
      <c r="AI616" s="11">
        <v>0</v>
      </c>
      <c r="AJ616" s="11">
        <v>0</v>
      </c>
      <c r="AK616" s="11">
        <v>0</v>
      </c>
      <c r="AL616" s="11">
        <v>0</v>
      </c>
      <c r="AM616" s="11">
        <v>0</v>
      </c>
      <c r="AN616" s="11">
        <v>0</v>
      </c>
      <c r="AO616" s="11">
        <v>1000</v>
      </c>
      <c r="AP616" s="11">
        <v>0</v>
      </c>
      <c r="AQ616" s="11">
        <v>0</v>
      </c>
      <c r="AR616" s="11">
        <v>90002001</v>
      </c>
      <c r="AS616" s="11" t="s">
        <v>154</v>
      </c>
      <c r="AT616" s="11" t="s">
        <v>155</v>
      </c>
      <c r="AU616" s="11" t="s">
        <v>242</v>
      </c>
      <c r="AV616" s="11">
        <v>0</v>
      </c>
      <c r="AW616" s="11">
        <v>0</v>
      </c>
      <c r="AX616" s="11" t="s">
        <v>156</v>
      </c>
      <c r="AY616" s="11" t="s">
        <v>154</v>
      </c>
      <c r="AZ616" s="11">
        <v>0</v>
      </c>
      <c r="BA616" s="11">
        <v>0</v>
      </c>
      <c r="BB616" s="95" t="s">
        <v>783</v>
      </c>
      <c r="BC616" s="11">
        <v>0</v>
      </c>
      <c r="BD616" s="11">
        <v>0</v>
      </c>
      <c r="BE616" s="11">
        <v>0</v>
      </c>
      <c r="BF616" s="11">
        <v>0</v>
      </c>
      <c r="BG616" s="11">
        <v>0</v>
      </c>
      <c r="BH616" s="11">
        <v>0</v>
      </c>
      <c r="BI616" s="11">
        <v>0</v>
      </c>
      <c r="BJ616" s="11">
        <v>1</v>
      </c>
      <c r="BK616" s="6">
        <v>0</v>
      </c>
      <c r="BL616" s="6">
        <v>0</v>
      </c>
      <c r="BM616" s="6">
        <v>0</v>
      </c>
      <c r="BN616" s="6">
        <v>0</v>
      </c>
      <c r="BO616" s="6">
        <v>0</v>
      </c>
    </row>
    <row r="617" spans="1:67" ht="20.100000000000001" customHeight="1">
      <c r="A617" s="111"/>
      <c r="B617" s="111"/>
      <c r="C617" s="11">
        <v>62021102</v>
      </c>
      <c r="D617" s="11" t="s">
        <v>706</v>
      </c>
      <c r="E617" s="11">
        <v>1</v>
      </c>
      <c r="F617" s="11">
        <v>61021101</v>
      </c>
      <c r="G617" s="11">
        <v>62021103</v>
      </c>
      <c r="H617" s="11">
        <v>0</v>
      </c>
      <c r="I617" s="11">
        <v>27</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154</v>
      </c>
      <c r="AT617" s="11" t="s">
        <v>155</v>
      </c>
      <c r="AU617" s="11" t="s">
        <v>242</v>
      </c>
      <c r="AV617" s="11">
        <v>0</v>
      </c>
      <c r="AW617" s="11">
        <v>0</v>
      </c>
      <c r="AX617" s="11" t="s">
        <v>156</v>
      </c>
      <c r="AY617" s="11" t="s">
        <v>154</v>
      </c>
      <c r="AZ617" s="11">
        <v>0</v>
      </c>
      <c r="BA617" s="11">
        <v>0</v>
      </c>
      <c r="BB617" s="95" t="s">
        <v>783</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1"/>
      <c r="B618" s="111"/>
      <c r="C618" s="11">
        <v>62021103</v>
      </c>
      <c r="D618" s="11" t="s">
        <v>706</v>
      </c>
      <c r="E618" s="11">
        <v>2</v>
      </c>
      <c r="F618" s="11">
        <v>61021101</v>
      </c>
      <c r="G618" s="11">
        <v>62021104</v>
      </c>
      <c r="H618" s="11">
        <v>0</v>
      </c>
      <c r="I618" s="11">
        <v>32</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90002002</v>
      </c>
      <c r="AS618" s="11" t="s">
        <v>154</v>
      </c>
      <c r="AT618" s="11" t="s">
        <v>155</v>
      </c>
      <c r="AU618" s="11" t="s">
        <v>242</v>
      </c>
      <c r="AV618" s="11">
        <v>0</v>
      </c>
      <c r="AW618" s="11">
        <v>0</v>
      </c>
      <c r="AX618" s="11" t="s">
        <v>156</v>
      </c>
      <c r="AY618" s="11" t="s">
        <v>154</v>
      </c>
      <c r="AZ618" s="11">
        <v>0</v>
      </c>
      <c r="BA618" s="11">
        <v>0</v>
      </c>
      <c r="BB618" s="95" t="s">
        <v>784</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1"/>
      <c r="B619" s="111"/>
      <c r="C619" s="11">
        <v>62021104</v>
      </c>
      <c r="D619" s="11" t="s">
        <v>706</v>
      </c>
      <c r="E619" s="11">
        <v>3</v>
      </c>
      <c r="F619" s="11">
        <v>61021101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90002003</v>
      </c>
      <c r="AS619" s="11" t="s">
        <v>154</v>
      </c>
      <c r="AT619" s="11" t="s">
        <v>155</v>
      </c>
      <c r="AU619" s="11" t="s">
        <v>242</v>
      </c>
      <c r="AV619" s="11">
        <v>0</v>
      </c>
      <c r="AW619" s="11">
        <v>0</v>
      </c>
      <c r="AX619" s="11" t="s">
        <v>156</v>
      </c>
      <c r="AY619" s="11" t="s">
        <v>154</v>
      </c>
      <c r="AZ619" s="11">
        <v>0</v>
      </c>
      <c r="BA619" s="11">
        <v>0</v>
      </c>
      <c r="BB619" s="95" t="s">
        <v>785</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1"/>
      <c r="B620" s="111"/>
      <c r="C620" s="11">
        <v>62021105</v>
      </c>
      <c r="D620" s="11" t="s">
        <v>706</v>
      </c>
      <c r="E620" s="11">
        <v>4</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90002004</v>
      </c>
      <c r="AS620" s="11" t="s">
        <v>154</v>
      </c>
      <c r="AT620" s="11" t="s">
        <v>155</v>
      </c>
      <c r="AU620" s="11" t="s">
        <v>242</v>
      </c>
      <c r="AV620" s="11">
        <v>0</v>
      </c>
      <c r="AW620" s="11">
        <v>0</v>
      </c>
      <c r="AX620" s="11" t="s">
        <v>156</v>
      </c>
      <c r="AY620" s="11" t="s">
        <v>154</v>
      </c>
      <c r="AZ620" s="11">
        <v>0</v>
      </c>
      <c r="BA620" s="11">
        <v>0</v>
      </c>
      <c r="BB620" s="95" t="s">
        <v>243</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1"/>
      <c r="B621" s="111"/>
      <c r="C621" s="11">
        <v>62021106</v>
      </c>
      <c r="D621" s="11" t="s">
        <v>706</v>
      </c>
      <c r="E621" s="11">
        <v>5</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90002005</v>
      </c>
      <c r="AS621" s="11" t="s">
        <v>154</v>
      </c>
      <c r="AT621" s="11" t="s">
        <v>155</v>
      </c>
      <c r="AU621" s="11" t="s">
        <v>242</v>
      </c>
      <c r="AV621" s="11">
        <v>0</v>
      </c>
      <c r="AW621" s="11">
        <v>0</v>
      </c>
      <c r="AX621" s="11" t="s">
        <v>156</v>
      </c>
      <c r="AY621" s="11" t="s">
        <v>154</v>
      </c>
      <c r="AZ621" s="11">
        <v>0</v>
      </c>
      <c r="BA621" s="11">
        <v>0</v>
      </c>
      <c r="BB621" s="95" t="s">
        <v>786</v>
      </c>
      <c r="BC621" s="11">
        <v>0</v>
      </c>
      <c r="BD621" s="11">
        <v>0</v>
      </c>
      <c r="BE621" s="11">
        <v>0</v>
      </c>
      <c r="BF621" s="11">
        <v>0</v>
      </c>
      <c r="BG621" s="11">
        <v>0</v>
      </c>
      <c r="BH621" s="11">
        <v>0</v>
      </c>
      <c r="BI621" s="11">
        <v>0</v>
      </c>
      <c r="BJ621" s="11">
        <v>1</v>
      </c>
      <c r="BK621" s="6">
        <v>0</v>
      </c>
      <c r="BL621" s="6">
        <v>0</v>
      </c>
      <c r="BM621" s="6">
        <v>0</v>
      </c>
      <c r="BN621" s="6">
        <v>0</v>
      </c>
      <c r="BO621" s="6">
        <v>0</v>
      </c>
    </row>
    <row r="622" spans="1:67" ht="19.5" customHeight="1">
      <c r="A622" s="111"/>
      <c r="B622" s="111"/>
      <c r="C622" s="11">
        <v>62021201</v>
      </c>
      <c r="D622" s="15" t="s">
        <v>666</v>
      </c>
      <c r="E622" s="11">
        <v>0</v>
      </c>
      <c r="F622" s="14">
        <v>62021301</v>
      </c>
      <c r="G622" s="11">
        <v>62021202</v>
      </c>
      <c r="H622" s="13">
        <v>0</v>
      </c>
      <c r="I622" s="11">
        <v>25</v>
      </c>
      <c r="J622" s="11">
        <v>5</v>
      </c>
      <c r="K622" s="11">
        <v>0</v>
      </c>
      <c r="L622" s="14">
        <v>0</v>
      </c>
      <c r="M622" s="14">
        <v>0</v>
      </c>
      <c r="N622" s="14">
        <v>1</v>
      </c>
      <c r="O622" s="14">
        <v>0</v>
      </c>
      <c r="P622" s="14">
        <v>0</v>
      </c>
      <c r="Q622" s="14">
        <v>0</v>
      </c>
      <c r="R622" s="6">
        <v>0</v>
      </c>
      <c r="S622" s="13">
        <v>0</v>
      </c>
      <c r="T622" s="11">
        <v>1</v>
      </c>
      <c r="U622" s="14">
        <v>2</v>
      </c>
      <c r="V622" s="14">
        <v>0</v>
      </c>
      <c r="W622" s="14">
        <v>3</v>
      </c>
      <c r="X622" s="14">
        <v>1500</v>
      </c>
      <c r="Y622" s="14">
        <v>0</v>
      </c>
      <c r="Z622" s="14">
        <v>0</v>
      </c>
      <c r="AA622" s="14">
        <v>0</v>
      </c>
      <c r="AB622" s="14">
        <v>0</v>
      </c>
      <c r="AC622" s="14">
        <v>0</v>
      </c>
      <c r="AD622" s="14">
        <v>12</v>
      </c>
      <c r="AE622" s="14">
        <v>1</v>
      </c>
      <c r="AF622" s="14">
        <v>3</v>
      </c>
      <c r="AG622" s="6">
        <v>2</v>
      </c>
      <c r="AH622" s="6">
        <v>2</v>
      </c>
      <c r="AI622" s="6">
        <v>0</v>
      </c>
      <c r="AJ622" s="6">
        <v>4</v>
      </c>
      <c r="AK622" s="14">
        <v>0</v>
      </c>
      <c r="AL622" s="14">
        <v>0</v>
      </c>
      <c r="AM622" s="14">
        <v>0</v>
      </c>
      <c r="AN622" s="14">
        <v>0.25</v>
      </c>
      <c r="AO622" s="14">
        <v>2000</v>
      </c>
      <c r="AP622" s="14">
        <v>0.5</v>
      </c>
      <c r="AQ622" s="14">
        <v>10</v>
      </c>
      <c r="AR622" s="6">
        <v>0</v>
      </c>
      <c r="AS622" s="14">
        <v>92002001</v>
      </c>
      <c r="AT622" s="15" t="s">
        <v>155</v>
      </c>
      <c r="AU622" s="14" t="s">
        <v>351</v>
      </c>
      <c r="AV622" s="14">
        <v>10003002</v>
      </c>
      <c r="AW622" s="14">
        <v>21101030</v>
      </c>
      <c r="AX622" s="15" t="s">
        <v>375</v>
      </c>
      <c r="AY622" s="15">
        <v>0</v>
      </c>
      <c r="AZ622" s="13">
        <v>0</v>
      </c>
      <c r="BA622" s="13">
        <v>0</v>
      </c>
      <c r="BB622" s="109" t="str">
        <f>"立即对指定前方区域释放冲击波,冲击波对触碰的怪物造成"&amp;W622*100&amp;"%攻击伤害+"&amp;X622&amp;"点固定伤害"</f>
        <v>立即对指定前方区域释放冲击波,冲击波对触碰的怪物造成300%攻击伤害+1500点固定伤害</v>
      </c>
      <c r="BC622" s="14">
        <v>0</v>
      </c>
      <c r="BD622" s="11">
        <v>0</v>
      </c>
      <c r="BE622" s="14">
        <v>0</v>
      </c>
      <c r="BF622" s="14">
        <v>0</v>
      </c>
      <c r="BG622" s="14">
        <v>0</v>
      </c>
      <c r="BH622" s="14">
        <v>0</v>
      </c>
      <c r="BI622" s="9">
        <v>0</v>
      </c>
      <c r="BJ622" s="6">
        <v>0</v>
      </c>
      <c r="BK622" s="6">
        <v>0</v>
      </c>
      <c r="BL622" s="6">
        <v>0</v>
      </c>
      <c r="BM622" s="6">
        <v>0</v>
      </c>
      <c r="BN622" s="6">
        <v>0</v>
      </c>
      <c r="BO622" s="6">
        <v>0</v>
      </c>
    </row>
    <row r="623" spans="1:67" ht="19.5" customHeight="1">
      <c r="C623" s="11">
        <v>62021202</v>
      </c>
      <c r="D623" s="15" t="s">
        <v>666</v>
      </c>
      <c r="E623" s="11">
        <v>1</v>
      </c>
      <c r="F623" s="14">
        <v>62021301</v>
      </c>
      <c r="G623" s="11">
        <v>62021203</v>
      </c>
      <c r="H623" s="13">
        <v>0</v>
      </c>
      <c r="I623" s="11">
        <v>32</v>
      </c>
      <c r="J623" s="11">
        <v>2</v>
      </c>
      <c r="K623" s="11">
        <v>0</v>
      </c>
      <c r="L623" s="14">
        <v>0</v>
      </c>
      <c r="M623" s="14">
        <v>0</v>
      </c>
      <c r="N623" s="14">
        <v>1</v>
      </c>
      <c r="O623" s="14">
        <v>0</v>
      </c>
      <c r="P623" s="14">
        <v>0</v>
      </c>
      <c r="Q623" s="14">
        <v>0</v>
      </c>
      <c r="R623" s="6">
        <v>0</v>
      </c>
      <c r="S623" s="13">
        <v>0</v>
      </c>
      <c r="T623" s="11">
        <v>1</v>
      </c>
      <c r="U623" s="14">
        <v>2</v>
      </c>
      <c r="V623" s="14">
        <v>0</v>
      </c>
      <c r="W623" s="14">
        <v>3</v>
      </c>
      <c r="X623" s="14">
        <v>1500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155</v>
      </c>
      <c r="AU623" s="14" t="s">
        <v>351</v>
      </c>
      <c r="AV623" s="14">
        <v>10003002</v>
      </c>
      <c r="AW623" s="14">
        <v>21101030</v>
      </c>
      <c r="AX623" s="15" t="s">
        <v>375</v>
      </c>
      <c r="AY623" s="15">
        <v>0</v>
      </c>
      <c r="AZ623" s="13">
        <v>0</v>
      </c>
      <c r="BA623" s="13">
        <v>0</v>
      </c>
      <c r="BB623" s="109" t="str">
        <f t="shared" ref="BB623:BB627" si="56">"立即对指定前方区域释放冲击波,冲击波对触碰的怪物造成"&amp;W623*100&amp;"%攻击伤害+"&amp;X623&amp;"点固定伤害"</f>
        <v>立即对指定前方区域释放冲击波,冲击波对触碰的怪物造成300%攻击伤害+1500点固定伤害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62021203</v>
      </c>
      <c r="D624" s="15" t="s">
        <v>666</v>
      </c>
      <c r="E624" s="11">
        <v>2</v>
      </c>
      <c r="F624" s="14">
        <v>62021301</v>
      </c>
      <c r="G624" s="11">
        <v>62021204</v>
      </c>
      <c r="H624" s="13">
        <v>0</v>
      </c>
      <c r="I624" s="11">
        <v>37</v>
      </c>
      <c r="J624" s="11">
        <v>2</v>
      </c>
      <c r="K624" s="11">
        <v>0</v>
      </c>
      <c r="L624" s="14">
        <v>0</v>
      </c>
      <c r="M624" s="14">
        <v>0</v>
      </c>
      <c r="N624" s="14">
        <v>1</v>
      </c>
      <c r="O624" s="14">
        <v>0</v>
      </c>
      <c r="P624" s="14">
        <v>0</v>
      </c>
      <c r="Q624" s="14">
        <v>0</v>
      </c>
      <c r="R624" s="6">
        <v>0</v>
      </c>
      <c r="S624" s="13">
        <v>0</v>
      </c>
      <c r="T624" s="11">
        <v>1</v>
      </c>
      <c r="U624" s="14">
        <v>2</v>
      </c>
      <c r="V624" s="14">
        <v>0</v>
      </c>
      <c r="W624" s="14">
        <v>3</v>
      </c>
      <c r="X624" s="14">
        <v>2000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155</v>
      </c>
      <c r="AU624" s="14" t="s">
        <v>351</v>
      </c>
      <c r="AV624" s="14">
        <v>10003002</v>
      </c>
      <c r="AW624" s="14">
        <v>21101030</v>
      </c>
      <c r="AX624" s="15" t="s">
        <v>375</v>
      </c>
      <c r="AY624" s="15">
        <v>0</v>
      </c>
      <c r="AZ624" s="13">
        <v>0</v>
      </c>
      <c r="BA624" s="13">
        <v>0</v>
      </c>
      <c r="BB624" s="109" t="str">
        <f t="shared" si="56"/>
        <v>立即对指定前方区域释放冲击波,冲击波对触碰的怪物造成300%攻击伤害+2000点固定伤害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62021204</v>
      </c>
      <c r="D625" s="15" t="s">
        <v>666</v>
      </c>
      <c r="E625" s="11">
        <v>3</v>
      </c>
      <c r="F625" s="14">
        <v>62021301</v>
      </c>
      <c r="G625" s="14">
        <v>0</v>
      </c>
      <c r="H625" s="13">
        <v>0</v>
      </c>
      <c r="I625" s="11">
        <v>0</v>
      </c>
      <c r="J625" s="11">
        <v>0</v>
      </c>
      <c r="K625" s="11">
        <v>0</v>
      </c>
      <c r="L625" s="14">
        <v>0</v>
      </c>
      <c r="M625" s="14">
        <v>0</v>
      </c>
      <c r="N625" s="14">
        <v>1</v>
      </c>
      <c r="O625" s="14">
        <v>0</v>
      </c>
      <c r="P625" s="14">
        <v>0</v>
      </c>
      <c r="Q625" s="14">
        <v>0</v>
      </c>
      <c r="R625" s="6">
        <v>0</v>
      </c>
      <c r="S625" s="13">
        <v>0</v>
      </c>
      <c r="T625" s="11">
        <v>1</v>
      </c>
      <c r="U625" s="14">
        <v>2</v>
      </c>
      <c r="V625" s="14">
        <v>0</v>
      </c>
      <c r="W625" s="14">
        <v>3</v>
      </c>
      <c r="X625" s="14">
        <v>2500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155</v>
      </c>
      <c r="AU625" s="14" t="s">
        <v>351</v>
      </c>
      <c r="AV625" s="14">
        <v>10003002</v>
      </c>
      <c r="AW625" s="14">
        <v>21101030</v>
      </c>
      <c r="AX625" s="15" t="s">
        <v>375</v>
      </c>
      <c r="AY625" s="15">
        <v>0</v>
      </c>
      <c r="AZ625" s="13">
        <v>0</v>
      </c>
      <c r="BA625" s="13">
        <v>0</v>
      </c>
      <c r="BB625" s="109" t="str">
        <f t="shared" si="56"/>
        <v>立即对指定前方区域释放冲击波,冲击波对触碰的怪物造成300%攻击伤害+2500点固定伤害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62021205</v>
      </c>
      <c r="D626" s="15" t="s">
        <v>666</v>
      </c>
      <c r="E626" s="11">
        <v>4</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3000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155</v>
      </c>
      <c r="AU626" s="14" t="s">
        <v>351</v>
      </c>
      <c r="AV626" s="14">
        <v>10003002</v>
      </c>
      <c r="AW626" s="14">
        <v>21101030</v>
      </c>
      <c r="AX626" s="15" t="s">
        <v>375</v>
      </c>
      <c r="AY626" s="15">
        <v>0</v>
      </c>
      <c r="AZ626" s="13">
        <v>0</v>
      </c>
      <c r="BA626" s="13">
        <v>0</v>
      </c>
      <c r="BB626" s="109" t="str">
        <f t="shared" si="56"/>
        <v>立即对指定前方区域释放冲击波,冲击波对触碰的怪物造成300%攻击伤害+3000点固定伤害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62021206</v>
      </c>
      <c r="D627" s="15" t="s">
        <v>666</v>
      </c>
      <c r="E627" s="11">
        <v>5</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v>
      </c>
      <c r="X627" s="14">
        <v>3500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155</v>
      </c>
      <c r="AU627" s="14" t="s">
        <v>351</v>
      </c>
      <c r="AV627" s="14">
        <v>10003002</v>
      </c>
      <c r="AW627" s="14">
        <v>21101030</v>
      </c>
      <c r="AX627" s="15" t="s">
        <v>375</v>
      </c>
      <c r="AY627" s="15">
        <v>0</v>
      </c>
      <c r="AZ627" s="13">
        <v>0</v>
      </c>
      <c r="BA627" s="13">
        <v>0</v>
      </c>
      <c r="BB627" s="109" t="str">
        <f t="shared" si="56"/>
        <v>立即对指定前方区域释放冲击波,冲击波对触碰的怪物造成300%攻击伤害+3500点固定伤害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62021301</v>
      </c>
      <c r="D628" s="15" t="s">
        <v>252</v>
      </c>
      <c r="E628" s="11">
        <v>0</v>
      </c>
      <c r="F628" s="11">
        <v>62021401</v>
      </c>
      <c r="G628" s="14">
        <f>C629</f>
        <v>62021302</v>
      </c>
      <c r="H628" s="13">
        <v>0</v>
      </c>
      <c r="I628" s="11">
        <v>20</v>
      </c>
      <c r="J628" s="11">
        <v>5</v>
      </c>
      <c r="K628" s="11">
        <v>0</v>
      </c>
      <c r="L628" s="14">
        <v>0</v>
      </c>
      <c r="M628" s="14">
        <v>0</v>
      </c>
      <c r="N628" s="14">
        <v>1</v>
      </c>
      <c r="O628" s="14">
        <v>0</v>
      </c>
      <c r="P628" s="14">
        <v>0</v>
      </c>
      <c r="Q628" s="14">
        <v>0</v>
      </c>
      <c r="R628" s="6">
        <v>0</v>
      </c>
      <c r="S628" s="13">
        <v>0</v>
      </c>
      <c r="T628" s="11">
        <v>1</v>
      </c>
      <c r="U628" s="14">
        <v>2</v>
      </c>
      <c r="V628" s="14">
        <v>0</v>
      </c>
      <c r="W628" s="14">
        <v>1.5</v>
      </c>
      <c r="X628" s="14">
        <v>500</v>
      </c>
      <c r="Y628" s="14">
        <v>0</v>
      </c>
      <c r="Z628" s="14">
        <v>0</v>
      </c>
      <c r="AA628" s="14">
        <v>0</v>
      </c>
      <c r="AB628" s="14">
        <v>0</v>
      </c>
      <c r="AC628" s="14">
        <v>0</v>
      </c>
      <c r="AD628" s="14">
        <v>6</v>
      </c>
      <c r="AE628" s="14">
        <v>1</v>
      </c>
      <c r="AF628" s="14">
        <v>3</v>
      </c>
      <c r="AG628" s="6">
        <v>2</v>
      </c>
      <c r="AH628" s="6">
        <v>1</v>
      </c>
      <c r="AI628" s="6">
        <v>0</v>
      </c>
      <c r="AJ628" s="6">
        <v>7</v>
      </c>
      <c r="AK628" s="14">
        <v>0</v>
      </c>
      <c r="AL628" s="14">
        <v>0</v>
      </c>
      <c r="AM628" s="14">
        <v>6</v>
      </c>
      <c r="AN628" s="14">
        <v>0.25</v>
      </c>
      <c r="AO628" s="14">
        <v>6000</v>
      </c>
      <c r="AP628" s="14">
        <v>0</v>
      </c>
      <c r="AQ628" s="14">
        <v>0</v>
      </c>
      <c r="AR628" s="6">
        <v>0</v>
      </c>
      <c r="AS628" s="14">
        <v>92014001</v>
      </c>
      <c r="AT628" s="15" t="s">
        <v>253</v>
      </c>
      <c r="AU628" s="14" t="s">
        <v>254</v>
      </c>
      <c r="AV628" s="14">
        <v>10002001</v>
      </c>
      <c r="AW628" s="14">
        <v>21101040</v>
      </c>
      <c r="AX628" s="15" t="s">
        <v>225</v>
      </c>
      <c r="AY628" s="15" t="s">
        <v>787</v>
      </c>
      <c r="AZ628" s="13">
        <v>0</v>
      </c>
      <c r="BA628" s="13">
        <v>0</v>
      </c>
      <c r="BB628" s="109" t="str">
        <f>"对目标区域持续造成伤害,在此范围内的敌方目标每秒造成2次"&amp;W628*100&amp;"%攻击伤害+"&amp;X628&amp;"点固定伤害,目标移动速度降低75%,持续6秒,当在施法过程中进行移动会中断此技能施放"</f>
        <v>对目标区域持续造成伤害,在此范围内的敌方目标每秒造成2次150%攻击伤害+500点固定伤害,目标移动速度降低75%,持续6秒,当在施法过程中进行移动会中断此技能施放</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62021302</v>
      </c>
      <c r="D629" s="15" t="s">
        <v>252</v>
      </c>
      <c r="E629" s="11">
        <v>1</v>
      </c>
      <c r="F629" s="11">
        <v>62021401</v>
      </c>
      <c r="G629" s="14">
        <f t="shared" ref="G629:G630" si="57">C630</f>
        <v>62021303</v>
      </c>
      <c r="H629" s="13">
        <v>0</v>
      </c>
      <c r="I629" s="11">
        <v>27</v>
      </c>
      <c r="J629" s="11">
        <v>2</v>
      </c>
      <c r="K629" s="11">
        <v>0</v>
      </c>
      <c r="L629" s="14">
        <v>0</v>
      </c>
      <c r="M629" s="14">
        <v>0</v>
      </c>
      <c r="N629" s="14">
        <v>1</v>
      </c>
      <c r="O629" s="14">
        <v>0</v>
      </c>
      <c r="P629" s="14">
        <v>0</v>
      </c>
      <c r="Q629" s="14">
        <v>0</v>
      </c>
      <c r="R629" s="6">
        <v>0</v>
      </c>
      <c r="S629" s="13">
        <v>0</v>
      </c>
      <c r="T629" s="11">
        <v>1</v>
      </c>
      <c r="U629" s="14">
        <v>2</v>
      </c>
      <c r="V629" s="14">
        <v>0</v>
      </c>
      <c r="W629" s="14">
        <v>1.5</v>
      </c>
      <c r="X629" s="14">
        <v>500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253</v>
      </c>
      <c r="AU629" s="14" t="s">
        <v>254</v>
      </c>
      <c r="AV629" s="14">
        <v>10002001</v>
      </c>
      <c r="AW629" s="14">
        <v>21101040</v>
      </c>
      <c r="AX629" s="15" t="s">
        <v>225</v>
      </c>
      <c r="AY629" s="15" t="s">
        <v>787</v>
      </c>
      <c r="AZ629" s="13">
        <v>0</v>
      </c>
      <c r="BA629" s="13">
        <v>0</v>
      </c>
      <c r="BB629" s="109" t="str">
        <f t="shared" ref="BB629:BB633" si="58">"对目标区域持续造成伤害,在此范围内的敌方目标每秒造成2次"&amp;W629*100&amp;"%攻击伤害+"&amp;X629&amp;"点固定伤害,目标移动速度降低75%,持续6秒,当在施法过程中进行移动会中断此技能施放"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对目标区域持续造成伤害,在此范围内的敌方目标每秒造成2次150%攻击伤害+500点固定伤害,目标移动速度降低75%,持续6秒,当在施法过程中进行移动会中断此技能施放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62021303</v>
      </c>
      <c r="D630" s="15" t="s">
        <v>252</v>
      </c>
      <c r="E630" s="11">
        <v>2</v>
      </c>
      <c r="F630" s="11">
        <v>62021401</v>
      </c>
      <c r="G630" s="14">
        <f t="shared" si="57"/>
        <v>62021304</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1.5</v>
      </c>
      <c r="X630" s="14">
        <v>750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253</v>
      </c>
      <c r="AU630" s="14" t="s">
        <v>254</v>
      </c>
      <c r="AV630" s="14">
        <v>10002001</v>
      </c>
      <c r="AW630" s="14">
        <v>21101040</v>
      </c>
      <c r="AX630" s="15" t="s">
        <v>225</v>
      </c>
      <c r="AY630" s="15" t="s">
        <v>787</v>
      </c>
      <c r="AZ630" s="13">
        <v>0</v>
      </c>
      <c r="BA630" s="13">
        <v>0</v>
      </c>
      <c r="BB630" s="109" t="str">
        <f t="shared" si="58"/>
        <v>对目标区域持续造成伤害,在此范围内的敌方目标每秒造成2次150%攻击伤害+750点固定伤害,目标移动速度降低75%,持续6秒,当在施法过程中进行移动会中断此技能施放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62021304</v>
      </c>
      <c r="D631" s="15" t="s">
        <v>252</v>
      </c>
      <c r="E631" s="11">
        <v>3</v>
      </c>
      <c r="F631" s="11">
        <v>62021401</v>
      </c>
      <c r="G631" s="11">
        <v>0</v>
      </c>
      <c r="H631" s="13">
        <v>0</v>
      </c>
      <c r="I631" s="14">
        <v>0</v>
      </c>
      <c r="J631" s="11">
        <v>0</v>
      </c>
      <c r="K631" s="11">
        <v>0</v>
      </c>
      <c r="L631" s="14">
        <v>0</v>
      </c>
      <c r="M631" s="14">
        <v>0</v>
      </c>
      <c r="N631" s="14">
        <v>1</v>
      </c>
      <c r="O631" s="14">
        <v>0</v>
      </c>
      <c r="P631" s="14">
        <v>0</v>
      </c>
      <c r="Q631" s="14">
        <v>0</v>
      </c>
      <c r="R631" s="6">
        <v>0</v>
      </c>
      <c r="S631" s="13">
        <v>0</v>
      </c>
      <c r="T631" s="11">
        <v>1</v>
      </c>
      <c r="U631" s="14">
        <v>2</v>
      </c>
      <c r="V631" s="14">
        <v>0</v>
      </c>
      <c r="W631" s="14">
        <v>1.5</v>
      </c>
      <c r="X631" s="14">
        <v>1000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253</v>
      </c>
      <c r="AU631" s="14" t="s">
        <v>254</v>
      </c>
      <c r="AV631" s="14">
        <v>10002001</v>
      </c>
      <c r="AW631" s="14">
        <v>21101040</v>
      </c>
      <c r="AX631" s="15" t="s">
        <v>225</v>
      </c>
      <c r="AY631" s="15" t="s">
        <v>787</v>
      </c>
      <c r="AZ631" s="13">
        <v>0</v>
      </c>
      <c r="BA631" s="13">
        <v>0</v>
      </c>
      <c r="BB631" s="109" t="str">
        <f t="shared" si="58"/>
        <v>对目标区域持续造成伤害,在此范围内的敌方目标每秒造成2次150%攻击伤害+1000点固定伤害,目标移动速度降低75%,持续6秒,当在施法过程中进行移动会中断此技能施放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62021305</v>
      </c>
      <c r="D632" s="15" t="s">
        <v>252</v>
      </c>
      <c r="E632" s="11">
        <v>4</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1.5</v>
      </c>
      <c r="X632" s="14">
        <v>1250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253</v>
      </c>
      <c r="AU632" s="14" t="s">
        <v>254</v>
      </c>
      <c r="AV632" s="14">
        <v>10002001</v>
      </c>
      <c r="AW632" s="14">
        <v>21101040</v>
      </c>
      <c r="AX632" s="15" t="s">
        <v>225</v>
      </c>
      <c r="AY632" s="15" t="s">
        <v>787</v>
      </c>
      <c r="AZ632" s="13">
        <v>0</v>
      </c>
      <c r="BA632" s="13">
        <v>0</v>
      </c>
      <c r="BB632" s="109" t="str">
        <f t="shared" si="58"/>
        <v>对目标区域持续造成伤害,在此范围内的敌方目标每秒造成2次150%攻击伤害+1250点固定伤害,目标移动速度降低75%,持续6秒,当在施法过程中进行移动会中断此技能施放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62021306</v>
      </c>
      <c r="D633" s="15" t="s">
        <v>252</v>
      </c>
      <c r="E633" s="11">
        <v>5</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1.5</v>
      </c>
      <c r="X633" s="14">
        <v>1500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253</v>
      </c>
      <c r="AU633" s="14" t="s">
        <v>254</v>
      </c>
      <c r="AV633" s="14">
        <v>10002001</v>
      </c>
      <c r="AW633" s="14">
        <v>21101040</v>
      </c>
      <c r="AX633" s="15" t="s">
        <v>225</v>
      </c>
      <c r="AY633" s="15" t="s">
        <v>787</v>
      </c>
      <c r="AZ633" s="13">
        <v>0</v>
      </c>
      <c r="BA633" s="13">
        <v>0</v>
      </c>
      <c r="BB633" s="109" t="str">
        <f t="shared" si="58"/>
        <v>对目标区域持续造成伤害,在此范围内的敌方目标每秒造成2次150%攻击伤害+1500点固定伤害,目标移动速度降低75%,持续6秒,当在施法过程中进行移动会中断此技能施放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62021401</v>
      </c>
      <c r="D634" s="12" t="s">
        <v>788</v>
      </c>
      <c r="E634" s="14">
        <v>0</v>
      </c>
      <c r="F634" s="11">
        <v>62021501</v>
      </c>
      <c r="G634" s="11">
        <v>62021402</v>
      </c>
      <c r="H634" s="13">
        <v>0</v>
      </c>
      <c r="I634" s="11">
        <v>35</v>
      </c>
      <c r="J634" s="11">
        <v>5</v>
      </c>
      <c r="K634" s="14">
        <v>0</v>
      </c>
      <c r="L634" s="11">
        <v>0</v>
      </c>
      <c r="M634" s="11">
        <v>0</v>
      </c>
      <c r="N634" s="11">
        <v>1</v>
      </c>
      <c r="O634" s="11">
        <v>0</v>
      </c>
      <c r="P634" s="11">
        <v>0</v>
      </c>
      <c r="Q634" s="11">
        <v>0</v>
      </c>
      <c r="R634" s="6">
        <v>0</v>
      </c>
      <c r="S634" s="11">
        <v>0</v>
      </c>
      <c r="T634" s="11">
        <v>1</v>
      </c>
      <c r="U634" s="11">
        <v>2</v>
      </c>
      <c r="V634" s="11">
        <v>0</v>
      </c>
      <c r="W634" s="11">
        <v>0</v>
      </c>
      <c r="X634" s="11">
        <v>0</v>
      </c>
      <c r="Y634" s="11">
        <v>0</v>
      </c>
      <c r="Z634" s="11">
        <v>0</v>
      </c>
      <c r="AA634" s="11">
        <v>0</v>
      </c>
      <c r="AB634" s="11">
        <v>0</v>
      </c>
      <c r="AC634" s="11">
        <v>0</v>
      </c>
      <c r="AD634" s="11">
        <v>50</v>
      </c>
      <c r="AE634" s="11">
        <v>0</v>
      </c>
      <c r="AF634" s="11">
        <v>0</v>
      </c>
      <c r="AG634" s="6">
        <v>2</v>
      </c>
      <c r="AH634" s="6">
        <v>2</v>
      </c>
      <c r="AI634" s="6">
        <v>0</v>
      </c>
      <c r="AJ634" s="6">
        <v>1.5</v>
      </c>
      <c r="AK634" s="11">
        <v>0</v>
      </c>
      <c r="AL634" s="11">
        <v>0.5</v>
      </c>
      <c r="AM634" s="11">
        <v>0</v>
      </c>
      <c r="AN634" s="14">
        <v>0.25</v>
      </c>
      <c r="AO634" s="11">
        <v>3000</v>
      </c>
      <c r="AP634" s="11">
        <v>0</v>
      </c>
      <c r="AQ634" s="11">
        <v>0</v>
      </c>
      <c r="AR634" s="6">
        <v>0</v>
      </c>
      <c r="AS634" s="11" t="s">
        <v>154</v>
      </c>
      <c r="AT634" s="12" t="s">
        <v>155</v>
      </c>
      <c r="AU634" s="11" t="s">
        <v>351</v>
      </c>
      <c r="AV634" s="14">
        <v>0</v>
      </c>
      <c r="AW634" s="14">
        <v>21101051</v>
      </c>
      <c r="AX634" s="12" t="s">
        <v>789</v>
      </c>
      <c r="AY634" s="175" t="s">
        <v>790</v>
      </c>
      <c r="AZ634" s="13">
        <v>0</v>
      </c>
      <c r="BA634" s="13">
        <v>0</v>
      </c>
      <c r="BB634" s="37" t="s">
        <v>791</v>
      </c>
      <c r="BC634" s="11">
        <v>0</v>
      </c>
      <c r="BD634" s="11">
        <v>0</v>
      </c>
      <c r="BE634" s="11">
        <v>0</v>
      </c>
      <c r="BF634" s="11">
        <v>0</v>
      </c>
      <c r="BG634" s="11">
        <v>0</v>
      </c>
      <c r="BH634" s="11">
        <v>0</v>
      </c>
      <c r="BI634" s="9">
        <v>0</v>
      </c>
      <c r="BJ634" s="6">
        <v>0</v>
      </c>
      <c r="BK634" s="6">
        <v>0</v>
      </c>
      <c r="BL634" s="6">
        <v>0</v>
      </c>
      <c r="BM634" s="6">
        <v>0</v>
      </c>
      <c r="BN634" s="6">
        <v>0</v>
      </c>
      <c r="BO634" s="6">
        <v>0</v>
      </c>
    </row>
    <row r="635" spans="3:67" ht="20.100000000000001" customHeight="1">
      <c r="C635" s="11">
        <v>62021402</v>
      </c>
      <c r="D635" s="12" t="s">
        <v>788</v>
      </c>
      <c r="E635" s="14">
        <v>1</v>
      </c>
      <c r="F635" s="11">
        <v>62021501</v>
      </c>
      <c r="G635" s="11">
        <v>62021403</v>
      </c>
      <c r="H635" s="13">
        <v>0</v>
      </c>
      <c r="I635" s="11">
        <v>42</v>
      </c>
      <c r="J635" s="11">
        <v>2</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154</v>
      </c>
      <c r="AT635" s="12" t="s">
        <v>155</v>
      </c>
      <c r="AU635" s="11" t="s">
        <v>351</v>
      </c>
      <c r="AV635" s="14">
        <v>0</v>
      </c>
      <c r="AW635" s="14">
        <v>21101051</v>
      </c>
      <c r="AX635" s="12" t="s">
        <v>789</v>
      </c>
      <c r="AY635" s="175" t="s">
        <v>790</v>
      </c>
      <c r="AZ635" s="13">
        <v>0</v>
      </c>
      <c r="BA635" s="13">
        <v>0</v>
      </c>
      <c r="BB635" s="37" t="s">
        <v>791</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62021403</v>
      </c>
      <c r="D636" s="12" t="s">
        <v>788</v>
      </c>
      <c r="E636" s="14">
        <v>2</v>
      </c>
      <c r="F636" s="11">
        <v>62021501</v>
      </c>
      <c r="G636" s="11">
        <v>62021404</v>
      </c>
      <c r="H636" s="13">
        <v>0</v>
      </c>
      <c r="I636" s="11">
        <v>47</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154</v>
      </c>
      <c r="AT636" s="12" t="s">
        <v>155</v>
      </c>
      <c r="AU636" s="11" t="s">
        <v>351</v>
      </c>
      <c r="AV636" s="14">
        <v>0</v>
      </c>
      <c r="AW636" s="14">
        <v>21101051</v>
      </c>
      <c r="AX636" s="12" t="s">
        <v>789</v>
      </c>
      <c r="AY636" s="175" t="s">
        <v>792</v>
      </c>
      <c r="AZ636" s="13">
        <v>0</v>
      </c>
      <c r="BA636" s="13">
        <v>0</v>
      </c>
      <c r="BB636" s="37" t="s">
        <v>793</v>
      </c>
      <c r="BC636" s="11">
        <v>0</v>
      </c>
      <c r="BD636" s="11">
        <v>0</v>
      </c>
      <c r="BE636" s="11">
        <v>0</v>
      </c>
      <c r="BF636" s="11">
        <v>0</v>
      </c>
      <c r="BG636" s="11">
        <v>0</v>
      </c>
      <c r="BH636" s="11">
        <v>0</v>
      </c>
      <c r="BI636" s="9">
        <v>0</v>
      </c>
      <c r="BJ636" s="6">
        <v>0</v>
      </c>
      <c r="BK636" s="6">
        <v>0</v>
      </c>
      <c r="BL636" s="6">
        <v>0</v>
      </c>
      <c r="BM636" s="6">
        <v>0</v>
      </c>
      <c r="BN636" s="6">
        <v>0</v>
      </c>
      <c r="BO636" s="6">
        <v>0</v>
      </c>
    </row>
    <row r="637" spans="3:67" ht="19.5" customHeight="1">
      <c r="C637" s="11">
        <v>62021404</v>
      </c>
      <c r="D637" s="12" t="s">
        <v>788</v>
      </c>
      <c r="E637" s="14">
        <v>3</v>
      </c>
      <c r="F637" s="11">
        <v>62021501</v>
      </c>
      <c r="G637" s="11">
        <v>0</v>
      </c>
      <c r="H637" s="13">
        <v>0</v>
      </c>
      <c r="I637" s="11">
        <v>1</v>
      </c>
      <c r="J637" s="11">
        <v>0</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154</v>
      </c>
      <c r="AT637" s="12" t="s">
        <v>155</v>
      </c>
      <c r="AU637" s="11" t="s">
        <v>351</v>
      </c>
      <c r="AV637" s="14">
        <v>0</v>
      </c>
      <c r="AW637" s="14">
        <v>21101051</v>
      </c>
      <c r="AX637" s="12" t="s">
        <v>789</v>
      </c>
      <c r="AY637" s="175" t="s">
        <v>794</v>
      </c>
      <c r="AZ637" s="13">
        <v>0</v>
      </c>
      <c r="BA637" s="13">
        <v>0</v>
      </c>
      <c r="BB637" s="37" t="s">
        <v>795</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62021405</v>
      </c>
      <c r="D638" s="12" t="s">
        <v>788</v>
      </c>
      <c r="E638" s="14">
        <v>4</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154</v>
      </c>
      <c r="AT638" s="12" t="s">
        <v>155</v>
      </c>
      <c r="AU638" s="11" t="s">
        <v>351</v>
      </c>
      <c r="AV638" s="14">
        <v>0</v>
      </c>
      <c r="AW638" s="14">
        <v>21101051</v>
      </c>
      <c r="AX638" s="12" t="s">
        <v>789</v>
      </c>
      <c r="AY638" s="175" t="s">
        <v>796</v>
      </c>
      <c r="AZ638" s="13">
        <v>0</v>
      </c>
      <c r="BA638" s="13">
        <v>0</v>
      </c>
      <c r="BB638" s="37" t="s">
        <v>797</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62021406</v>
      </c>
      <c r="D639" s="12" t="s">
        <v>788</v>
      </c>
      <c r="E639" s="14">
        <v>5</v>
      </c>
      <c r="F639" s="11">
        <v>62021501</v>
      </c>
      <c r="G639" s="14">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154</v>
      </c>
      <c r="AT639" s="12" t="s">
        <v>155</v>
      </c>
      <c r="AU639" s="11" t="s">
        <v>351</v>
      </c>
      <c r="AV639" s="14">
        <v>0</v>
      </c>
      <c r="AW639" s="14">
        <v>21101051</v>
      </c>
      <c r="AX639" s="12" t="s">
        <v>789</v>
      </c>
      <c r="AY639" s="175" t="s">
        <v>798</v>
      </c>
      <c r="AZ639" s="13">
        <v>0</v>
      </c>
      <c r="BA639" s="13">
        <v>0</v>
      </c>
      <c r="BB639" s="37" t="s">
        <v>799</v>
      </c>
      <c r="BC639" s="11">
        <v>0</v>
      </c>
      <c r="BD639" s="11">
        <v>0</v>
      </c>
      <c r="BE639" s="11">
        <v>0</v>
      </c>
      <c r="BF639" s="11">
        <v>0</v>
      </c>
      <c r="BG639" s="11">
        <v>0</v>
      </c>
      <c r="BH639" s="11">
        <v>0</v>
      </c>
      <c r="BI639" s="9">
        <v>0</v>
      </c>
      <c r="BJ639" s="6">
        <v>0</v>
      </c>
      <c r="BK639" s="6">
        <v>0</v>
      </c>
      <c r="BL639" s="6">
        <v>0</v>
      </c>
      <c r="BM639" s="6">
        <v>0</v>
      </c>
      <c r="BN639" s="6">
        <v>0</v>
      </c>
      <c r="BO639" s="6">
        <v>0</v>
      </c>
    </row>
    <row r="640" spans="3:67" ht="20.100000000000001" customHeight="1">
      <c r="C640" s="11">
        <v>62021511</v>
      </c>
      <c r="D640" s="15" t="s">
        <v>800</v>
      </c>
      <c r="E640" s="11">
        <v>1</v>
      </c>
      <c r="F640" s="14">
        <v>61021101</v>
      </c>
      <c r="G640" s="14">
        <v>0</v>
      </c>
      <c r="H640" s="13">
        <v>0</v>
      </c>
      <c r="I640" s="11">
        <v>1</v>
      </c>
      <c r="J640" s="11">
        <v>0</v>
      </c>
      <c r="K640" s="11">
        <v>0</v>
      </c>
      <c r="L640" s="14">
        <v>0</v>
      </c>
      <c r="M640" s="14">
        <v>0</v>
      </c>
      <c r="N640" s="14">
        <v>2</v>
      </c>
      <c r="O640" s="14">
        <v>2</v>
      </c>
      <c r="P640" s="14">
        <v>1</v>
      </c>
      <c r="Q640" s="14">
        <v>0</v>
      </c>
      <c r="R640" s="6">
        <v>0</v>
      </c>
      <c r="S640" s="13">
        <v>0</v>
      </c>
      <c r="T640" s="11">
        <v>1</v>
      </c>
      <c r="U640" s="14">
        <v>2</v>
      </c>
      <c r="V640" s="14">
        <v>0</v>
      </c>
      <c r="W640" s="14">
        <v>0</v>
      </c>
      <c r="X640" s="14">
        <v>0</v>
      </c>
      <c r="Y640" s="14">
        <v>0</v>
      </c>
      <c r="Z640" s="14">
        <v>0</v>
      </c>
      <c r="AA640" s="14">
        <v>0</v>
      </c>
      <c r="AB640" s="14">
        <v>0</v>
      </c>
      <c r="AC640" s="14">
        <v>0</v>
      </c>
      <c r="AD640" s="14">
        <v>9999999</v>
      </c>
      <c r="AE640" s="14">
        <v>0</v>
      </c>
      <c r="AF640" s="14">
        <v>0</v>
      </c>
      <c r="AG640" s="6">
        <v>2</v>
      </c>
      <c r="AH640" s="6">
        <v>0</v>
      </c>
      <c r="AI640" s="6">
        <v>0</v>
      </c>
      <c r="AJ640" s="6">
        <v>0</v>
      </c>
      <c r="AK640" s="14">
        <v>0</v>
      </c>
      <c r="AL640" s="14">
        <v>0</v>
      </c>
      <c r="AM640" s="14">
        <v>0</v>
      </c>
      <c r="AN640" s="14">
        <v>0</v>
      </c>
      <c r="AO640" s="14">
        <v>1000</v>
      </c>
      <c r="AP640" s="14">
        <v>0</v>
      </c>
      <c r="AQ640" s="14">
        <v>0</v>
      </c>
      <c r="AR640" s="6">
        <v>0</v>
      </c>
      <c r="AS640" s="14" t="s">
        <v>154</v>
      </c>
      <c r="AT640" s="15" t="s">
        <v>155</v>
      </c>
      <c r="AU640" s="14" t="s">
        <v>242</v>
      </c>
      <c r="AV640" s="14">
        <v>0</v>
      </c>
      <c r="AW640" s="14">
        <v>21101050</v>
      </c>
      <c r="AX640" s="15" t="s">
        <v>156</v>
      </c>
      <c r="AY640" s="15" t="s">
        <v>154</v>
      </c>
      <c r="AZ640" s="13">
        <v>0</v>
      </c>
      <c r="BA640" s="13">
        <v>0</v>
      </c>
      <c r="BB640" s="109" t="s">
        <v>243</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62021512</v>
      </c>
      <c r="D641" s="15" t="s">
        <v>801</v>
      </c>
      <c r="E641" s="11">
        <v>1</v>
      </c>
      <c r="F641" s="14">
        <v>62021301</v>
      </c>
      <c r="G641" s="14">
        <v>0</v>
      </c>
      <c r="H641" s="13">
        <v>0</v>
      </c>
      <c r="I641" s="11">
        <v>1</v>
      </c>
      <c r="J641" s="14">
        <v>0</v>
      </c>
      <c r="K641" s="11">
        <v>0</v>
      </c>
      <c r="L641" s="14">
        <v>0</v>
      </c>
      <c r="M641" s="14">
        <v>0</v>
      </c>
      <c r="N641" s="14">
        <v>2</v>
      </c>
      <c r="O641" s="14">
        <v>10</v>
      </c>
      <c r="P641" s="14">
        <v>0.8</v>
      </c>
      <c r="Q641" s="14">
        <v>0</v>
      </c>
      <c r="R641" s="6">
        <v>0</v>
      </c>
      <c r="S641" s="13">
        <v>0</v>
      </c>
      <c r="T641" s="11">
        <v>1</v>
      </c>
      <c r="U641" s="14">
        <v>2</v>
      </c>
      <c r="V641" s="14">
        <v>0</v>
      </c>
      <c r="W641" s="14">
        <v>2.5</v>
      </c>
      <c r="X641" s="14">
        <v>1500</v>
      </c>
      <c r="Y641" s="14">
        <v>0</v>
      </c>
      <c r="Z641" s="14">
        <v>0</v>
      </c>
      <c r="AA641" s="14">
        <v>0</v>
      </c>
      <c r="AB641" s="14">
        <v>0</v>
      </c>
      <c r="AC641" s="14">
        <v>0</v>
      </c>
      <c r="AD641" s="14">
        <v>5</v>
      </c>
      <c r="AE641" s="14">
        <v>1</v>
      </c>
      <c r="AF641" s="14">
        <v>2</v>
      </c>
      <c r="AG641" s="6">
        <v>2</v>
      </c>
      <c r="AH641" s="6">
        <v>2</v>
      </c>
      <c r="AI641" s="6">
        <v>0</v>
      </c>
      <c r="AJ641" s="6">
        <v>4</v>
      </c>
      <c r="AK641" s="14">
        <v>0</v>
      </c>
      <c r="AL641" s="14">
        <v>0</v>
      </c>
      <c r="AM641" s="14">
        <v>0</v>
      </c>
      <c r="AN641" s="14">
        <v>0</v>
      </c>
      <c r="AO641" s="14">
        <v>30000</v>
      </c>
      <c r="AP641" s="14">
        <v>0.5</v>
      </c>
      <c r="AQ641" s="14">
        <v>10</v>
      </c>
      <c r="AR641" s="6">
        <v>0</v>
      </c>
      <c r="AS641" s="14">
        <v>92002001</v>
      </c>
      <c r="AT641" s="15" t="s">
        <v>155</v>
      </c>
      <c r="AU641" s="14" t="s">
        <v>351</v>
      </c>
      <c r="AV641" s="14">
        <v>10003002</v>
      </c>
      <c r="AW641" s="14">
        <v>21101030</v>
      </c>
      <c r="AX641" s="15" t="s">
        <v>375</v>
      </c>
      <c r="AY641" s="15">
        <v>0</v>
      </c>
      <c r="AZ641" s="13">
        <v>0</v>
      </c>
      <c r="BA641" s="13">
        <v>0</v>
      </c>
      <c r="BB641" s="109" t="str">
        <f t="shared" ref="BB641" si="59">"立即对指定前方区域释放冲击波,冲击波对触碰的怪物造成"&amp;W641*100&amp;"%攻击伤害+"&amp;X641&amp;"点固定伤害"</f>
        <v>立即对指定前方区域释放冲击波,冲击波对触碰的怪物造成250%攻击伤害+1500点固定伤害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62021513</v>
      </c>
      <c r="D642" s="15" t="s">
        <v>802</v>
      </c>
      <c r="E642" s="11">
        <v>1</v>
      </c>
      <c r="F642" s="14">
        <v>62011101</v>
      </c>
      <c r="G642" s="11">
        <v>0</v>
      </c>
      <c r="H642" s="13">
        <v>0</v>
      </c>
      <c r="I642" s="11">
        <v>1</v>
      </c>
      <c r="J642" s="11">
        <v>0</v>
      </c>
      <c r="K642" s="11">
        <v>0</v>
      </c>
      <c r="L642" s="14">
        <v>0</v>
      </c>
      <c r="M642" s="14">
        <v>0</v>
      </c>
      <c r="N642" s="14">
        <v>2</v>
      </c>
      <c r="O642" s="14">
        <v>10</v>
      </c>
      <c r="P642" s="14">
        <v>0.8</v>
      </c>
      <c r="Q642" s="14">
        <v>0</v>
      </c>
      <c r="R642" s="6">
        <v>0</v>
      </c>
      <c r="S642" s="13">
        <v>0</v>
      </c>
      <c r="T642" s="11">
        <v>1</v>
      </c>
      <c r="U642" s="14">
        <v>2</v>
      </c>
      <c r="V642" s="14">
        <v>0</v>
      </c>
      <c r="W642" s="14">
        <v>2.5</v>
      </c>
      <c r="X642" s="14">
        <v>1000</v>
      </c>
      <c r="Y642" s="14">
        <v>0</v>
      </c>
      <c r="Z642" s="14">
        <v>0</v>
      </c>
      <c r="AA642" s="14">
        <v>0</v>
      </c>
      <c r="AB642" s="14">
        <v>0</v>
      </c>
      <c r="AC642" s="14">
        <v>0</v>
      </c>
      <c r="AD642" s="14">
        <v>8</v>
      </c>
      <c r="AE642" s="14">
        <v>1</v>
      </c>
      <c r="AF642" s="14">
        <v>3</v>
      </c>
      <c r="AG642" s="6">
        <v>2</v>
      </c>
      <c r="AH642" s="6">
        <v>1</v>
      </c>
      <c r="AI642" s="6">
        <v>0</v>
      </c>
      <c r="AJ642" s="6">
        <v>6</v>
      </c>
      <c r="AK642" s="14">
        <v>0</v>
      </c>
      <c r="AL642" s="14">
        <v>0</v>
      </c>
      <c r="AM642" s="14">
        <v>0</v>
      </c>
      <c r="AN642" s="14">
        <v>0.25</v>
      </c>
      <c r="AO642" s="14">
        <v>3000</v>
      </c>
      <c r="AP642" s="14">
        <v>0.5</v>
      </c>
      <c r="AQ642" s="14">
        <v>0</v>
      </c>
      <c r="AR642" s="6">
        <v>0</v>
      </c>
      <c r="AS642" s="14">
        <v>0</v>
      </c>
      <c r="AT642" s="15" t="s">
        <v>155</v>
      </c>
      <c r="AU642" s="14" t="s">
        <v>778</v>
      </c>
      <c r="AV642" s="14">
        <v>10000006</v>
      </c>
      <c r="AW642" s="14">
        <v>21100010</v>
      </c>
      <c r="AX642" s="15" t="s">
        <v>156</v>
      </c>
      <c r="AY642" s="15">
        <v>0</v>
      </c>
      <c r="AZ642" s="13">
        <v>0</v>
      </c>
      <c r="BA642" s="13">
        <v>0</v>
      </c>
      <c r="BB642" s="109" t="str">
        <f t="shared" ref="BB642" si="60">"立即对目标范围内的怪物造成"&amp;W642*100&amp;"%攻击伤害+"&amp;X642&amp;"点固定伤害"</f>
        <v>立即对目标范围内的怪物造成250%攻击伤害+1000点固定伤害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20.100000000000001" customHeight="1">
      <c r="C643" s="14">
        <v>62022101</v>
      </c>
      <c r="D643" s="7" t="s">
        <v>803</v>
      </c>
      <c r="E643" s="11">
        <v>0</v>
      </c>
      <c r="F643" s="14">
        <v>62022101</v>
      </c>
      <c r="G643" s="14">
        <v>62022102</v>
      </c>
      <c r="H643" s="6">
        <v>0</v>
      </c>
      <c r="I643" s="11">
        <v>18</v>
      </c>
      <c r="J643" s="11">
        <v>5</v>
      </c>
      <c r="K643" s="11">
        <v>0</v>
      </c>
      <c r="L643" s="6">
        <v>0</v>
      </c>
      <c r="M643" s="6">
        <v>0</v>
      </c>
      <c r="N643" s="6">
        <v>1</v>
      </c>
      <c r="O643" s="6">
        <v>0</v>
      </c>
      <c r="P643" s="6">
        <v>0</v>
      </c>
      <c r="Q643" s="6">
        <v>0</v>
      </c>
      <c r="R643" s="6">
        <v>0</v>
      </c>
      <c r="S643" s="6">
        <v>0</v>
      </c>
      <c r="T643" s="11">
        <v>1</v>
      </c>
      <c r="U643" s="6">
        <v>2</v>
      </c>
      <c r="V643" s="6">
        <v>0</v>
      </c>
      <c r="W643" s="14">
        <v>2.5</v>
      </c>
      <c r="X643" s="14">
        <v>1050</v>
      </c>
      <c r="Y643" s="6">
        <v>0</v>
      </c>
      <c r="Z643" s="6">
        <v>0</v>
      </c>
      <c r="AA643" s="6">
        <v>0</v>
      </c>
      <c r="AB643" s="6">
        <v>0</v>
      </c>
      <c r="AC643" s="6">
        <v>0</v>
      </c>
      <c r="AD643" s="6">
        <v>10</v>
      </c>
      <c r="AE643" s="6">
        <v>0</v>
      </c>
      <c r="AF643" s="6">
        <v>0</v>
      </c>
      <c r="AG643" s="6">
        <v>7</v>
      </c>
      <c r="AH643" s="6">
        <v>0</v>
      </c>
      <c r="AI643" s="6">
        <v>0</v>
      </c>
      <c r="AJ643" s="6">
        <v>9</v>
      </c>
      <c r="AK643" s="6">
        <v>0</v>
      </c>
      <c r="AL643" s="6">
        <v>0</v>
      </c>
      <c r="AM643" s="6">
        <v>0</v>
      </c>
      <c r="AN643" s="6">
        <v>0.25</v>
      </c>
      <c r="AO643" s="6">
        <v>1000</v>
      </c>
      <c r="AP643" s="6">
        <v>0</v>
      </c>
      <c r="AQ643" s="6">
        <v>0</v>
      </c>
      <c r="AR643" s="6">
        <v>0</v>
      </c>
      <c r="AS643" s="170" t="s">
        <v>804</v>
      </c>
      <c r="AT643" s="7" t="s">
        <v>192</v>
      </c>
      <c r="AU643" s="6" t="s">
        <v>778</v>
      </c>
      <c r="AV643" s="6">
        <v>21102010</v>
      </c>
      <c r="AW643" s="6">
        <v>0</v>
      </c>
      <c r="AX643" s="7" t="s">
        <v>156</v>
      </c>
      <c r="AY643" s="6">
        <v>0</v>
      </c>
      <c r="AZ643" s="13">
        <v>0</v>
      </c>
      <c r="BA643" s="13">
        <v>0</v>
      </c>
      <c r="BB643" s="109" t="str">
        <f>"立即对当前目标怪物造成"&amp;W643*100&amp;"%攻击伤害+"&amp;X643&amp;"点固定伤害,并使目标眩晕1秒和双防降低30%,持续6秒"</f>
        <v>立即对当前目标怪物造成250%攻击伤害+1050点固定伤害,并使目标眩晕1秒和双防降低30%,持续6秒</v>
      </c>
      <c r="BC643" s="6">
        <v>0</v>
      </c>
      <c r="BD643" s="11">
        <v>0</v>
      </c>
      <c r="BE643" s="6">
        <v>0</v>
      </c>
      <c r="BF643" s="6">
        <v>0</v>
      </c>
      <c r="BG643" s="6">
        <v>0</v>
      </c>
      <c r="BH643" s="6">
        <v>0</v>
      </c>
      <c r="BI643" s="9">
        <v>0</v>
      </c>
      <c r="BJ643" s="6">
        <v>0</v>
      </c>
      <c r="BK643" s="6">
        <v>0</v>
      </c>
      <c r="BL643" s="6">
        <v>0</v>
      </c>
      <c r="BM643" s="6">
        <v>0</v>
      </c>
      <c r="BN643" s="6">
        <v>0</v>
      </c>
      <c r="BO643" s="6">
        <v>0</v>
      </c>
    </row>
    <row r="644" spans="3:67" ht="20.100000000000001" customHeight="1">
      <c r="C644" s="14">
        <v>62022102</v>
      </c>
      <c r="D644" s="7" t="s">
        <v>803</v>
      </c>
      <c r="E644" s="11">
        <v>1</v>
      </c>
      <c r="F644" s="14">
        <v>62022101</v>
      </c>
      <c r="G644" s="14">
        <v>62022103</v>
      </c>
      <c r="H644" s="6">
        <v>0</v>
      </c>
      <c r="I644" s="11">
        <v>27</v>
      </c>
      <c r="J644" s="11">
        <v>2</v>
      </c>
      <c r="K644" s="11">
        <v>0</v>
      </c>
      <c r="L644" s="6">
        <v>0</v>
      </c>
      <c r="M644" s="6">
        <v>0</v>
      </c>
      <c r="N644" s="6">
        <v>1</v>
      </c>
      <c r="O644" s="6">
        <v>0</v>
      </c>
      <c r="P644" s="6">
        <v>0</v>
      </c>
      <c r="Q644" s="6">
        <v>0</v>
      </c>
      <c r="R644" s="6">
        <v>0</v>
      </c>
      <c r="S644" s="6">
        <v>0</v>
      </c>
      <c r="T644" s="11">
        <v>1</v>
      </c>
      <c r="U644" s="6">
        <v>2</v>
      </c>
      <c r="V644" s="6">
        <v>0</v>
      </c>
      <c r="W644" s="14">
        <v>2.5</v>
      </c>
      <c r="X644" s="14">
        <v>1050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0" t="s">
        <v>804</v>
      </c>
      <c r="AT644" s="7" t="s">
        <v>192</v>
      </c>
      <c r="AU644" s="6" t="s">
        <v>778</v>
      </c>
      <c r="AV644" s="6">
        <v>21102010</v>
      </c>
      <c r="AW644" s="6">
        <v>0</v>
      </c>
      <c r="AX644" s="7" t="s">
        <v>156</v>
      </c>
      <c r="AY644" s="6">
        <v>0</v>
      </c>
      <c r="AZ644" s="13">
        <v>0</v>
      </c>
      <c r="BA644" s="13">
        <v>0</v>
      </c>
      <c r="BB644" s="109" t="str">
        <f t="shared" ref="BB644:BB648" si="61">"立即对当前目标怪物造成"&amp;W644*100&amp;"%攻击伤害+"&amp;X644&amp;"点固定伤害,并使目标眩晕1秒和双防降低30%,持续6秒"</f>
        <v>立即对当前目标怪物造成250%攻击伤害+1050点固定伤害,并使目标眩晕1秒和双防降低30%,持续6秒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62022103</v>
      </c>
      <c r="D645" s="7" t="s">
        <v>803</v>
      </c>
      <c r="E645" s="11">
        <v>2</v>
      </c>
      <c r="F645" s="14">
        <v>62022101</v>
      </c>
      <c r="G645" s="14">
        <v>62022104</v>
      </c>
      <c r="H645" s="6">
        <v>0</v>
      </c>
      <c r="I645" s="11">
        <v>32</v>
      </c>
      <c r="J645" s="11">
        <v>2</v>
      </c>
      <c r="K645" s="11">
        <v>0</v>
      </c>
      <c r="L645" s="6">
        <v>0</v>
      </c>
      <c r="M645" s="6">
        <v>0</v>
      </c>
      <c r="N645" s="6">
        <v>1</v>
      </c>
      <c r="O645" s="6">
        <v>0</v>
      </c>
      <c r="P645" s="6">
        <v>0</v>
      </c>
      <c r="Q645" s="6">
        <v>0</v>
      </c>
      <c r="R645" s="6">
        <v>0</v>
      </c>
      <c r="S645" s="6">
        <v>0</v>
      </c>
      <c r="T645" s="11">
        <v>1</v>
      </c>
      <c r="U645" s="6">
        <v>2</v>
      </c>
      <c r="V645" s="6">
        <v>0</v>
      </c>
      <c r="W645" s="14">
        <v>2.5</v>
      </c>
      <c r="X645" s="14">
        <v>1400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0" t="s">
        <v>804</v>
      </c>
      <c r="AT645" s="7" t="s">
        <v>192</v>
      </c>
      <c r="AU645" s="6" t="s">
        <v>778</v>
      </c>
      <c r="AV645" s="6">
        <v>21102010</v>
      </c>
      <c r="AW645" s="6">
        <v>0</v>
      </c>
      <c r="AX645" s="7" t="s">
        <v>156</v>
      </c>
      <c r="AY645" s="6">
        <v>0</v>
      </c>
      <c r="AZ645" s="13">
        <v>0</v>
      </c>
      <c r="BA645" s="13">
        <v>0</v>
      </c>
      <c r="BB645" s="109" t="str">
        <f t="shared" si="61"/>
        <v>立即对当前目标怪物造成250%攻击伤害+1400点固定伤害,并使目标眩晕1秒和双防降低30%,持续6秒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62022104</v>
      </c>
      <c r="D646" s="7" t="s">
        <v>803</v>
      </c>
      <c r="E646" s="11">
        <v>3</v>
      </c>
      <c r="F646" s="14">
        <v>62022101</v>
      </c>
      <c r="G646" s="6">
        <v>0</v>
      </c>
      <c r="H646" s="6">
        <v>0</v>
      </c>
      <c r="I646" s="11">
        <v>0</v>
      </c>
      <c r="J646" s="106">
        <v>0</v>
      </c>
      <c r="K646" s="11">
        <v>0</v>
      </c>
      <c r="L646" s="6">
        <v>0</v>
      </c>
      <c r="M646" s="6">
        <v>0</v>
      </c>
      <c r="N646" s="6">
        <v>1</v>
      </c>
      <c r="O646" s="6">
        <v>0</v>
      </c>
      <c r="P646" s="6">
        <v>0</v>
      </c>
      <c r="Q646" s="6">
        <v>0</v>
      </c>
      <c r="R646" s="6">
        <v>0</v>
      </c>
      <c r="S646" s="6">
        <v>0</v>
      </c>
      <c r="T646" s="11">
        <v>1</v>
      </c>
      <c r="U646" s="6">
        <v>2</v>
      </c>
      <c r="V646" s="6">
        <v>0</v>
      </c>
      <c r="W646" s="14">
        <v>2.5</v>
      </c>
      <c r="X646" s="14">
        <v>1750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0" t="s">
        <v>804</v>
      </c>
      <c r="AT646" s="7" t="s">
        <v>192</v>
      </c>
      <c r="AU646" s="6" t="s">
        <v>778</v>
      </c>
      <c r="AV646" s="6">
        <v>21102010</v>
      </c>
      <c r="AW646" s="6">
        <v>0</v>
      </c>
      <c r="AX646" s="7" t="s">
        <v>156</v>
      </c>
      <c r="AY646" s="6">
        <v>0</v>
      </c>
      <c r="AZ646" s="13">
        <v>0</v>
      </c>
      <c r="BA646" s="13">
        <v>0</v>
      </c>
      <c r="BB646" s="109" t="str">
        <f t="shared" si="61"/>
        <v>立即对当前目标怪物造成250%攻击伤害+1750点固定伤害,并使目标眩晕1秒和双防降低30%,持续6秒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62022105</v>
      </c>
      <c r="D647" s="7" t="s">
        <v>803</v>
      </c>
      <c r="E647" s="11">
        <v>4</v>
      </c>
      <c r="F647" s="14">
        <v>62022101</v>
      </c>
      <c r="G647" s="6">
        <v>0</v>
      </c>
      <c r="H647" s="6">
        <v>0</v>
      </c>
      <c r="I647" s="11">
        <v>0</v>
      </c>
      <c r="J647" s="11">
        <v>0</v>
      </c>
      <c r="K647" s="11">
        <v>0</v>
      </c>
      <c r="L647" s="6">
        <v>0</v>
      </c>
      <c r="M647" s="6">
        <v>0</v>
      </c>
      <c r="N647" s="6">
        <v>1</v>
      </c>
      <c r="O647" s="6">
        <v>0</v>
      </c>
      <c r="P647" s="6">
        <v>0</v>
      </c>
      <c r="Q647" s="6">
        <v>0</v>
      </c>
      <c r="R647" s="6">
        <v>0</v>
      </c>
      <c r="S647" s="6">
        <v>0</v>
      </c>
      <c r="T647" s="11">
        <v>1</v>
      </c>
      <c r="U647" s="6">
        <v>2</v>
      </c>
      <c r="V647" s="6">
        <v>0</v>
      </c>
      <c r="W647" s="14">
        <v>2.5</v>
      </c>
      <c r="X647" s="14">
        <v>2100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0" t="s">
        <v>804</v>
      </c>
      <c r="AT647" s="7" t="s">
        <v>192</v>
      </c>
      <c r="AU647" s="6" t="s">
        <v>778</v>
      </c>
      <c r="AV647" s="6">
        <v>21102010</v>
      </c>
      <c r="AW647" s="6">
        <v>0</v>
      </c>
      <c r="AX647" s="7" t="s">
        <v>156</v>
      </c>
      <c r="AY647" s="6">
        <v>0</v>
      </c>
      <c r="AZ647" s="13">
        <v>0</v>
      </c>
      <c r="BA647" s="13">
        <v>0</v>
      </c>
      <c r="BB647" s="109" t="str">
        <f t="shared" si="61"/>
        <v>立即对当前目标怪物造成250%攻击伤害+2100点固定伤害,并使目标眩晕1秒和双防降低30%,持续6秒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62022106</v>
      </c>
      <c r="D648" s="7" t="s">
        <v>803</v>
      </c>
      <c r="E648" s="11">
        <v>5</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2.5</v>
      </c>
      <c r="X648" s="14">
        <v>2450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0" t="s">
        <v>804</v>
      </c>
      <c r="AT648" s="7" t="s">
        <v>192</v>
      </c>
      <c r="AU648" s="6" t="s">
        <v>778</v>
      </c>
      <c r="AV648" s="6">
        <v>21102010</v>
      </c>
      <c r="AW648" s="6">
        <v>0</v>
      </c>
      <c r="AX648" s="7" t="s">
        <v>156</v>
      </c>
      <c r="AY648" s="6">
        <v>0</v>
      </c>
      <c r="AZ648" s="13">
        <v>0</v>
      </c>
      <c r="BA648" s="13">
        <v>0</v>
      </c>
      <c r="BB648" s="109" t="str">
        <f t="shared" si="61"/>
        <v>立即对当前目标怪物造成250%攻击伤害+2450点固定伤害,并使目标眩晕1秒和双防降低30%,持续6秒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62022201</v>
      </c>
      <c r="D649" s="15" t="s">
        <v>805</v>
      </c>
      <c r="E649" s="11">
        <v>0</v>
      </c>
      <c r="F649" s="14">
        <v>62022201</v>
      </c>
      <c r="G649" s="14">
        <f>C650</f>
        <v>62022202</v>
      </c>
      <c r="H649" s="13">
        <v>0</v>
      </c>
      <c r="I649" s="11">
        <v>25</v>
      </c>
      <c r="J649" s="11">
        <v>5</v>
      </c>
      <c r="K649" s="11">
        <v>0</v>
      </c>
      <c r="L649" s="14">
        <v>0</v>
      </c>
      <c r="M649" s="14">
        <v>0</v>
      </c>
      <c r="N649" s="14">
        <v>1</v>
      </c>
      <c r="O649" s="14">
        <v>0</v>
      </c>
      <c r="P649" s="14">
        <v>0</v>
      </c>
      <c r="Q649" s="14">
        <v>0</v>
      </c>
      <c r="R649" s="6">
        <v>0</v>
      </c>
      <c r="S649" s="13">
        <v>0</v>
      </c>
      <c r="T649" s="11">
        <v>1</v>
      </c>
      <c r="U649" s="14">
        <v>2</v>
      </c>
      <c r="V649" s="14">
        <v>0</v>
      </c>
      <c r="W649" s="14">
        <v>1.2</v>
      </c>
      <c r="X649" s="14">
        <v>750</v>
      </c>
      <c r="Y649" s="14">
        <v>0</v>
      </c>
      <c r="Z649" s="14">
        <v>0</v>
      </c>
      <c r="AA649" s="14">
        <v>0</v>
      </c>
      <c r="AB649" s="14">
        <v>0</v>
      </c>
      <c r="AC649" s="14">
        <v>0</v>
      </c>
      <c r="AD649" s="6">
        <v>9</v>
      </c>
      <c r="AE649" s="14">
        <v>1</v>
      </c>
      <c r="AF649" s="14">
        <v>3</v>
      </c>
      <c r="AG649" s="6">
        <v>2</v>
      </c>
      <c r="AH649" s="6">
        <v>1</v>
      </c>
      <c r="AI649" s="6">
        <v>0</v>
      </c>
      <c r="AJ649" s="6">
        <v>6</v>
      </c>
      <c r="AK649" s="14">
        <v>0</v>
      </c>
      <c r="AL649" s="14">
        <v>0</v>
      </c>
      <c r="AM649" s="14">
        <v>0</v>
      </c>
      <c r="AN649" s="6">
        <v>0.25</v>
      </c>
      <c r="AO649" s="14">
        <v>6000</v>
      </c>
      <c r="AP649" s="14">
        <v>0.5</v>
      </c>
      <c r="AQ649" s="14">
        <v>0</v>
      </c>
      <c r="AR649" s="6">
        <v>0</v>
      </c>
      <c r="AS649" s="14">
        <v>92023001</v>
      </c>
      <c r="AT649" s="15" t="s">
        <v>155</v>
      </c>
      <c r="AU649" s="14" t="s">
        <v>734</v>
      </c>
      <c r="AV649" s="14">
        <v>10002001</v>
      </c>
      <c r="AW649" s="14">
        <v>21102020</v>
      </c>
      <c r="AX649" s="15" t="s">
        <v>225</v>
      </c>
      <c r="AY649" s="15" t="s">
        <v>255</v>
      </c>
      <c r="AZ649" s="13">
        <v>0</v>
      </c>
      <c r="BA649" s="13">
        <v>0</v>
      </c>
      <c r="BB649" s="109" t="str">
        <f>"对目标区域释放法术,在此范围内的目标每秒造成"&amp;W649*100&amp;"%攻击伤害+"&amp;X649&amp;"点固定伤害,并将目标移动速度降低50%,持续6秒"</f>
        <v>对目标区域释放法术,在此范围内的目标每秒造成120%攻击伤害+750点固定伤害,并将目标移动速度降低50%,持续6秒</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62022202</v>
      </c>
      <c r="D650" s="15" t="s">
        <v>805</v>
      </c>
      <c r="E650" s="11">
        <v>1</v>
      </c>
      <c r="F650" s="14">
        <v>62022201</v>
      </c>
      <c r="G650" s="14">
        <f t="shared" ref="G650:G651" si="62">C651</f>
        <v>62022203</v>
      </c>
      <c r="H650" s="13">
        <v>0</v>
      </c>
      <c r="I650" s="11">
        <v>32</v>
      </c>
      <c r="J650" s="11">
        <v>2</v>
      </c>
      <c r="K650" s="11">
        <v>0</v>
      </c>
      <c r="L650" s="14">
        <v>0</v>
      </c>
      <c r="M650" s="14">
        <v>0</v>
      </c>
      <c r="N650" s="14">
        <v>1</v>
      </c>
      <c r="O650" s="14">
        <v>0</v>
      </c>
      <c r="P650" s="14">
        <v>0</v>
      </c>
      <c r="Q650" s="14">
        <v>0</v>
      </c>
      <c r="R650" s="6">
        <v>0</v>
      </c>
      <c r="S650" s="13">
        <v>0</v>
      </c>
      <c r="T650" s="11">
        <v>1</v>
      </c>
      <c r="U650" s="14">
        <v>2</v>
      </c>
      <c r="V650" s="14">
        <v>0</v>
      </c>
      <c r="W650" s="14">
        <v>1.2</v>
      </c>
      <c r="X650" s="14">
        <v>750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155</v>
      </c>
      <c r="AU650" s="14" t="s">
        <v>734</v>
      </c>
      <c r="AV650" s="14">
        <v>10002001</v>
      </c>
      <c r="AW650" s="14">
        <v>21102020</v>
      </c>
      <c r="AX650" s="15" t="s">
        <v>225</v>
      </c>
      <c r="AY650" s="15" t="s">
        <v>255</v>
      </c>
      <c r="AZ650" s="13">
        <v>0</v>
      </c>
      <c r="BA650" s="13">
        <v>0</v>
      </c>
      <c r="BB650" s="109" t="str">
        <f t="shared" ref="BB650:BB654" si="63">"对目标区域释放法术,在此范围内的目标每秒造成"&amp;W650*100&amp;"%攻击伤害+"&amp;X650&amp;"点固定伤害,并将目标移动速度降低50%,持续6秒"</f>
        <v>对目标区域释放法术,在此范围内的目标每秒造成120%攻击伤害+750点固定伤害,并将目标移动速度降低50%,持续6秒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62022203</v>
      </c>
      <c r="D651" s="15" t="s">
        <v>805</v>
      </c>
      <c r="E651" s="11">
        <v>2</v>
      </c>
      <c r="F651" s="14">
        <v>62022201</v>
      </c>
      <c r="G651" s="14">
        <f t="shared" si="62"/>
        <v>62022204</v>
      </c>
      <c r="H651" s="13">
        <v>0</v>
      </c>
      <c r="I651" s="11">
        <v>37</v>
      </c>
      <c r="J651" s="11">
        <v>2</v>
      </c>
      <c r="K651" s="11">
        <v>0</v>
      </c>
      <c r="L651" s="14">
        <v>0</v>
      </c>
      <c r="M651" s="14">
        <v>0</v>
      </c>
      <c r="N651" s="14">
        <v>1</v>
      </c>
      <c r="O651" s="14">
        <v>0</v>
      </c>
      <c r="P651" s="14">
        <v>0</v>
      </c>
      <c r="Q651" s="14">
        <v>0</v>
      </c>
      <c r="R651" s="6">
        <v>0</v>
      </c>
      <c r="S651" s="13">
        <v>0</v>
      </c>
      <c r="T651" s="11">
        <v>1</v>
      </c>
      <c r="U651" s="14">
        <v>2</v>
      </c>
      <c r="V651" s="14">
        <v>0</v>
      </c>
      <c r="W651" s="14">
        <v>1.2</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155</v>
      </c>
      <c r="AU651" s="14" t="s">
        <v>734</v>
      </c>
      <c r="AV651" s="14">
        <v>10002001</v>
      </c>
      <c r="AW651" s="14">
        <v>21102020</v>
      </c>
      <c r="AX651" s="15" t="s">
        <v>225</v>
      </c>
      <c r="AY651" s="15" t="s">
        <v>255</v>
      </c>
      <c r="AZ651" s="13">
        <v>0</v>
      </c>
      <c r="BA651" s="13">
        <v>0</v>
      </c>
      <c r="BB651" s="109" t="str">
        <f t="shared" si="63"/>
        <v>对目标区域释放法术,在此范围内的目标每秒造成120%攻击伤害+1000点固定伤害,并将目标移动速度降低50%,持续6秒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62022204</v>
      </c>
      <c r="D652" s="15" t="s">
        <v>805</v>
      </c>
      <c r="E652" s="11">
        <v>3</v>
      </c>
      <c r="F652" s="14">
        <v>62022201</v>
      </c>
      <c r="G652" s="11">
        <v>0</v>
      </c>
      <c r="H652" s="13">
        <v>0</v>
      </c>
      <c r="I652" s="11">
        <v>0</v>
      </c>
      <c r="J652" s="11">
        <v>0</v>
      </c>
      <c r="K652" s="11">
        <v>0</v>
      </c>
      <c r="L652" s="14">
        <v>0</v>
      </c>
      <c r="M652" s="14">
        <v>0</v>
      </c>
      <c r="N652" s="14">
        <v>1</v>
      </c>
      <c r="O652" s="14">
        <v>0</v>
      </c>
      <c r="P652" s="14">
        <v>0</v>
      </c>
      <c r="Q652" s="14">
        <v>0</v>
      </c>
      <c r="R652" s="6">
        <v>0</v>
      </c>
      <c r="S652" s="13">
        <v>0</v>
      </c>
      <c r="T652" s="11">
        <v>1</v>
      </c>
      <c r="U652" s="14">
        <v>2</v>
      </c>
      <c r="V652" s="14">
        <v>0</v>
      </c>
      <c r="W652" s="14">
        <v>1.2</v>
      </c>
      <c r="X652" s="14">
        <v>1250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155</v>
      </c>
      <c r="AU652" s="14" t="s">
        <v>734</v>
      </c>
      <c r="AV652" s="14">
        <v>10002001</v>
      </c>
      <c r="AW652" s="14">
        <v>21102020</v>
      </c>
      <c r="AX652" s="15" t="s">
        <v>225</v>
      </c>
      <c r="AY652" s="15" t="s">
        <v>255</v>
      </c>
      <c r="AZ652" s="13">
        <v>0</v>
      </c>
      <c r="BA652" s="13">
        <v>0</v>
      </c>
      <c r="BB652" s="109" t="str">
        <f t="shared" si="63"/>
        <v>对目标区域释放法术,在此范围内的目标每秒造成120%攻击伤害+1250点固定伤害,并将目标移动速度降低50%,持续6秒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62022205</v>
      </c>
      <c r="D653" s="15" t="s">
        <v>805</v>
      </c>
      <c r="E653" s="11">
        <v>4</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1.2</v>
      </c>
      <c r="X653" s="14">
        <v>1500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155</v>
      </c>
      <c r="AU653" s="14" t="s">
        <v>734</v>
      </c>
      <c r="AV653" s="14">
        <v>10002001</v>
      </c>
      <c r="AW653" s="14">
        <v>21102020</v>
      </c>
      <c r="AX653" s="15" t="s">
        <v>225</v>
      </c>
      <c r="AY653" s="15" t="s">
        <v>255</v>
      </c>
      <c r="AZ653" s="13">
        <v>0</v>
      </c>
      <c r="BA653" s="13">
        <v>0</v>
      </c>
      <c r="BB653" s="109" t="str">
        <f t="shared" si="63"/>
        <v>对目标区域释放法术,在此范围内的目标每秒造成120%攻击伤害+1500点固定伤害,并将目标移动速度降低50%,持续6秒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62022206</v>
      </c>
      <c r="D654" s="15" t="s">
        <v>805</v>
      </c>
      <c r="E654" s="11">
        <v>5</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1.2</v>
      </c>
      <c r="X654" s="14">
        <v>1750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155</v>
      </c>
      <c r="AU654" s="14" t="s">
        <v>734</v>
      </c>
      <c r="AV654" s="14">
        <v>10002001</v>
      </c>
      <c r="AW654" s="14">
        <v>21102020</v>
      </c>
      <c r="AX654" s="15" t="s">
        <v>225</v>
      </c>
      <c r="AY654" s="15" t="s">
        <v>255</v>
      </c>
      <c r="AZ654" s="13">
        <v>0</v>
      </c>
      <c r="BA654" s="13">
        <v>0</v>
      </c>
      <c r="BB654" s="109" t="str">
        <f t="shared" si="63"/>
        <v>对目标区域释放法术,在此范围内的目标每秒造成120%攻击伤害+1750点固定伤害,并将目标移动速度降低50%,持续6秒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62022301</v>
      </c>
      <c r="D655" s="7" t="s">
        <v>806</v>
      </c>
      <c r="E655" s="11">
        <v>0</v>
      </c>
      <c r="F655" s="14">
        <v>62022301</v>
      </c>
      <c r="G655" s="14">
        <v>62022302</v>
      </c>
      <c r="H655" s="6">
        <v>0</v>
      </c>
      <c r="I655" s="11">
        <v>30</v>
      </c>
      <c r="J655" s="14">
        <v>5</v>
      </c>
      <c r="K655" s="11">
        <v>0</v>
      </c>
      <c r="L655" s="6">
        <v>0</v>
      </c>
      <c r="M655" s="6">
        <v>0</v>
      </c>
      <c r="N655" s="6">
        <v>1</v>
      </c>
      <c r="O655" s="6">
        <v>0</v>
      </c>
      <c r="P655" s="6">
        <v>0</v>
      </c>
      <c r="Q655" s="6">
        <v>0</v>
      </c>
      <c r="R655" s="6">
        <v>0</v>
      </c>
      <c r="S655" s="6">
        <v>0</v>
      </c>
      <c r="T655" s="11">
        <v>1</v>
      </c>
      <c r="U655" s="6">
        <v>2</v>
      </c>
      <c r="V655" s="6">
        <v>0</v>
      </c>
      <c r="W655" s="14">
        <v>2</v>
      </c>
      <c r="X655" s="14">
        <v>1500</v>
      </c>
      <c r="Y655" s="6">
        <v>0</v>
      </c>
      <c r="Z655" s="6">
        <v>0</v>
      </c>
      <c r="AA655" s="6">
        <v>0</v>
      </c>
      <c r="AB655" s="6">
        <v>0</v>
      </c>
      <c r="AC655" s="6">
        <v>0</v>
      </c>
      <c r="AD655" s="6">
        <v>15</v>
      </c>
      <c r="AE655" s="6">
        <v>0</v>
      </c>
      <c r="AF655" s="6">
        <v>0</v>
      </c>
      <c r="AG655" s="6">
        <v>7</v>
      </c>
      <c r="AH655" s="6">
        <v>0</v>
      </c>
      <c r="AI655" s="6">
        <v>0</v>
      </c>
      <c r="AJ655" s="6">
        <v>8</v>
      </c>
      <c r="AK655" s="6">
        <v>0</v>
      </c>
      <c r="AL655" s="6">
        <v>0</v>
      </c>
      <c r="AM655" s="6">
        <v>0</v>
      </c>
      <c r="AN655" s="6">
        <v>0.25</v>
      </c>
      <c r="AO655" s="6">
        <v>1000</v>
      </c>
      <c r="AP655" s="6">
        <v>0</v>
      </c>
      <c r="AQ655" s="6">
        <v>0</v>
      </c>
      <c r="AR655" s="6">
        <v>0</v>
      </c>
      <c r="AS655" s="174" t="s">
        <v>807</v>
      </c>
      <c r="AT655" s="7" t="s">
        <v>192</v>
      </c>
      <c r="AU655" s="6" t="s">
        <v>808</v>
      </c>
      <c r="AV655" s="6" t="s">
        <v>154</v>
      </c>
      <c r="AW655" s="6">
        <v>0</v>
      </c>
      <c r="AX655" s="7" t="s">
        <v>156</v>
      </c>
      <c r="AY655" s="6">
        <v>0</v>
      </c>
      <c r="AZ655" s="13">
        <v>0</v>
      </c>
      <c r="BA655" s="13">
        <v>0</v>
      </c>
      <c r="BB655" s="109" t="str">
        <f t="shared" ref="BB655:BB660" si="64">"给目标释放一个持续6秒的灼烧效果,此效果每2秒会自动释放一个范围伤害,对敌方目标造成"&amp;W661*100&amp;"%攻击伤害+"&amp;X661&amp;"点固定伤害,如果目标为怪物,会对其额外造成50%的伤害"</f>
        <v>给目标释放一个持续6秒的灼烧效果,此效果每2秒会自动释放一个范围伤害,对敌方目标造成200%攻击伤害+1500点固定伤害,如果目标为怪物,会对其额外造成50%的伤害</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62022302</v>
      </c>
      <c r="D656" s="7" t="s">
        <v>806</v>
      </c>
      <c r="E656" s="11">
        <v>1</v>
      </c>
      <c r="F656" s="14">
        <v>62022301</v>
      </c>
      <c r="G656" s="14">
        <v>62022303</v>
      </c>
      <c r="H656" s="6">
        <v>0</v>
      </c>
      <c r="I656" s="11">
        <v>37</v>
      </c>
      <c r="J656" s="14">
        <v>2</v>
      </c>
      <c r="K656" s="11">
        <v>0</v>
      </c>
      <c r="L656" s="6">
        <v>0</v>
      </c>
      <c r="M656" s="6">
        <v>0</v>
      </c>
      <c r="N656" s="6">
        <v>1</v>
      </c>
      <c r="O656" s="6">
        <v>0</v>
      </c>
      <c r="P656" s="6">
        <v>0</v>
      </c>
      <c r="Q656" s="6">
        <v>0</v>
      </c>
      <c r="R656" s="6">
        <v>0</v>
      </c>
      <c r="S656" s="6">
        <v>0</v>
      </c>
      <c r="T656" s="11">
        <v>1</v>
      </c>
      <c r="U656" s="6">
        <v>2</v>
      </c>
      <c r="V656" s="6">
        <v>0</v>
      </c>
      <c r="W656" s="14">
        <v>2</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74" t="s">
        <v>807</v>
      </c>
      <c r="AT656" s="7" t="s">
        <v>192</v>
      </c>
      <c r="AU656" s="6" t="s">
        <v>808</v>
      </c>
      <c r="AV656" s="6" t="s">
        <v>154</v>
      </c>
      <c r="AW656" s="6">
        <v>0</v>
      </c>
      <c r="AX656" s="7" t="s">
        <v>156</v>
      </c>
      <c r="AY656" s="6">
        <v>0</v>
      </c>
      <c r="AZ656" s="13">
        <v>0</v>
      </c>
      <c r="BA656" s="13">
        <v>0</v>
      </c>
      <c r="BB656" s="109" t="str">
        <f t="shared" si="64"/>
        <v>给目标释放一个持续6秒的灼烧效果,此效果每2秒会自动释放一个范围伤害,对敌方目标造成200%攻击伤害+1500点固定伤害,如果目标为怪物,会对其额外造成50%的伤害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62022303</v>
      </c>
      <c r="D657" s="7" t="s">
        <v>806</v>
      </c>
      <c r="E657" s="11">
        <v>2</v>
      </c>
      <c r="F657" s="14">
        <v>62022301</v>
      </c>
      <c r="G657" s="14">
        <v>62022304</v>
      </c>
      <c r="H657" s="6">
        <v>0</v>
      </c>
      <c r="I657" s="11">
        <v>42</v>
      </c>
      <c r="J657" s="14">
        <v>2</v>
      </c>
      <c r="K657" s="11">
        <v>0</v>
      </c>
      <c r="L657" s="6">
        <v>0</v>
      </c>
      <c r="M657" s="6">
        <v>0</v>
      </c>
      <c r="N657" s="6">
        <v>1</v>
      </c>
      <c r="O657" s="6">
        <v>0</v>
      </c>
      <c r="P657" s="6">
        <v>0</v>
      </c>
      <c r="Q657" s="6">
        <v>0</v>
      </c>
      <c r="R657" s="6">
        <v>0</v>
      </c>
      <c r="S657" s="6">
        <v>0</v>
      </c>
      <c r="T657" s="11">
        <v>1</v>
      </c>
      <c r="U657" s="6">
        <v>2</v>
      </c>
      <c r="V657" s="6">
        <v>0</v>
      </c>
      <c r="W657" s="14">
        <v>2</v>
      </c>
      <c r="X657" s="14">
        <v>2000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74" t="s">
        <v>809</v>
      </c>
      <c r="AT657" s="7" t="s">
        <v>192</v>
      </c>
      <c r="AU657" s="6" t="s">
        <v>808</v>
      </c>
      <c r="AV657" s="6" t="s">
        <v>154</v>
      </c>
      <c r="AW657" s="6">
        <v>0</v>
      </c>
      <c r="AX657" s="7" t="s">
        <v>156</v>
      </c>
      <c r="AY657" s="6">
        <v>0</v>
      </c>
      <c r="AZ657" s="13">
        <v>0</v>
      </c>
      <c r="BA657" s="13">
        <v>0</v>
      </c>
      <c r="BB657" s="109" t="str">
        <f t="shared" si="64"/>
        <v>给目标释放一个持续6秒的灼烧效果,此效果每2秒会自动释放一个范围伤害,对敌方目标造成200%攻击伤害+2000点固定伤害,如果目标为怪物,会对其额外造成50%的伤害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62022304</v>
      </c>
      <c r="D658" s="7" t="s">
        <v>806</v>
      </c>
      <c r="E658" s="11">
        <v>3</v>
      </c>
      <c r="F658" s="14">
        <v>62022301</v>
      </c>
      <c r="G658" s="6">
        <v>0</v>
      </c>
      <c r="H658" s="6">
        <v>0</v>
      </c>
      <c r="I658" s="14">
        <v>0</v>
      </c>
      <c r="J658" s="14">
        <v>0</v>
      </c>
      <c r="K658" s="11">
        <v>0</v>
      </c>
      <c r="L658" s="6">
        <v>0</v>
      </c>
      <c r="M658" s="6">
        <v>0</v>
      </c>
      <c r="N658" s="6">
        <v>1</v>
      </c>
      <c r="O658" s="6">
        <v>0</v>
      </c>
      <c r="P658" s="6">
        <v>0</v>
      </c>
      <c r="Q658" s="6">
        <v>0</v>
      </c>
      <c r="R658" s="6">
        <v>0</v>
      </c>
      <c r="S658" s="6">
        <v>0</v>
      </c>
      <c r="T658" s="11">
        <v>1</v>
      </c>
      <c r="U658" s="6">
        <v>2</v>
      </c>
      <c r="V658" s="6">
        <v>0</v>
      </c>
      <c r="W658" s="14">
        <v>2</v>
      </c>
      <c r="X658" s="14">
        <v>2500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74" t="s">
        <v>810</v>
      </c>
      <c r="AT658" s="7" t="s">
        <v>192</v>
      </c>
      <c r="AU658" s="6" t="s">
        <v>808</v>
      </c>
      <c r="AV658" s="6" t="s">
        <v>154</v>
      </c>
      <c r="AW658" s="6">
        <v>0</v>
      </c>
      <c r="AX658" s="7" t="s">
        <v>156</v>
      </c>
      <c r="AY658" s="6">
        <v>0</v>
      </c>
      <c r="AZ658" s="13">
        <v>0</v>
      </c>
      <c r="BA658" s="13">
        <v>0</v>
      </c>
      <c r="BB658" s="109" t="str">
        <f t="shared" si="64"/>
        <v>给目标释放一个持续6秒的灼烧效果,此效果每2秒会自动释放一个范围伤害,对敌方目标造成200%攻击伤害+2500点固定伤害,如果目标为怪物,会对其额外造成50%的伤害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62022305</v>
      </c>
      <c r="D659" s="7" t="s">
        <v>806</v>
      </c>
      <c r="E659" s="11">
        <v>4</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v>
      </c>
      <c r="X659" s="14">
        <v>3000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74" t="s">
        <v>811</v>
      </c>
      <c r="AT659" s="7" t="s">
        <v>192</v>
      </c>
      <c r="AU659" s="6" t="s">
        <v>808</v>
      </c>
      <c r="AV659" s="6" t="s">
        <v>154</v>
      </c>
      <c r="AW659" s="6">
        <v>0</v>
      </c>
      <c r="AX659" s="7" t="s">
        <v>156</v>
      </c>
      <c r="AY659" s="6">
        <v>0</v>
      </c>
      <c r="AZ659" s="13">
        <v>0</v>
      </c>
      <c r="BA659" s="13">
        <v>0</v>
      </c>
      <c r="BB659" s="109" t="str">
        <f t="shared" si="64"/>
        <v>给目标释放一个持续6秒的灼烧效果,此效果每2秒会自动释放一个范围伤害,对敌方目标造成200%攻击伤害+3000点固定伤害,如果目标为怪物,会对其额外造成50%的伤害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62022306</v>
      </c>
      <c r="D660" s="7" t="s">
        <v>806</v>
      </c>
      <c r="E660" s="11">
        <v>5</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v>
      </c>
      <c r="X660" s="14">
        <v>3500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74" t="s">
        <v>812</v>
      </c>
      <c r="AT660" s="7" t="s">
        <v>192</v>
      </c>
      <c r="AU660" s="6" t="s">
        <v>808</v>
      </c>
      <c r="AV660" s="6" t="s">
        <v>154</v>
      </c>
      <c r="AW660" s="6">
        <v>0</v>
      </c>
      <c r="AX660" s="7" t="s">
        <v>156</v>
      </c>
      <c r="AY660" s="6">
        <v>0</v>
      </c>
      <c r="AZ660" s="13">
        <v>0</v>
      </c>
      <c r="BA660" s="13">
        <v>0</v>
      </c>
      <c r="BB660" s="109" t="str">
        <f t="shared" si="64"/>
        <v>给目标释放一个持续6秒的灼烧效果,此效果每2秒会自动释放一个范围伤害,对敌方目标造成350%攻击伤害+1500点固定伤害,如果目标为怪物,会对其额外造成50%的伤害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19.5" customHeight="1">
      <c r="C661" s="14">
        <v>62022311</v>
      </c>
      <c r="D661" s="15" t="s">
        <v>813</v>
      </c>
      <c r="E661" s="11">
        <v>0</v>
      </c>
      <c r="F661" s="14">
        <v>62022401</v>
      </c>
      <c r="G661" s="14">
        <f>C662</f>
        <v>62022312</v>
      </c>
      <c r="H661" s="13">
        <v>0</v>
      </c>
      <c r="I661" s="11">
        <v>35</v>
      </c>
      <c r="J661" s="14">
        <v>0</v>
      </c>
      <c r="K661" s="11">
        <v>0</v>
      </c>
      <c r="L661" s="14">
        <v>0</v>
      </c>
      <c r="M661" s="14">
        <v>0</v>
      </c>
      <c r="N661" s="14">
        <v>1</v>
      </c>
      <c r="O661" s="14">
        <v>0</v>
      </c>
      <c r="P661" s="14">
        <v>0</v>
      </c>
      <c r="Q661" s="14">
        <v>0</v>
      </c>
      <c r="R661" s="6">
        <v>0</v>
      </c>
      <c r="S661" s="13">
        <v>0</v>
      </c>
      <c r="T661" s="11">
        <v>1</v>
      </c>
      <c r="U661" s="14">
        <v>2</v>
      </c>
      <c r="V661" s="14">
        <v>0</v>
      </c>
      <c r="W661" s="14">
        <v>2</v>
      </c>
      <c r="X661" s="14">
        <v>1500</v>
      </c>
      <c r="Y661" s="14">
        <v>0</v>
      </c>
      <c r="Z661" s="14">
        <v>0</v>
      </c>
      <c r="AA661" s="14">
        <v>0</v>
      </c>
      <c r="AB661" s="14">
        <v>1</v>
      </c>
      <c r="AC661" s="14">
        <v>0</v>
      </c>
      <c r="AD661" s="14">
        <v>1</v>
      </c>
      <c r="AE661" s="14">
        <v>1</v>
      </c>
      <c r="AF661" s="14">
        <v>3</v>
      </c>
      <c r="AG661" s="6">
        <v>2</v>
      </c>
      <c r="AH661" s="6">
        <v>1</v>
      </c>
      <c r="AI661" s="6">
        <v>0</v>
      </c>
      <c r="AJ661" s="6">
        <v>6</v>
      </c>
      <c r="AK661" s="14">
        <v>0</v>
      </c>
      <c r="AL661" s="14">
        <v>0</v>
      </c>
      <c r="AM661" s="14">
        <v>0</v>
      </c>
      <c r="AN661" s="14">
        <v>0</v>
      </c>
      <c r="AO661" s="14">
        <v>30000</v>
      </c>
      <c r="AP661" s="14">
        <v>0</v>
      </c>
      <c r="AQ661" s="14">
        <v>0</v>
      </c>
      <c r="AR661" s="6">
        <v>0</v>
      </c>
      <c r="AS661" s="14">
        <v>0</v>
      </c>
      <c r="AT661" s="15" t="s">
        <v>155</v>
      </c>
      <c r="AU661" s="14" t="s">
        <v>814</v>
      </c>
      <c r="AV661" s="14">
        <v>10003002</v>
      </c>
      <c r="AW661" s="14">
        <v>21102031</v>
      </c>
      <c r="AX661" s="15" t="s">
        <v>156</v>
      </c>
      <c r="AY661" s="15">
        <v>0</v>
      </c>
      <c r="AZ661" s="13">
        <v>0</v>
      </c>
      <c r="BA661" s="13">
        <v>0</v>
      </c>
      <c r="BB661" s="109"/>
      <c r="BC661" s="14">
        <v>0</v>
      </c>
      <c r="BD661" s="11">
        <v>0</v>
      </c>
      <c r="BE661" s="14">
        <v>0</v>
      </c>
      <c r="BF661" s="14">
        <v>0</v>
      </c>
      <c r="BG661" s="14">
        <v>0</v>
      </c>
      <c r="BH661" s="14">
        <v>0</v>
      </c>
      <c r="BI661" s="9">
        <v>0</v>
      </c>
      <c r="BJ661" s="6">
        <v>0</v>
      </c>
      <c r="BK661" s="6">
        <v>0</v>
      </c>
      <c r="BL661" s="6">
        <v>0</v>
      </c>
      <c r="BM661" s="6">
        <v>0</v>
      </c>
      <c r="BN661" s="6">
        <v>0</v>
      </c>
      <c r="BO661" s="6">
        <v>0</v>
      </c>
    </row>
    <row r="662" spans="3:67" ht="19.5" customHeight="1">
      <c r="C662" s="14">
        <v>62022312</v>
      </c>
      <c r="D662" s="15" t="s">
        <v>813</v>
      </c>
      <c r="E662" s="11">
        <v>1</v>
      </c>
      <c r="F662" s="14">
        <v>62022401</v>
      </c>
      <c r="G662" s="14">
        <f t="shared" ref="G662:G663" si="65">C663</f>
        <v>62022313</v>
      </c>
      <c r="H662" s="13">
        <v>0</v>
      </c>
      <c r="I662" s="11">
        <v>42</v>
      </c>
      <c r="J662" s="14">
        <v>0</v>
      </c>
      <c r="K662" s="11">
        <v>0</v>
      </c>
      <c r="L662" s="14">
        <v>0</v>
      </c>
      <c r="M662" s="14">
        <v>0</v>
      </c>
      <c r="N662" s="14">
        <v>1</v>
      </c>
      <c r="O662" s="14">
        <v>0</v>
      </c>
      <c r="P662" s="14">
        <v>0</v>
      </c>
      <c r="Q662" s="14">
        <v>0</v>
      </c>
      <c r="R662" s="6">
        <v>0</v>
      </c>
      <c r="S662" s="13">
        <v>0</v>
      </c>
      <c r="T662" s="11">
        <v>1</v>
      </c>
      <c r="U662" s="14">
        <v>2</v>
      </c>
      <c r="V662" s="14">
        <v>0</v>
      </c>
      <c r="W662" s="14">
        <v>2</v>
      </c>
      <c r="X662" s="14">
        <v>1500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155</v>
      </c>
      <c r="AU662" s="14" t="s">
        <v>814</v>
      </c>
      <c r="AV662" s="14">
        <v>10003002</v>
      </c>
      <c r="AW662" s="14">
        <v>21102031</v>
      </c>
      <c r="AX662" s="15" t="s">
        <v>156</v>
      </c>
      <c r="AY662" s="15">
        <v>0</v>
      </c>
      <c r="AZ662" s="13">
        <v>0</v>
      </c>
      <c r="BA662" s="13">
        <v>0</v>
      </c>
      <c r="BB662" s="109"/>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62022313</v>
      </c>
      <c r="D663" s="15" t="s">
        <v>813</v>
      </c>
      <c r="E663" s="11">
        <v>2</v>
      </c>
      <c r="F663" s="14">
        <v>62022401</v>
      </c>
      <c r="G663" s="14">
        <f t="shared" si="65"/>
        <v>62022314</v>
      </c>
      <c r="H663" s="13">
        <v>0</v>
      </c>
      <c r="I663" s="11">
        <v>47</v>
      </c>
      <c r="J663" s="14">
        <v>0</v>
      </c>
      <c r="K663" s="11">
        <v>0</v>
      </c>
      <c r="L663" s="14">
        <v>0</v>
      </c>
      <c r="M663" s="14">
        <v>0</v>
      </c>
      <c r="N663" s="14">
        <v>1</v>
      </c>
      <c r="O663" s="14">
        <v>0</v>
      </c>
      <c r="P663" s="14">
        <v>0</v>
      </c>
      <c r="Q663" s="14">
        <v>0</v>
      </c>
      <c r="R663" s="6">
        <v>0</v>
      </c>
      <c r="S663" s="13">
        <v>0</v>
      </c>
      <c r="T663" s="11">
        <v>1</v>
      </c>
      <c r="U663" s="14">
        <v>2</v>
      </c>
      <c r="V663" s="14">
        <v>0</v>
      </c>
      <c r="W663" s="14">
        <v>2</v>
      </c>
      <c r="X663" s="14">
        <v>2000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155</v>
      </c>
      <c r="AU663" s="14" t="s">
        <v>814</v>
      </c>
      <c r="AV663" s="14">
        <v>10003002</v>
      </c>
      <c r="AW663" s="14">
        <v>21102031</v>
      </c>
      <c r="AX663" s="15" t="s">
        <v>156</v>
      </c>
      <c r="AY663" s="15">
        <v>0</v>
      </c>
      <c r="AZ663" s="13">
        <v>0</v>
      </c>
      <c r="BA663" s="13">
        <v>0</v>
      </c>
      <c r="BB663" s="109"/>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62022314</v>
      </c>
      <c r="D664" s="15" t="s">
        <v>813</v>
      </c>
      <c r="E664" s="11">
        <v>3</v>
      </c>
      <c r="F664" s="14">
        <v>62022401</v>
      </c>
      <c r="G664" s="14">
        <v>0</v>
      </c>
      <c r="H664" s="13">
        <v>0</v>
      </c>
      <c r="I664" s="14">
        <v>0</v>
      </c>
      <c r="J664" s="14">
        <v>0</v>
      </c>
      <c r="K664" s="11">
        <v>0</v>
      </c>
      <c r="L664" s="14">
        <v>0</v>
      </c>
      <c r="M664" s="14">
        <v>0</v>
      </c>
      <c r="N664" s="14">
        <v>1</v>
      </c>
      <c r="O664" s="14">
        <v>0</v>
      </c>
      <c r="P664" s="14">
        <v>0</v>
      </c>
      <c r="Q664" s="14">
        <v>0</v>
      </c>
      <c r="R664" s="6">
        <v>0</v>
      </c>
      <c r="S664" s="13">
        <v>0</v>
      </c>
      <c r="T664" s="11">
        <v>1</v>
      </c>
      <c r="U664" s="14">
        <v>2</v>
      </c>
      <c r="V664" s="14">
        <v>0</v>
      </c>
      <c r="W664" s="14">
        <v>2</v>
      </c>
      <c r="X664" s="14">
        <v>2500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155</v>
      </c>
      <c r="AU664" s="14" t="s">
        <v>814</v>
      </c>
      <c r="AV664" s="14">
        <v>10003002</v>
      </c>
      <c r="AW664" s="14">
        <v>21102031</v>
      </c>
      <c r="AX664" s="15" t="s">
        <v>156</v>
      </c>
      <c r="AY664" s="15">
        <v>0</v>
      </c>
      <c r="AZ664" s="13">
        <v>0</v>
      </c>
      <c r="BA664" s="13">
        <v>0</v>
      </c>
      <c r="BB664" s="109"/>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62022315</v>
      </c>
      <c r="D665" s="15" t="s">
        <v>813</v>
      </c>
      <c r="E665" s="11">
        <v>4</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v>
      </c>
      <c r="X665" s="14">
        <v>3000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155</v>
      </c>
      <c r="AU665" s="14" t="s">
        <v>814</v>
      </c>
      <c r="AV665" s="14">
        <v>10003002</v>
      </c>
      <c r="AW665" s="14">
        <v>21102031</v>
      </c>
      <c r="AX665" s="15" t="s">
        <v>156</v>
      </c>
      <c r="AY665" s="15">
        <v>0</v>
      </c>
      <c r="AZ665" s="13">
        <v>0</v>
      </c>
      <c r="BA665" s="13">
        <v>0</v>
      </c>
      <c r="BB665" s="109"/>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62022401</v>
      </c>
      <c r="D666" s="15" t="s">
        <v>815</v>
      </c>
      <c r="E666" s="11">
        <v>0</v>
      </c>
      <c r="F666" s="14">
        <v>62022401</v>
      </c>
      <c r="G666" s="14">
        <f>C667</f>
        <v>62022402</v>
      </c>
      <c r="H666" s="13">
        <v>0</v>
      </c>
      <c r="I666" s="14">
        <v>35</v>
      </c>
      <c r="J666" s="14">
        <v>5</v>
      </c>
      <c r="K666" s="11">
        <v>0</v>
      </c>
      <c r="L666" s="14">
        <v>0</v>
      </c>
      <c r="M666" s="14">
        <v>0</v>
      </c>
      <c r="N666" s="14">
        <v>1</v>
      </c>
      <c r="O666" s="14">
        <v>0</v>
      </c>
      <c r="P666" s="14">
        <v>0</v>
      </c>
      <c r="Q666" s="14">
        <v>0</v>
      </c>
      <c r="R666" s="6">
        <v>0</v>
      </c>
      <c r="S666" s="13">
        <v>0</v>
      </c>
      <c r="T666" s="11">
        <v>1</v>
      </c>
      <c r="U666" s="14">
        <v>2</v>
      </c>
      <c r="V666" s="14">
        <v>0</v>
      </c>
      <c r="W666" s="14">
        <v>3.5</v>
      </c>
      <c r="X666" s="14">
        <v>1500</v>
      </c>
      <c r="Y666" s="14">
        <v>0</v>
      </c>
      <c r="Z666" s="14">
        <v>0</v>
      </c>
      <c r="AA666" s="14">
        <v>0</v>
      </c>
      <c r="AB666" s="14">
        <v>0</v>
      </c>
      <c r="AC666" s="14">
        <v>0</v>
      </c>
      <c r="AD666" s="6">
        <v>20</v>
      </c>
      <c r="AE666" s="14">
        <v>1</v>
      </c>
      <c r="AF666" s="14">
        <v>3</v>
      </c>
      <c r="AG666" s="6">
        <v>2</v>
      </c>
      <c r="AH666" s="6">
        <v>1</v>
      </c>
      <c r="AI666" s="6">
        <v>0</v>
      </c>
      <c r="AJ666" s="6">
        <v>6</v>
      </c>
      <c r="AK666" s="14">
        <v>0</v>
      </c>
      <c r="AL666" s="14">
        <v>0.5</v>
      </c>
      <c r="AM666" s="14">
        <v>0</v>
      </c>
      <c r="AN666" s="14">
        <v>0</v>
      </c>
      <c r="AO666" s="14">
        <v>30000</v>
      </c>
      <c r="AP666" s="14">
        <v>0</v>
      </c>
      <c r="AQ666" s="14">
        <v>0</v>
      </c>
      <c r="AR666" s="6">
        <v>0</v>
      </c>
      <c r="AS666" s="14">
        <v>92024001</v>
      </c>
      <c r="AT666" s="15" t="s">
        <v>155</v>
      </c>
      <c r="AU666" s="14" t="s">
        <v>814</v>
      </c>
      <c r="AV666" s="14">
        <v>10003002</v>
      </c>
      <c r="AW666" s="14">
        <v>21102031</v>
      </c>
      <c r="AX666" s="15" t="s">
        <v>156</v>
      </c>
      <c r="AY666" s="15">
        <v>0</v>
      </c>
      <c r="AZ666" s="13">
        <v>0</v>
      </c>
      <c r="BA666" s="13">
        <v>0</v>
      </c>
      <c r="BB666" s="109" t="str">
        <f>"吟唱0.5秒,立即对目标范围内的怪物造成"&amp;W666*100&amp;"%攻击伤害+"&amp;X666&amp;"点固定伤害,并造成2秒眩晕"</f>
        <v>吟唱0.5秒,立即对目标范围内的怪物造成350%攻击伤害+1500点固定伤害,并造成2秒眩晕</v>
      </c>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62022402</v>
      </c>
      <c r="D667" s="15" t="s">
        <v>815</v>
      </c>
      <c r="E667" s="11">
        <v>1</v>
      </c>
      <c r="F667" s="14">
        <v>62022401</v>
      </c>
      <c r="G667" s="14">
        <f t="shared" ref="G667:G668" si="66">C668</f>
        <v>62022403</v>
      </c>
      <c r="H667" s="13">
        <v>0</v>
      </c>
      <c r="I667" s="11">
        <v>42</v>
      </c>
      <c r="J667" s="14">
        <v>2</v>
      </c>
      <c r="K667" s="11">
        <v>0</v>
      </c>
      <c r="L667" s="14">
        <v>0</v>
      </c>
      <c r="M667" s="14">
        <v>0</v>
      </c>
      <c r="N667" s="14">
        <v>1</v>
      </c>
      <c r="O667" s="14">
        <v>0</v>
      </c>
      <c r="P667" s="14">
        <v>0</v>
      </c>
      <c r="Q667" s="14">
        <v>0</v>
      </c>
      <c r="R667" s="6">
        <v>0</v>
      </c>
      <c r="S667" s="13">
        <v>0</v>
      </c>
      <c r="T667" s="11">
        <v>1</v>
      </c>
      <c r="U667" s="14">
        <v>2</v>
      </c>
      <c r="V667" s="14">
        <v>0</v>
      </c>
      <c r="W667" s="14">
        <v>3.5</v>
      </c>
      <c r="X667" s="14">
        <v>1500</v>
      </c>
      <c r="Y667" s="14">
        <v>0</v>
      </c>
      <c r="Z667" s="14">
        <v>0</v>
      </c>
      <c r="AA667" s="14">
        <v>0</v>
      </c>
      <c r="AB667" s="14">
        <v>0</v>
      </c>
      <c r="AC667" s="14">
        <v>0</v>
      </c>
      <c r="AD667" s="6">
        <v>20</v>
      </c>
      <c r="AE667" s="14">
        <v>1</v>
      </c>
      <c r="AF667" s="14">
        <v>4</v>
      </c>
      <c r="AG667" s="6">
        <v>2</v>
      </c>
      <c r="AH667" s="6">
        <v>1</v>
      </c>
      <c r="AI667" s="6">
        <v>0</v>
      </c>
      <c r="AJ667" s="6">
        <v>6</v>
      </c>
      <c r="AK667" s="14">
        <v>0</v>
      </c>
      <c r="AL667" s="14">
        <v>0.5</v>
      </c>
      <c r="AM667" s="14">
        <v>0</v>
      </c>
      <c r="AN667" s="14">
        <v>0</v>
      </c>
      <c r="AO667" s="14">
        <v>30000</v>
      </c>
      <c r="AP667" s="14">
        <v>0</v>
      </c>
      <c r="AQ667" s="14">
        <v>0</v>
      </c>
      <c r="AR667" s="6">
        <v>0</v>
      </c>
      <c r="AS667" s="14">
        <v>92024001</v>
      </c>
      <c r="AT667" s="15" t="s">
        <v>155</v>
      </c>
      <c r="AU667" s="14" t="s">
        <v>814</v>
      </c>
      <c r="AV667" s="14">
        <v>10003002</v>
      </c>
      <c r="AW667" s="14">
        <v>21102040</v>
      </c>
      <c r="AX667" s="15" t="s">
        <v>156</v>
      </c>
      <c r="AY667" s="15">
        <v>0</v>
      </c>
      <c r="AZ667" s="13">
        <v>0</v>
      </c>
      <c r="BA667" s="13">
        <v>0</v>
      </c>
      <c r="BB667" s="109" t="str">
        <f t="shared" ref="BB667:BB671" si="67">"吟唱0.5秒,立即对目标范围内的怪物造成"&amp;W667*100&amp;"%攻击伤害+"&amp;X667&amp;"点固定伤害,并造成2秒眩晕"</f>
        <v>吟唱0.5秒,立即对目标范围内的怪物造成350%攻击伤害+1500点固定伤害,并造成2秒眩晕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62022403</v>
      </c>
      <c r="D668" s="15" t="s">
        <v>815</v>
      </c>
      <c r="E668" s="11">
        <v>2</v>
      </c>
      <c r="F668" s="14">
        <v>62022401</v>
      </c>
      <c r="G668" s="14">
        <f t="shared" si="66"/>
        <v>62022404</v>
      </c>
      <c r="H668" s="13">
        <v>0</v>
      </c>
      <c r="I668" s="11">
        <v>47</v>
      </c>
      <c r="J668" s="14">
        <v>2</v>
      </c>
      <c r="K668" s="11">
        <v>0</v>
      </c>
      <c r="L668" s="14">
        <v>0</v>
      </c>
      <c r="M668" s="14">
        <v>0</v>
      </c>
      <c r="N668" s="14">
        <v>1</v>
      </c>
      <c r="O668" s="14">
        <v>0</v>
      </c>
      <c r="P668" s="14">
        <v>0</v>
      </c>
      <c r="Q668" s="14">
        <v>0</v>
      </c>
      <c r="R668" s="6">
        <v>0</v>
      </c>
      <c r="S668" s="13">
        <v>0</v>
      </c>
      <c r="T668" s="11">
        <v>1</v>
      </c>
      <c r="U668" s="14">
        <v>2</v>
      </c>
      <c r="V668" s="14">
        <v>0</v>
      </c>
      <c r="W668" s="14">
        <v>3.5</v>
      </c>
      <c r="X668" s="14">
        <v>2000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155</v>
      </c>
      <c r="AU668" s="14" t="s">
        <v>814</v>
      </c>
      <c r="AV668" s="14">
        <v>10003002</v>
      </c>
      <c r="AW668" s="14">
        <v>21102040</v>
      </c>
      <c r="AX668" s="15" t="s">
        <v>156</v>
      </c>
      <c r="AY668" s="15">
        <v>0</v>
      </c>
      <c r="AZ668" s="13">
        <v>0</v>
      </c>
      <c r="BA668" s="13">
        <v>0</v>
      </c>
      <c r="BB668" s="109" t="str">
        <f t="shared" si="67"/>
        <v>吟唱0.5秒,立即对目标范围内的怪物造成350%攻击伤害+2000点固定伤害,并造成2秒眩晕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62022404</v>
      </c>
      <c r="D669" s="15" t="s">
        <v>815</v>
      </c>
      <c r="E669" s="11">
        <v>3</v>
      </c>
      <c r="F669" s="14">
        <v>62022401</v>
      </c>
      <c r="G669" s="14">
        <v>0</v>
      </c>
      <c r="H669" s="13">
        <v>0</v>
      </c>
      <c r="I669" s="11">
        <v>0</v>
      </c>
      <c r="J669" s="14">
        <v>0</v>
      </c>
      <c r="K669" s="11">
        <v>0</v>
      </c>
      <c r="L669" s="14">
        <v>0</v>
      </c>
      <c r="M669" s="14">
        <v>0</v>
      </c>
      <c r="N669" s="14">
        <v>1</v>
      </c>
      <c r="O669" s="14">
        <v>0</v>
      </c>
      <c r="P669" s="14">
        <v>0</v>
      </c>
      <c r="Q669" s="14">
        <v>0</v>
      </c>
      <c r="R669" s="6">
        <v>0</v>
      </c>
      <c r="S669" s="13">
        <v>0</v>
      </c>
      <c r="T669" s="11">
        <v>1</v>
      </c>
      <c r="U669" s="14">
        <v>2</v>
      </c>
      <c r="V669" s="14">
        <v>0</v>
      </c>
      <c r="W669" s="14">
        <v>3.5</v>
      </c>
      <c r="X669" s="14">
        <v>2500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155</v>
      </c>
      <c r="AU669" s="14" t="s">
        <v>814</v>
      </c>
      <c r="AV669" s="14">
        <v>10003002</v>
      </c>
      <c r="AW669" s="14">
        <v>21102040</v>
      </c>
      <c r="AX669" s="15" t="s">
        <v>156</v>
      </c>
      <c r="AY669" s="15">
        <v>0</v>
      </c>
      <c r="AZ669" s="13">
        <v>0</v>
      </c>
      <c r="BA669" s="13">
        <v>0</v>
      </c>
      <c r="BB669" s="109" t="str">
        <f t="shared" si="67"/>
        <v>吟唱0.5秒,立即对目标范围内的怪物造成350%攻击伤害+2500点固定伤害,并造成2秒眩晕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62022405</v>
      </c>
      <c r="D670" s="15" t="s">
        <v>815</v>
      </c>
      <c r="E670" s="11">
        <v>4</v>
      </c>
      <c r="F670" s="14">
        <v>62022401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3.5</v>
      </c>
      <c r="X670" s="14">
        <v>3000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155</v>
      </c>
      <c r="AU670" s="14" t="s">
        <v>814</v>
      </c>
      <c r="AV670" s="14">
        <v>10003002</v>
      </c>
      <c r="AW670" s="14">
        <v>21102040</v>
      </c>
      <c r="AX670" s="15" t="s">
        <v>156</v>
      </c>
      <c r="AY670" s="15">
        <v>0</v>
      </c>
      <c r="AZ670" s="13">
        <v>0</v>
      </c>
      <c r="BA670" s="13">
        <v>0</v>
      </c>
      <c r="BB670" s="109" t="str">
        <f t="shared" si="67"/>
        <v>吟唱0.5秒,立即对目标范围内的怪物造成350%攻击伤害+3000点固定伤害,并造成2秒眩晕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62022406</v>
      </c>
      <c r="D671" s="15" t="s">
        <v>815</v>
      </c>
      <c r="E671" s="11">
        <v>5</v>
      </c>
      <c r="F671" s="14">
        <v>62022401</v>
      </c>
      <c r="G671" s="11">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3.5</v>
      </c>
      <c r="X671" s="14">
        <v>3500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155</v>
      </c>
      <c r="AU671" s="14" t="s">
        <v>814</v>
      </c>
      <c r="AV671" s="14">
        <v>10003002</v>
      </c>
      <c r="AW671" s="14">
        <v>21102040</v>
      </c>
      <c r="AX671" s="15" t="s">
        <v>156</v>
      </c>
      <c r="AY671" s="15">
        <v>0</v>
      </c>
      <c r="AZ671" s="13">
        <v>0</v>
      </c>
      <c r="BA671" s="13">
        <v>0</v>
      </c>
      <c r="BB671" s="109" t="str">
        <f t="shared" si="67"/>
        <v>吟唱0.5秒,立即对目标范围内的怪物造成350%攻击伤害+3500点固定伤害,并造成2秒眩晕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20.100000000000001" customHeight="1">
      <c r="C672" s="24">
        <v>620231011</v>
      </c>
      <c r="D672" s="38" t="s">
        <v>816</v>
      </c>
      <c r="E672" s="24">
        <v>0</v>
      </c>
      <c r="F672" s="24">
        <v>62023101</v>
      </c>
      <c r="G672" s="24">
        <v>62023102</v>
      </c>
      <c r="H672" s="24">
        <v>0</v>
      </c>
      <c r="I672" s="24">
        <v>20</v>
      </c>
      <c r="J672" s="24">
        <v>5</v>
      </c>
      <c r="K672" s="24">
        <v>0</v>
      </c>
      <c r="L672" s="24">
        <v>0</v>
      </c>
      <c r="M672" s="24">
        <v>0</v>
      </c>
      <c r="N672" s="24">
        <v>1</v>
      </c>
      <c r="O672" s="24">
        <v>0</v>
      </c>
      <c r="P672" s="24">
        <v>0</v>
      </c>
      <c r="Q672" s="24">
        <v>0</v>
      </c>
      <c r="R672" s="6">
        <v>0</v>
      </c>
      <c r="S672" s="24">
        <v>0</v>
      </c>
      <c r="T672" s="24">
        <v>1</v>
      </c>
      <c r="U672" s="24">
        <v>2</v>
      </c>
      <c r="V672" s="24">
        <v>0</v>
      </c>
      <c r="W672" s="24">
        <v>2</v>
      </c>
      <c r="X672" s="24">
        <v>1050</v>
      </c>
      <c r="Y672" s="24">
        <v>0</v>
      </c>
      <c r="Z672" s="24">
        <v>0</v>
      </c>
      <c r="AA672" s="24">
        <v>0</v>
      </c>
      <c r="AB672" s="24">
        <v>1</v>
      </c>
      <c r="AC672" s="24">
        <v>0</v>
      </c>
      <c r="AD672" s="24">
        <v>12</v>
      </c>
      <c r="AE672" s="24">
        <v>0</v>
      </c>
      <c r="AF672" s="24">
        <v>0</v>
      </c>
      <c r="AG672" s="24">
        <v>7</v>
      </c>
      <c r="AH672" s="24">
        <v>0</v>
      </c>
      <c r="AI672" s="6">
        <v>0</v>
      </c>
      <c r="AJ672" s="24">
        <v>7</v>
      </c>
      <c r="AK672" s="24">
        <v>0</v>
      </c>
      <c r="AL672" s="24">
        <v>0</v>
      </c>
      <c r="AM672" s="24">
        <v>0</v>
      </c>
      <c r="AN672" s="24">
        <v>0</v>
      </c>
      <c r="AO672" s="24">
        <v>1000</v>
      </c>
      <c r="AP672" s="24">
        <v>0</v>
      </c>
      <c r="AQ672" s="24">
        <v>0</v>
      </c>
      <c r="AR672" s="24">
        <v>92031001</v>
      </c>
      <c r="AS672" s="24">
        <v>92031001</v>
      </c>
      <c r="AT672" s="38" t="s">
        <v>155</v>
      </c>
      <c r="AU672" s="24" t="s">
        <v>817</v>
      </c>
      <c r="AV672" s="24">
        <v>0</v>
      </c>
      <c r="AW672" s="24">
        <v>21103010</v>
      </c>
      <c r="AX672" s="38" t="s">
        <v>156</v>
      </c>
      <c r="AY672" s="38" t="s">
        <v>154</v>
      </c>
      <c r="AZ672" s="24">
        <v>0</v>
      </c>
      <c r="BA672" s="24">
        <v>0</v>
      </c>
      <c r="BB672" s="115" t="s">
        <v>818</v>
      </c>
      <c r="BC672" s="24">
        <v>0</v>
      </c>
      <c r="BD672" s="11">
        <v>0</v>
      </c>
      <c r="BE672" s="24">
        <v>0</v>
      </c>
      <c r="BF672" s="24">
        <v>0</v>
      </c>
      <c r="BG672" s="24">
        <v>0</v>
      </c>
      <c r="BH672" s="24">
        <v>0</v>
      </c>
      <c r="BI672" s="9">
        <v>0</v>
      </c>
      <c r="BJ672" s="6">
        <v>0</v>
      </c>
      <c r="BK672" s="6">
        <v>0</v>
      </c>
      <c r="BL672" s="6">
        <v>0</v>
      </c>
      <c r="BM672" s="6">
        <v>0</v>
      </c>
      <c r="BN672" s="6">
        <v>0</v>
      </c>
      <c r="BO672" s="6">
        <v>0</v>
      </c>
    </row>
    <row r="673" spans="3:67" ht="20.100000000000001" customHeight="1">
      <c r="C673" s="24">
        <v>620231021</v>
      </c>
      <c r="D673" s="38" t="s">
        <v>816</v>
      </c>
      <c r="E673" s="24">
        <v>1</v>
      </c>
      <c r="F673" s="24">
        <v>62023101</v>
      </c>
      <c r="G673" s="24">
        <v>62023103</v>
      </c>
      <c r="H673" s="24">
        <v>0</v>
      </c>
      <c r="I673" s="24">
        <v>27</v>
      </c>
      <c r="J673" s="24">
        <v>2</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155</v>
      </c>
      <c r="AU673" s="24" t="s">
        <v>817</v>
      </c>
      <c r="AV673" s="24">
        <v>0</v>
      </c>
      <c r="AW673" s="24">
        <v>21103010</v>
      </c>
      <c r="AX673" s="38" t="s">
        <v>156</v>
      </c>
      <c r="AY673" s="38" t="s">
        <v>154</v>
      </c>
      <c r="AZ673" s="24">
        <v>0</v>
      </c>
      <c r="BA673" s="24">
        <v>0</v>
      </c>
      <c r="BB673" s="115" t="s">
        <v>818</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620231031</v>
      </c>
      <c r="D674" s="38" t="s">
        <v>816</v>
      </c>
      <c r="E674" s="24">
        <v>2</v>
      </c>
      <c r="F674" s="24">
        <v>62023101</v>
      </c>
      <c r="G674" s="24">
        <v>62023104</v>
      </c>
      <c r="H674" s="24">
        <v>0</v>
      </c>
      <c r="I674" s="24">
        <v>32</v>
      </c>
      <c r="J674" s="24">
        <v>2</v>
      </c>
      <c r="K674" s="24">
        <v>0</v>
      </c>
      <c r="L674" s="24">
        <v>0</v>
      </c>
      <c r="M674" s="24">
        <v>0</v>
      </c>
      <c r="N674" s="24">
        <v>1</v>
      </c>
      <c r="O674" s="24">
        <v>0</v>
      </c>
      <c r="P674" s="24">
        <v>0</v>
      </c>
      <c r="Q674" s="24">
        <v>0</v>
      </c>
      <c r="R674" s="6">
        <v>0</v>
      </c>
      <c r="S674" s="24">
        <v>0</v>
      </c>
      <c r="T674" s="24">
        <v>1</v>
      </c>
      <c r="U674" s="24">
        <v>2</v>
      </c>
      <c r="V674" s="24">
        <v>0</v>
      </c>
      <c r="W674" s="24">
        <v>2</v>
      </c>
      <c r="X674" s="24">
        <v>1400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155</v>
      </c>
      <c r="AU674" s="24" t="s">
        <v>817</v>
      </c>
      <c r="AV674" s="24">
        <v>0</v>
      </c>
      <c r="AW674" s="24">
        <v>21103010</v>
      </c>
      <c r="AX674" s="38" t="s">
        <v>156</v>
      </c>
      <c r="AY674" s="38" t="s">
        <v>154</v>
      </c>
      <c r="AZ674" s="24">
        <v>0</v>
      </c>
      <c r="BA674" s="24">
        <v>0</v>
      </c>
      <c r="BB674" s="115" t="s">
        <v>819</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620231041</v>
      </c>
      <c r="D675" s="38" t="s">
        <v>816</v>
      </c>
      <c r="E675" s="24">
        <v>3</v>
      </c>
      <c r="F675" s="24">
        <v>62023101</v>
      </c>
      <c r="G675" s="24">
        <v>0</v>
      </c>
      <c r="H675" s="24">
        <v>0</v>
      </c>
      <c r="I675" s="24">
        <v>0</v>
      </c>
      <c r="J675" s="114">
        <v>0</v>
      </c>
      <c r="K675" s="24">
        <v>0</v>
      </c>
      <c r="L675" s="24">
        <v>0</v>
      </c>
      <c r="M675" s="24">
        <v>0</v>
      </c>
      <c r="N675" s="24">
        <v>1</v>
      </c>
      <c r="O675" s="24">
        <v>0</v>
      </c>
      <c r="P675" s="24">
        <v>0</v>
      </c>
      <c r="Q675" s="24">
        <v>0</v>
      </c>
      <c r="R675" s="6">
        <v>0</v>
      </c>
      <c r="S675" s="24">
        <v>0</v>
      </c>
      <c r="T675" s="24">
        <v>1</v>
      </c>
      <c r="U675" s="24">
        <v>2</v>
      </c>
      <c r="V675" s="24">
        <v>0</v>
      </c>
      <c r="W675" s="24">
        <v>2</v>
      </c>
      <c r="X675" s="24">
        <v>1750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155</v>
      </c>
      <c r="AU675" s="24" t="s">
        <v>817</v>
      </c>
      <c r="AV675" s="24">
        <v>0</v>
      </c>
      <c r="AW675" s="24">
        <v>21103010</v>
      </c>
      <c r="AX675" s="38" t="s">
        <v>156</v>
      </c>
      <c r="AY675" s="38" t="s">
        <v>154</v>
      </c>
      <c r="AZ675" s="24">
        <v>0</v>
      </c>
      <c r="BA675" s="24">
        <v>0</v>
      </c>
      <c r="BB675" s="115" t="s">
        <v>820</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620231051</v>
      </c>
      <c r="D676" s="38" t="s">
        <v>816</v>
      </c>
      <c r="E676" s="24">
        <v>4</v>
      </c>
      <c r="F676" s="24">
        <v>62023101</v>
      </c>
      <c r="G676" s="24">
        <v>0</v>
      </c>
      <c r="H676" s="24">
        <v>0</v>
      </c>
      <c r="I676" s="24">
        <v>0</v>
      </c>
      <c r="J676" s="24">
        <v>0</v>
      </c>
      <c r="K676" s="24">
        <v>0</v>
      </c>
      <c r="L676" s="24">
        <v>0</v>
      </c>
      <c r="M676" s="24">
        <v>0</v>
      </c>
      <c r="N676" s="24">
        <v>1</v>
      </c>
      <c r="O676" s="24">
        <v>0</v>
      </c>
      <c r="P676" s="24">
        <v>0</v>
      </c>
      <c r="Q676" s="24">
        <v>0</v>
      </c>
      <c r="R676" s="6">
        <v>0</v>
      </c>
      <c r="S676" s="24">
        <v>0</v>
      </c>
      <c r="T676" s="24">
        <v>1</v>
      </c>
      <c r="U676" s="24">
        <v>2</v>
      </c>
      <c r="V676" s="24">
        <v>0</v>
      </c>
      <c r="W676" s="24">
        <v>2</v>
      </c>
      <c r="X676" s="24">
        <v>2100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155</v>
      </c>
      <c r="AU676" s="24" t="s">
        <v>817</v>
      </c>
      <c r="AV676" s="24">
        <v>0</v>
      </c>
      <c r="AW676" s="24">
        <v>21103010</v>
      </c>
      <c r="AX676" s="38" t="s">
        <v>156</v>
      </c>
      <c r="AY676" s="38" t="s">
        <v>154</v>
      </c>
      <c r="AZ676" s="24">
        <v>0</v>
      </c>
      <c r="BA676" s="24">
        <v>0</v>
      </c>
      <c r="BB676" s="115" t="s">
        <v>821</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620231061</v>
      </c>
      <c r="D677" s="38" t="s">
        <v>816</v>
      </c>
      <c r="E677" s="24">
        <v>5</v>
      </c>
      <c r="F677" s="24">
        <v>62023101</v>
      </c>
      <c r="G677" s="24">
        <v>62023202</v>
      </c>
      <c r="H677" s="24">
        <v>0</v>
      </c>
      <c r="I677" s="24">
        <v>25</v>
      </c>
      <c r="J677" s="24">
        <v>5</v>
      </c>
      <c r="K677" s="24">
        <v>0</v>
      </c>
      <c r="L677" s="24">
        <v>0</v>
      </c>
      <c r="M677" s="24">
        <v>0</v>
      </c>
      <c r="N677" s="24">
        <v>1</v>
      </c>
      <c r="O677" s="24">
        <v>0</v>
      </c>
      <c r="P677" s="24">
        <v>0</v>
      </c>
      <c r="Q677" s="24">
        <v>0</v>
      </c>
      <c r="R677" s="6">
        <v>0</v>
      </c>
      <c r="S677" s="24">
        <v>0</v>
      </c>
      <c r="T677" s="24">
        <v>1</v>
      </c>
      <c r="U677" s="24">
        <v>2</v>
      </c>
      <c r="V677" s="24">
        <v>0</v>
      </c>
      <c r="W677" s="24">
        <v>2</v>
      </c>
      <c r="X677" s="24">
        <v>2450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155</v>
      </c>
      <c r="AU677" s="24" t="s">
        <v>817</v>
      </c>
      <c r="AV677" s="24">
        <v>0</v>
      </c>
      <c r="AW677" s="24">
        <v>21103010</v>
      </c>
      <c r="AX677" s="38" t="s">
        <v>156</v>
      </c>
      <c r="AY677" s="38" t="s">
        <v>154</v>
      </c>
      <c r="AZ677" s="24">
        <v>0</v>
      </c>
      <c r="BA677" s="24">
        <v>0</v>
      </c>
      <c r="BB677" s="115" t="s">
        <v>822</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14">
        <v>62023101</v>
      </c>
      <c r="D678" s="15" t="s">
        <v>238</v>
      </c>
      <c r="E678" s="11">
        <v>0</v>
      </c>
      <c r="F678" s="14">
        <v>62021101</v>
      </c>
      <c r="G678" s="14">
        <f>C679</f>
        <v>62023102</v>
      </c>
      <c r="H678" s="13">
        <v>0</v>
      </c>
      <c r="I678" s="11">
        <v>18</v>
      </c>
      <c r="J678" s="11">
        <v>5</v>
      </c>
      <c r="K678" s="11">
        <v>0</v>
      </c>
      <c r="L678" s="14">
        <v>0</v>
      </c>
      <c r="M678" s="14">
        <v>0</v>
      </c>
      <c r="N678" s="14">
        <v>1</v>
      </c>
      <c r="O678" s="14">
        <v>0</v>
      </c>
      <c r="P678" s="14">
        <v>0</v>
      </c>
      <c r="Q678" s="14">
        <v>0</v>
      </c>
      <c r="R678" s="6">
        <v>0</v>
      </c>
      <c r="S678" s="13">
        <v>0</v>
      </c>
      <c r="T678" s="11">
        <v>1</v>
      </c>
      <c r="U678" s="14">
        <v>2</v>
      </c>
      <c r="V678" s="14">
        <v>0</v>
      </c>
      <c r="W678" s="14">
        <v>0</v>
      </c>
      <c r="X678" s="14">
        <v>0</v>
      </c>
      <c r="Y678" s="14">
        <v>0</v>
      </c>
      <c r="Z678" s="14">
        <v>0</v>
      </c>
      <c r="AA678" s="14">
        <v>0</v>
      </c>
      <c r="AB678" s="14">
        <v>0</v>
      </c>
      <c r="AC678" s="14">
        <v>0</v>
      </c>
      <c r="AD678" s="14">
        <v>30</v>
      </c>
      <c r="AE678" s="14">
        <v>0</v>
      </c>
      <c r="AF678" s="14">
        <v>0</v>
      </c>
      <c r="AG678" s="6">
        <v>2</v>
      </c>
      <c r="AH678" s="6">
        <v>0</v>
      </c>
      <c r="AI678" s="6">
        <v>0</v>
      </c>
      <c r="AJ678" s="6">
        <v>0</v>
      </c>
      <c r="AK678" s="14">
        <v>0</v>
      </c>
      <c r="AL678" s="14">
        <v>0</v>
      </c>
      <c r="AM678" s="14">
        <v>0</v>
      </c>
      <c r="AN678" s="24">
        <v>0</v>
      </c>
      <c r="AO678" s="14">
        <v>1000</v>
      </c>
      <c r="AP678" s="14">
        <v>0</v>
      </c>
      <c r="AQ678" s="14">
        <v>0</v>
      </c>
      <c r="AR678" s="6">
        <v>92011001</v>
      </c>
      <c r="AS678" s="14" t="s">
        <v>154</v>
      </c>
      <c r="AT678" s="15" t="s">
        <v>155</v>
      </c>
      <c r="AU678" s="14" t="s">
        <v>242</v>
      </c>
      <c r="AV678" s="14">
        <v>0</v>
      </c>
      <c r="AW678" s="14">
        <v>0</v>
      </c>
      <c r="AX678" s="15" t="s">
        <v>156</v>
      </c>
      <c r="AY678" s="15" t="s">
        <v>154</v>
      </c>
      <c r="AZ678" s="13">
        <v>0</v>
      </c>
      <c r="BA678" s="13">
        <v>0</v>
      </c>
      <c r="BB678" s="68" t="s">
        <v>823</v>
      </c>
      <c r="BC678" s="14">
        <v>0</v>
      </c>
      <c r="BD678" s="11">
        <v>0</v>
      </c>
      <c r="BE678" s="14">
        <v>0</v>
      </c>
      <c r="BF678" s="14">
        <v>0</v>
      </c>
      <c r="BG678" s="14">
        <v>0</v>
      </c>
      <c r="BH678" s="14">
        <v>0</v>
      </c>
      <c r="BI678" s="9">
        <v>0</v>
      </c>
      <c r="BJ678" s="6">
        <v>1</v>
      </c>
      <c r="BK678" s="6">
        <v>0</v>
      </c>
      <c r="BL678" s="6">
        <v>0</v>
      </c>
      <c r="BM678" s="6">
        <v>0</v>
      </c>
      <c r="BN678" s="6">
        <v>0</v>
      </c>
      <c r="BO678" s="6">
        <v>0</v>
      </c>
    </row>
    <row r="679" spans="3:67" ht="20.100000000000001" customHeight="1">
      <c r="C679" s="14">
        <v>62023102</v>
      </c>
      <c r="D679" s="15" t="s">
        <v>238</v>
      </c>
      <c r="E679" s="11">
        <v>1</v>
      </c>
      <c r="F679" s="14">
        <v>62021101</v>
      </c>
      <c r="G679" s="14">
        <f t="shared" ref="G679:G680" si="68">C680</f>
        <v>62023103</v>
      </c>
      <c r="H679" s="13">
        <v>0</v>
      </c>
      <c r="I679" s="11">
        <v>27</v>
      </c>
      <c r="J679" s="11">
        <v>2</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154</v>
      </c>
      <c r="AT679" s="15" t="s">
        <v>155</v>
      </c>
      <c r="AU679" s="14" t="s">
        <v>242</v>
      </c>
      <c r="AV679" s="14">
        <v>0</v>
      </c>
      <c r="AW679" s="14">
        <v>0</v>
      </c>
      <c r="AX679" s="15" t="s">
        <v>156</v>
      </c>
      <c r="AY679" s="15" t="s">
        <v>154</v>
      </c>
      <c r="AZ679" s="13">
        <v>0</v>
      </c>
      <c r="BA679" s="13">
        <v>0</v>
      </c>
      <c r="BB679" s="68" t="s">
        <v>823</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62023103</v>
      </c>
      <c r="D680" s="15" t="s">
        <v>238</v>
      </c>
      <c r="E680" s="11">
        <v>2</v>
      </c>
      <c r="F680" s="14">
        <v>62021101</v>
      </c>
      <c r="G680" s="14">
        <f t="shared" si="68"/>
        <v>62023104</v>
      </c>
      <c r="H680" s="13">
        <v>0</v>
      </c>
      <c r="I680" s="11">
        <v>32</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92011002</v>
      </c>
      <c r="AS680" s="14" t="s">
        <v>154</v>
      </c>
      <c r="AT680" s="15" t="s">
        <v>155</v>
      </c>
      <c r="AU680" s="14" t="s">
        <v>242</v>
      </c>
      <c r="AV680" s="14">
        <v>0</v>
      </c>
      <c r="AW680" s="14">
        <v>0</v>
      </c>
      <c r="AX680" s="15" t="s">
        <v>156</v>
      </c>
      <c r="AY680" s="15" t="s">
        <v>154</v>
      </c>
      <c r="AZ680" s="13">
        <v>0</v>
      </c>
      <c r="BA680" s="13">
        <v>0</v>
      </c>
      <c r="BB680" s="68" t="s">
        <v>824</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62023104</v>
      </c>
      <c r="D681" s="15" t="s">
        <v>238</v>
      </c>
      <c r="E681" s="11">
        <v>3</v>
      </c>
      <c r="F681" s="14">
        <v>62021101</v>
      </c>
      <c r="G681" s="11">
        <v>0</v>
      </c>
      <c r="H681" s="13">
        <v>0</v>
      </c>
      <c r="I681" s="11">
        <v>0</v>
      </c>
      <c r="J681" s="106">
        <v>0</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92011003</v>
      </c>
      <c r="AS681" s="14" t="s">
        <v>154</v>
      </c>
      <c r="AT681" s="15" t="s">
        <v>155</v>
      </c>
      <c r="AU681" s="14" t="s">
        <v>242</v>
      </c>
      <c r="AV681" s="14">
        <v>0</v>
      </c>
      <c r="AW681" s="14">
        <v>0</v>
      </c>
      <c r="AX681" s="15" t="s">
        <v>156</v>
      </c>
      <c r="AY681" s="15" t="s">
        <v>154</v>
      </c>
      <c r="AZ681" s="13">
        <v>0</v>
      </c>
      <c r="BA681" s="13">
        <v>0</v>
      </c>
      <c r="BB681" s="68" t="s">
        <v>825</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62023105</v>
      </c>
      <c r="D682" s="15" t="s">
        <v>238</v>
      </c>
      <c r="E682" s="11">
        <v>4</v>
      </c>
      <c r="F682" s="14">
        <v>62021101</v>
      </c>
      <c r="G682" s="11">
        <v>0</v>
      </c>
      <c r="H682" s="13">
        <v>0</v>
      </c>
      <c r="I682" s="11">
        <v>0</v>
      </c>
      <c r="J682" s="11">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92011004</v>
      </c>
      <c r="AS682" s="14" t="s">
        <v>154</v>
      </c>
      <c r="AT682" s="15" t="s">
        <v>155</v>
      </c>
      <c r="AU682" s="14" t="s">
        <v>242</v>
      </c>
      <c r="AV682" s="14">
        <v>0</v>
      </c>
      <c r="AW682" s="14">
        <v>0</v>
      </c>
      <c r="AX682" s="15" t="s">
        <v>156</v>
      </c>
      <c r="AY682" s="15" t="s">
        <v>154</v>
      </c>
      <c r="AZ682" s="13">
        <v>0</v>
      </c>
      <c r="BA682" s="13">
        <v>0</v>
      </c>
      <c r="BB682" s="68" t="s">
        <v>826</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62023106</v>
      </c>
      <c r="D683" s="15" t="s">
        <v>238</v>
      </c>
      <c r="E683" s="11">
        <v>5</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92011005</v>
      </c>
      <c r="AS683" s="14" t="s">
        <v>154</v>
      </c>
      <c r="AT683" s="15" t="s">
        <v>155</v>
      </c>
      <c r="AU683" s="14" t="s">
        <v>242</v>
      </c>
      <c r="AV683" s="14">
        <v>0</v>
      </c>
      <c r="AW683" s="14">
        <v>0</v>
      </c>
      <c r="AX683" s="15" t="s">
        <v>156</v>
      </c>
      <c r="AY683" s="15" t="s">
        <v>154</v>
      </c>
      <c r="AZ683" s="13">
        <v>0</v>
      </c>
      <c r="BA683" s="13">
        <v>0</v>
      </c>
      <c r="BB683" s="68" t="s">
        <v>827</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62023201</v>
      </c>
      <c r="D684" s="15" t="s">
        <v>828</v>
      </c>
      <c r="E684" s="11">
        <v>0</v>
      </c>
      <c r="F684" s="14">
        <v>62023201</v>
      </c>
      <c r="G684" s="14">
        <v>62023202</v>
      </c>
      <c r="H684" s="13">
        <v>0</v>
      </c>
      <c r="I684" s="11">
        <v>25</v>
      </c>
      <c r="J684" s="11">
        <v>5</v>
      </c>
      <c r="K684" s="11">
        <v>0</v>
      </c>
      <c r="L684" s="14">
        <v>0</v>
      </c>
      <c r="M684" s="14">
        <v>0</v>
      </c>
      <c r="N684" s="14">
        <v>1</v>
      </c>
      <c r="O684" s="14">
        <v>0</v>
      </c>
      <c r="P684" s="14">
        <v>0</v>
      </c>
      <c r="Q684" s="14">
        <v>0</v>
      </c>
      <c r="R684" s="6">
        <v>0</v>
      </c>
      <c r="S684" s="13">
        <v>0</v>
      </c>
      <c r="T684" s="11">
        <v>1</v>
      </c>
      <c r="U684" s="14">
        <v>2</v>
      </c>
      <c r="V684" s="14">
        <v>0</v>
      </c>
      <c r="W684" s="14">
        <v>1.25</v>
      </c>
      <c r="X684" s="14">
        <v>750</v>
      </c>
      <c r="Y684" s="14">
        <v>0</v>
      </c>
      <c r="Z684" s="14">
        <v>0</v>
      </c>
      <c r="AA684" s="14">
        <v>0</v>
      </c>
      <c r="AB684" s="14">
        <v>0</v>
      </c>
      <c r="AC684" s="14">
        <v>0</v>
      </c>
      <c r="AD684" s="14">
        <v>18</v>
      </c>
      <c r="AE684" s="14">
        <v>1</v>
      </c>
      <c r="AF684" s="14">
        <v>4</v>
      </c>
      <c r="AG684" s="6">
        <v>2</v>
      </c>
      <c r="AH684" s="6">
        <v>1</v>
      </c>
      <c r="AI684" s="6">
        <v>0</v>
      </c>
      <c r="AJ684" s="6">
        <v>6</v>
      </c>
      <c r="AK684" s="14">
        <v>0</v>
      </c>
      <c r="AL684" s="14">
        <v>0</v>
      </c>
      <c r="AM684" s="14">
        <v>0</v>
      </c>
      <c r="AN684" s="14">
        <v>0.25</v>
      </c>
      <c r="AO684" s="14">
        <v>10000</v>
      </c>
      <c r="AP684" s="14">
        <v>0.5</v>
      </c>
      <c r="AQ684" s="14">
        <v>0</v>
      </c>
      <c r="AR684" s="6">
        <v>0</v>
      </c>
      <c r="AS684" s="6">
        <v>92032001</v>
      </c>
      <c r="AT684" s="15" t="s">
        <v>155</v>
      </c>
      <c r="AU684" s="14" t="s">
        <v>829</v>
      </c>
      <c r="AV684" s="14">
        <v>10002001</v>
      </c>
      <c r="AW684" s="14">
        <v>21103020</v>
      </c>
      <c r="AX684" s="15" t="s">
        <v>225</v>
      </c>
      <c r="AY684" s="15" t="s">
        <v>255</v>
      </c>
      <c r="AZ684" s="13">
        <v>0</v>
      </c>
      <c r="BA684" s="13">
        <v>0</v>
      </c>
      <c r="BB684" s="68" t="str">
        <f t="shared" ref="BB684:BB689" si="69">"对目标区域释放治愈之境,附近己方单位每秒恢复最大生命值3%的生命值,怪物每秒损失"&amp;W684*100&amp;"%攻击伤害+"&amp;X684&amp;",持续10秒"</f>
        <v>对目标区域释放治愈之境,附近己方单位每秒恢复最大生命值3%的生命值,怪物每秒损失125%攻击伤害+750,持续10秒</v>
      </c>
      <c r="BC684" s="14">
        <v>0</v>
      </c>
      <c r="BD684" s="11">
        <v>0</v>
      </c>
      <c r="BE684" s="14">
        <v>0</v>
      </c>
      <c r="BF684" s="14">
        <v>0</v>
      </c>
      <c r="BG684" s="14">
        <v>0</v>
      </c>
      <c r="BH684" s="14">
        <v>0</v>
      </c>
      <c r="BI684" s="9">
        <v>0</v>
      </c>
      <c r="BJ684" s="6">
        <v>0</v>
      </c>
      <c r="BK684" s="6">
        <v>0</v>
      </c>
      <c r="BL684" s="6">
        <v>0</v>
      </c>
      <c r="BM684" s="6">
        <v>0</v>
      </c>
      <c r="BN684" s="6">
        <v>0</v>
      </c>
      <c r="BO684" s="6">
        <v>0</v>
      </c>
    </row>
    <row r="685" spans="3:67" ht="20.100000000000001" customHeight="1">
      <c r="C685" s="14">
        <v>62023202</v>
      </c>
      <c r="D685" s="15" t="s">
        <v>828</v>
      </c>
      <c r="E685" s="11">
        <v>1</v>
      </c>
      <c r="F685" s="14">
        <v>62023201</v>
      </c>
      <c r="G685" s="14">
        <v>62023203</v>
      </c>
      <c r="H685" s="13">
        <v>0</v>
      </c>
      <c r="I685" s="11">
        <v>32</v>
      </c>
      <c r="J685" s="11">
        <v>2</v>
      </c>
      <c r="K685" s="11">
        <v>0</v>
      </c>
      <c r="L685" s="14">
        <v>0</v>
      </c>
      <c r="M685" s="14">
        <v>0</v>
      </c>
      <c r="N685" s="14">
        <v>1</v>
      </c>
      <c r="O685" s="14">
        <v>0</v>
      </c>
      <c r="P685" s="14">
        <v>0</v>
      </c>
      <c r="Q685" s="14">
        <v>0</v>
      </c>
      <c r="R685" s="6">
        <v>0</v>
      </c>
      <c r="S685" s="13">
        <v>0</v>
      </c>
      <c r="T685" s="11">
        <v>1</v>
      </c>
      <c r="U685" s="14">
        <v>2</v>
      </c>
      <c r="V685" s="14">
        <v>0</v>
      </c>
      <c r="W685" s="14">
        <v>1.25</v>
      </c>
      <c r="X685" s="14">
        <v>750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155</v>
      </c>
      <c r="AU685" s="14" t="s">
        <v>829</v>
      </c>
      <c r="AV685" s="14">
        <v>10002001</v>
      </c>
      <c r="AW685" s="14">
        <v>21103020</v>
      </c>
      <c r="AX685" s="15" t="s">
        <v>225</v>
      </c>
      <c r="AY685" s="15" t="s">
        <v>255</v>
      </c>
      <c r="AZ685" s="13">
        <v>0</v>
      </c>
      <c r="BA685" s="13">
        <v>0</v>
      </c>
      <c r="BB685" s="68" t="str">
        <f t="shared" si="69"/>
        <v>对目标区域释放治愈之境,附近己方单位每秒恢复最大生命值3%的生命值,怪物每秒损失125%攻击伤害+750,持续10秒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62023203</v>
      </c>
      <c r="D686" s="15" t="s">
        <v>828</v>
      </c>
      <c r="E686" s="11">
        <v>2</v>
      </c>
      <c r="F686" s="14">
        <v>62023201</v>
      </c>
      <c r="G686" s="14">
        <v>62023204</v>
      </c>
      <c r="H686" s="13">
        <v>0</v>
      </c>
      <c r="I686" s="11">
        <v>37</v>
      </c>
      <c r="J686" s="11">
        <v>2</v>
      </c>
      <c r="K686" s="11">
        <v>0</v>
      </c>
      <c r="L686" s="14">
        <v>0</v>
      </c>
      <c r="M686" s="14">
        <v>0</v>
      </c>
      <c r="N686" s="14">
        <v>1</v>
      </c>
      <c r="O686" s="14">
        <v>0</v>
      </c>
      <c r="P686" s="14">
        <v>0</v>
      </c>
      <c r="Q686" s="14">
        <v>0</v>
      </c>
      <c r="R686" s="6">
        <v>0</v>
      </c>
      <c r="S686" s="13">
        <v>0</v>
      </c>
      <c r="T686" s="11">
        <v>1</v>
      </c>
      <c r="U686" s="14">
        <v>2</v>
      </c>
      <c r="V686" s="14">
        <v>0</v>
      </c>
      <c r="W686" s="14">
        <v>1.25</v>
      </c>
      <c r="X686" s="14">
        <v>1000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155</v>
      </c>
      <c r="AU686" s="14" t="s">
        <v>829</v>
      </c>
      <c r="AV686" s="14">
        <v>10002001</v>
      </c>
      <c r="AW686" s="14">
        <v>21103020</v>
      </c>
      <c r="AX686" s="15" t="s">
        <v>225</v>
      </c>
      <c r="AY686" s="15" t="s">
        <v>255</v>
      </c>
      <c r="AZ686" s="13">
        <v>0</v>
      </c>
      <c r="BA686" s="13">
        <v>0</v>
      </c>
      <c r="BB686" s="68" t="str">
        <f t="shared" si="69"/>
        <v>对目标区域释放治愈之境,附近己方单位每秒恢复最大生命值3%的生命值,怪物每秒损失125%攻击伤害+1000,持续10秒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62023204</v>
      </c>
      <c r="D687" s="15" t="s">
        <v>828</v>
      </c>
      <c r="E687" s="11">
        <v>3</v>
      </c>
      <c r="F687" s="14">
        <v>62023201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1.25</v>
      </c>
      <c r="X687" s="14">
        <v>1250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155</v>
      </c>
      <c r="AU687" s="14" t="s">
        <v>829</v>
      </c>
      <c r="AV687" s="14">
        <v>10002001</v>
      </c>
      <c r="AW687" s="14">
        <v>21103020</v>
      </c>
      <c r="AX687" s="15" t="s">
        <v>225</v>
      </c>
      <c r="AY687" s="15" t="s">
        <v>255</v>
      </c>
      <c r="AZ687" s="13">
        <v>0</v>
      </c>
      <c r="BA687" s="13">
        <v>0</v>
      </c>
      <c r="BB687" s="68" t="str">
        <f t="shared" si="69"/>
        <v>对目标区域释放治愈之境,附近己方单位每秒恢复最大生命值3%的生命值,怪物每秒损失125%攻击伤害+1250,持续10秒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62023205</v>
      </c>
      <c r="D688" s="15" t="s">
        <v>828</v>
      </c>
      <c r="E688" s="11">
        <v>4</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1.25</v>
      </c>
      <c r="X688" s="14">
        <v>1500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155</v>
      </c>
      <c r="AU688" s="14" t="s">
        <v>829</v>
      </c>
      <c r="AV688" s="14">
        <v>10002001</v>
      </c>
      <c r="AW688" s="14">
        <v>21103020</v>
      </c>
      <c r="AX688" s="15" t="s">
        <v>225</v>
      </c>
      <c r="AY688" s="15" t="s">
        <v>255</v>
      </c>
      <c r="AZ688" s="13">
        <v>0</v>
      </c>
      <c r="BA688" s="13">
        <v>0</v>
      </c>
      <c r="BB688" s="68" t="str">
        <f t="shared" si="69"/>
        <v>对目标区域释放治愈之境,附近己方单位每秒恢复最大生命值3%的生命值,怪物每秒损失125%攻击伤害+1500,持续10秒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62023206</v>
      </c>
      <c r="D689" s="15" t="s">
        <v>828</v>
      </c>
      <c r="E689" s="11">
        <v>5</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1.25</v>
      </c>
      <c r="X689" s="14">
        <v>1750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155</v>
      </c>
      <c r="AU689" s="14" t="s">
        <v>829</v>
      </c>
      <c r="AV689" s="14">
        <v>10002001</v>
      </c>
      <c r="AW689" s="14">
        <v>21103020</v>
      </c>
      <c r="AX689" s="15" t="s">
        <v>225</v>
      </c>
      <c r="AY689" s="15" t="s">
        <v>255</v>
      </c>
      <c r="AZ689" s="13">
        <v>0</v>
      </c>
      <c r="BA689" s="13">
        <v>0</v>
      </c>
      <c r="BB689" s="68" t="str">
        <f t="shared" si="69"/>
        <v>对目标区域释放治愈之境,附近己方单位每秒恢复最大生命值3%的生命值,怪物每秒损失125%攻击伤害+1750,持续10秒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19.5" customHeight="1">
      <c r="C690" s="14">
        <v>62023301</v>
      </c>
      <c r="D690" s="15" t="s">
        <v>830</v>
      </c>
      <c r="E690" s="11">
        <v>0</v>
      </c>
      <c r="F690" s="14">
        <v>62023301</v>
      </c>
      <c r="G690" s="14">
        <v>62023302</v>
      </c>
      <c r="H690" s="13">
        <v>0</v>
      </c>
      <c r="I690" s="11">
        <v>30</v>
      </c>
      <c r="J690" s="14">
        <v>5</v>
      </c>
      <c r="K690" s="11">
        <v>0</v>
      </c>
      <c r="L690" s="14">
        <v>0</v>
      </c>
      <c r="M690" s="14">
        <v>0</v>
      </c>
      <c r="N690" s="14">
        <v>1</v>
      </c>
      <c r="O690" s="14">
        <v>0</v>
      </c>
      <c r="P690" s="14">
        <v>0</v>
      </c>
      <c r="Q690" s="14">
        <v>0</v>
      </c>
      <c r="R690" s="6">
        <v>0</v>
      </c>
      <c r="S690" s="13">
        <v>0</v>
      </c>
      <c r="T690" s="11">
        <v>1</v>
      </c>
      <c r="U690" s="14">
        <v>2</v>
      </c>
      <c r="V690" s="14">
        <v>0</v>
      </c>
      <c r="W690" s="14">
        <v>2.5</v>
      </c>
      <c r="X690" s="14">
        <v>1050</v>
      </c>
      <c r="Y690" s="14">
        <v>0</v>
      </c>
      <c r="Z690" s="14">
        <v>0</v>
      </c>
      <c r="AA690" s="14">
        <v>0</v>
      </c>
      <c r="AB690" s="14">
        <v>0</v>
      </c>
      <c r="AC690" s="14">
        <v>0</v>
      </c>
      <c r="AD690" s="14">
        <v>10</v>
      </c>
      <c r="AE690" s="14">
        <v>1</v>
      </c>
      <c r="AF690" s="14">
        <v>3</v>
      </c>
      <c r="AG690" s="6">
        <v>2</v>
      </c>
      <c r="AH690" s="6">
        <v>1</v>
      </c>
      <c r="AI690" s="6">
        <v>0</v>
      </c>
      <c r="AJ690" s="6">
        <v>6</v>
      </c>
      <c r="AK690" s="14">
        <v>0</v>
      </c>
      <c r="AL690" s="14">
        <v>0</v>
      </c>
      <c r="AM690" s="14">
        <v>0</v>
      </c>
      <c r="AN690" s="14">
        <v>0.25</v>
      </c>
      <c r="AO690" s="14">
        <v>2000</v>
      </c>
      <c r="AP690" s="14">
        <v>0</v>
      </c>
      <c r="AQ690" s="14">
        <v>0</v>
      </c>
      <c r="AR690" s="6">
        <v>0</v>
      </c>
      <c r="AS690" s="170" t="s">
        <v>831</v>
      </c>
      <c r="AT690" s="15" t="s">
        <v>155</v>
      </c>
      <c r="AU690" s="14" t="s">
        <v>832</v>
      </c>
      <c r="AV690" s="14">
        <v>10003002</v>
      </c>
      <c r="AW690" s="14">
        <v>21103030</v>
      </c>
      <c r="AX690" s="15" t="s">
        <v>156</v>
      </c>
      <c r="AY690" s="15">
        <v>0</v>
      </c>
      <c r="AZ690" s="13">
        <v>0</v>
      </c>
      <c r="BA690" s="13">
        <v>0</v>
      </c>
      <c r="BB690" s="109" t="str">
        <f>"立即对目标范围内的怪物造成"&amp;W690*100&amp;"%攻击伤害+"&amp;X690&amp;"点固定伤害,并使目标受到伤害额外增加50%且眩晕2秒,此效果只对怪物有效,持续10秒"</f>
        <v>立即对目标范围内的怪物造成250%攻击伤害+1050点固定伤害,并使目标受到伤害额外增加50%且眩晕2秒,此效果只对怪物有效,持续10秒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62023302</v>
      </c>
      <c r="D691" s="15" t="s">
        <v>830</v>
      </c>
      <c r="E691" s="11">
        <v>1</v>
      </c>
      <c r="F691" s="14">
        <v>62023301</v>
      </c>
      <c r="G691" s="14">
        <v>62023303</v>
      </c>
      <c r="H691" s="13">
        <v>0</v>
      </c>
      <c r="I691" s="11">
        <v>37</v>
      </c>
      <c r="J691" s="14">
        <v>2</v>
      </c>
      <c r="K691" s="11">
        <v>0</v>
      </c>
      <c r="L691" s="14">
        <v>0</v>
      </c>
      <c r="M691" s="14">
        <v>0</v>
      </c>
      <c r="N691" s="14">
        <v>1</v>
      </c>
      <c r="O691" s="14">
        <v>0</v>
      </c>
      <c r="P691" s="14">
        <v>0</v>
      </c>
      <c r="Q691" s="14">
        <v>0</v>
      </c>
      <c r="R691" s="6">
        <v>0</v>
      </c>
      <c r="S691" s="13">
        <v>0</v>
      </c>
      <c r="T691" s="11">
        <v>1</v>
      </c>
      <c r="U691" s="14">
        <v>2</v>
      </c>
      <c r="V691" s="14">
        <v>0</v>
      </c>
      <c r="W691" s="14">
        <v>2.5</v>
      </c>
      <c r="X691" s="14">
        <v>1050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0" t="s">
        <v>831</v>
      </c>
      <c r="AT691" s="15" t="s">
        <v>155</v>
      </c>
      <c r="AU691" s="14" t="s">
        <v>832</v>
      </c>
      <c r="AV691" s="14">
        <v>10003002</v>
      </c>
      <c r="AW691" s="14">
        <v>21103030</v>
      </c>
      <c r="AX691" s="15" t="s">
        <v>156</v>
      </c>
      <c r="AY691" s="15">
        <v>0</v>
      </c>
      <c r="AZ691" s="13">
        <v>0</v>
      </c>
      <c r="BA691" s="13">
        <v>0</v>
      </c>
      <c r="BB691" s="109" t="str">
        <f t="shared" ref="BB691:BB695" si="70">"立即对目标范围内的怪物造成"&amp;W691*100&amp;"%攻击伤害+"&amp;X691&amp;"点固定伤害,并使目标受到伤害额外增加50%且眩晕2秒,此效果只对怪物有效,持续10秒"</f>
        <v>立即对目标范围内的怪物造成250%攻击伤害+1050点固定伤害,并使目标受到伤害额外增加50%且眩晕2秒,此效果只对怪物有效,持续10秒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62023303</v>
      </c>
      <c r="D692" s="15" t="s">
        <v>830</v>
      </c>
      <c r="E692" s="11">
        <v>2</v>
      </c>
      <c r="F692" s="14">
        <v>62023301</v>
      </c>
      <c r="G692" s="14">
        <v>62023304</v>
      </c>
      <c r="H692" s="13">
        <v>0</v>
      </c>
      <c r="I692" s="11">
        <v>42</v>
      </c>
      <c r="J692" s="14">
        <v>2</v>
      </c>
      <c r="K692" s="11">
        <v>0</v>
      </c>
      <c r="L692" s="14">
        <v>0</v>
      </c>
      <c r="M692" s="14">
        <v>0</v>
      </c>
      <c r="N692" s="14">
        <v>1</v>
      </c>
      <c r="O692" s="14">
        <v>0</v>
      </c>
      <c r="P692" s="14">
        <v>0</v>
      </c>
      <c r="Q692" s="14">
        <v>0</v>
      </c>
      <c r="R692" s="6">
        <v>0</v>
      </c>
      <c r="S692" s="13">
        <v>0</v>
      </c>
      <c r="T692" s="11">
        <v>1</v>
      </c>
      <c r="U692" s="14">
        <v>2</v>
      </c>
      <c r="V692" s="14">
        <v>0</v>
      </c>
      <c r="W692" s="14">
        <v>2.5</v>
      </c>
      <c r="X692" s="14">
        <v>1400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0" t="s">
        <v>831</v>
      </c>
      <c r="AT692" s="15" t="s">
        <v>155</v>
      </c>
      <c r="AU692" s="14" t="s">
        <v>832</v>
      </c>
      <c r="AV692" s="14">
        <v>10003002</v>
      </c>
      <c r="AW692" s="14">
        <v>21103030</v>
      </c>
      <c r="AX692" s="15" t="s">
        <v>156</v>
      </c>
      <c r="AY692" s="15">
        <v>0</v>
      </c>
      <c r="AZ692" s="13">
        <v>0</v>
      </c>
      <c r="BA692" s="13">
        <v>0</v>
      </c>
      <c r="BB692" s="109" t="str">
        <f t="shared" si="70"/>
        <v>立即对目标范围内的怪物造成250%攻击伤害+1400点固定伤害,并使目标受到伤害额外增加50%且眩晕2秒,此效果只对怪物有效,持续10秒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62023304</v>
      </c>
      <c r="D693" s="15" t="s">
        <v>830</v>
      </c>
      <c r="E693" s="11">
        <v>3</v>
      </c>
      <c r="F693" s="14">
        <v>62023301</v>
      </c>
      <c r="G693" s="14">
        <v>0</v>
      </c>
      <c r="H693" s="13">
        <v>0</v>
      </c>
      <c r="I693" s="14">
        <v>0</v>
      </c>
      <c r="J693" s="14">
        <v>0</v>
      </c>
      <c r="K693" s="11">
        <v>0</v>
      </c>
      <c r="L693" s="14">
        <v>0</v>
      </c>
      <c r="M693" s="14">
        <v>0</v>
      </c>
      <c r="N693" s="14">
        <v>1</v>
      </c>
      <c r="O693" s="14">
        <v>0</v>
      </c>
      <c r="P693" s="14">
        <v>0</v>
      </c>
      <c r="Q693" s="14">
        <v>0</v>
      </c>
      <c r="R693" s="6">
        <v>0</v>
      </c>
      <c r="S693" s="13">
        <v>0</v>
      </c>
      <c r="T693" s="11">
        <v>1</v>
      </c>
      <c r="U693" s="14">
        <v>2</v>
      </c>
      <c r="V693" s="14">
        <v>0</v>
      </c>
      <c r="W693" s="14">
        <v>2.5</v>
      </c>
      <c r="X693" s="14">
        <v>1750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0" t="s">
        <v>831</v>
      </c>
      <c r="AT693" s="15" t="s">
        <v>155</v>
      </c>
      <c r="AU693" s="14" t="s">
        <v>832</v>
      </c>
      <c r="AV693" s="14">
        <v>10003002</v>
      </c>
      <c r="AW693" s="14">
        <v>21103030</v>
      </c>
      <c r="AX693" s="15" t="s">
        <v>156</v>
      </c>
      <c r="AY693" s="15">
        <v>0</v>
      </c>
      <c r="AZ693" s="13">
        <v>0</v>
      </c>
      <c r="BA693" s="13">
        <v>0</v>
      </c>
      <c r="BB693" s="109" t="str">
        <f t="shared" si="70"/>
        <v>立即对目标范围内的怪物造成250%攻击伤害+1750点固定伤害,并使目标受到伤害额外增加50%且眩晕2秒,此效果只对怪物有效,持续10秒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62023305</v>
      </c>
      <c r="D694" s="15" t="s">
        <v>830</v>
      </c>
      <c r="E694" s="11">
        <v>4</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2100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0" t="s">
        <v>831</v>
      </c>
      <c r="AT694" s="15" t="s">
        <v>155</v>
      </c>
      <c r="AU694" s="14" t="s">
        <v>832</v>
      </c>
      <c r="AV694" s="14">
        <v>10003002</v>
      </c>
      <c r="AW694" s="14">
        <v>21103030</v>
      </c>
      <c r="AX694" s="15" t="s">
        <v>156</v>
      </c>
      <c r="AY694" s="15">
        <v>0</v>
      </c>
      <c r="AZ694" s="13">
        <v>0</v>
      </c>
      <c r="BA694" s="13">
        <v>0</v>
      </c>
      <c r="BB694" s="109" t="str">
        <f t="shared" si="70"/>
        <v>立即对目标范围内的怪物造成250%攻击伤害+2100点固定伤害,并使目标受到伤害额外增加50%且眩晕2秒,此效果只对怪物有效,持续10秒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62023306</v>
      </c>
      <c r="D695" s="15" t="s">
        <v>830</v>
      </c>
      <c r="E695" s="11">
        <v>5</v>
      </c>
      <c r="F695" s="14">
        <v>62023301</v>
      </c>
      <c r="G695" s="11">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2.5</v>
      </c>
      <c r="X695" s="14">
        <v>2450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0" t="s">
        <v>831</v>
      </c>
      <c r="AT695" s="15" t="s">
        <v>155</v>
      </c>
      <c r="AU695" s="14" t="s">
        <v>832</v>
      </c>
      <c r="AV695" s="14">
        <v>10003002</v>
      </c>
      <c r="AW695" s="14">
        <v>21103030</v>
      </c>
      <c r="AX695" s="15" t="s">
        <v>156</v>
      </c>
      <c r="AY695" s="15">
        <v>0</v>
      </c>
      <c r="AZ695" s="13">
        <v>0</v>
      </c>
      <c r="BA695" s="13">
        <v>0</v>
      </c>
      <c r="BB695" s="109" t="str">
        <f t="shared" si="70"/>
        <v>立即对目标范围内的怪物造成250%攻击伤害+2450点固定伤害,并使目标受到伤害额外增加50%且眩晕2秒,此效果只对怪物有效,持续10秒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B696" s="112"/>
      <c r="C696" s="14">
        <v>62023401</v>
      </c>
      <c r="D696" s="7" t="s">
        <v>217</v>
      </c>
      <c r="E696" s="11">
        <v>0</v>
      </c>
      <c r="F696" s="6">
        <v>62023401</v>
      </c>
      <c r="G696" s="14">
        <f>C697</f>
        <v>62023402</v>
      </c>
      <c r="H696" s="6">
        <v>0</v>
      </c>
      <c r="I696" s="11">
        <v>35</v>
      </c>
      <c r="J696" s="14">
        <v>5</v>
      </c>
      <c r="K696" s="11">
        <v>0</v>
      </c>
      <c r="L696" s="6">
        <v>0</v>
      </c>
      <c r="M696" s="6">
        <v>0</v>
      </c>
      <c r="N696" s="6">
        <v>1</v>
      </c>
      <c r="O696" s="6">
        <v>0</v>
      </c>
      <c r="P696" s="6">
        <v>0</v>
      </c>
      <c r="Q696" s="6">
        <v>0</v>
      </c>
      <c r="R696" s="6">
        <v>0</v>
      </c>
      <c r="S696" s="6">
        <v>0</v>
      </c>
      <c r="T696" s="11">
        <v>1</v>
      </c>
      <c r="U696" s="6">
        <v>2</v>
      </c>
      <c r="V696" s="6">
        <v>0</v>
      </c>
      <c r="W696" s="14">
        <v>0</v>
      </c>
      <c r="X696" s="14">
        <v>0</v>
      </c>
      <c r="Y696" s="6">
        <v>0</v>
      </c>
      <c r="Z696" s="6">
        <v>0</v>
      </c>
      <c r="AA696" s="6">
        <v>0</v>
      </c>
      <c r="AB696" s="14">
        <v>0</v>
      </c>
      <c r="AC696" s="6">
        <v>0</v>
      </c>
      <c r="AD696" s="14">
        <v>15</v>
      </c>
      <c r="AE696" s="6">
        <v>1</v>
      </c>
      <c r="AF696" s="6">
        <v>3</v>
      </c>
      <c r="AG696" s="6">
        <v>2</v>
      </c>
      <c r="AH696" s="6">
        <v>1</v>
      </c>
      <c r="AI696" s="6">
        <v>1</v>
      </c>
      <c r="AJ696" s="6">
        <v>6</v>
      </c>
      <c r="AK696" s="6">
        <v>0</v>
      </c>
      <c r="AL696" s="6">
        <v>0</v>
      </c>
      <c r="AM696" s="6">
        <v>0</v>
      </c>
      <c r="AN696" s="14">
        <v>0.25</v>
      </c>
      <c r="AO696" s="14">
        <v>2000</v>
      </c>
      <c r="AP696" s="6">
        <v>0.1</v>
      </c>
      <c r="AQ696" s="6">
        <v>0</v>
      </c>
      <c r="AR696" s="6">
        <v>0</v>
      </c>
      <c r="AS696" s="170" t="s">
        <v>833</v>
      </c>
      <c r="AT696" s="7" t="s">
        <v>192</v>
      </c>
      <c r="AU696" s="6" t="s">
        <v>834</v>
      </c>
      <c r="AV696" s="6" t="s">
        <v>154</v>
      </c>
      <c r="AW696" s="6">
        <v>21103040</v>
      </c>
      <c r="AX696" s="7" t="s">
        <v>156</v>
      </c>
      <c r="AY696" s="6">
        <v>0</v>
      </c>
      <c r="AZ696" s="6">
        <v>0</v>
      </c>
      <c r="BA696" s="6">
        <v>0</v>
      </c>
      <c r="BB696" s="33" t="s">
        <v>835</v>
      </c>
      <c r="BC696" s="6">
        <v>0</v>
      </c>
      <c r="BD696" s="11">
        <v>0</v>
      </c>
      <c r="BE696" s="6">
        <v>0</v>
      </c>
      <c r="BF696" s="6">
        <v>0</v>
      </c>
      <c r="BG696" s="6">
        <v>0</v>
      </c>
      <c r="BH696" s="6">
        <v>0</v>
      </c>
      <c r="BI696" s="9">
        <v>0</v>
      </c>
      <c r="BJ696" s="6">
        <v>0</v>
      </c>
      <c r="BK696" s="6">
        <v>0</v>
      </c>
      <c r="BL696" s="6">
        <v>0</v>
      </c>
      <c r="BM696" s="6">
        <v>0</v>
      </c>
      <c r="BN696" s="6">
        <v>0</v>
      </c>
      <c r="BO696" s="6">
        <v>0</v>
      </c>
    </row>
    <row r="697" spans="2:67" ht="20.100000000000001" customHeight="1">
      <c r="B697" s="112"/>
      <c r="C697" s="14">
        <v>62023402</v>
      </c>
      <c r="D697" s="7" t="s">
        <v>217</v>
      </c>
      <c r="E697" s="11">
        <v>1</v>
      </c>
      <c r="F697" s="6">
        <v>62023401</v>
      </c>
      <c r="G697" s="14">
        <f t="shared" ref="G697:G698" si="71">C698</f>
        <v>62023403</v>
      </c>
      <c r="H697" s="6">
        <v>0</v>
      </c>
      <c r="I697" s="11">
        <v>42</v>
      </c>
      <c r="J697" s="14">
        <v>2</v>
      </c>
      <c r="K697" s="11">
        <v>0</v>
      </c>
      <c r="L697" s="6">
        <v>0</v>
      </c>
      <c r="M697" s="6">
        <v>0</v>
      </c>
      <c r="N697" s="6">
        <v>1</v>
      </c>
      <c r="O697" s="6">
        <v>0</v>
      </c>
      <c r="P697" s="6">
        <v>0</v>
      </c>
      <c r="Q697" s="6">
        <v>0</v>
      </c>
      <c r="R697" s="6">
        <v>0</v>
      </c>
      <c r="S697" s="6">
        <v>0</v>
      </c>
      <c r="T697" s="11">
        <v>1</v>
      </c>
      <c r="U697" s="6">
        <v>2</v>
      </c>
      <c r="V697" s="6">
        <v>0</v>
      </c>
      <c r="W697" s="14">
        <v>0</v>
      </c>
      <c r="X697" s="14">
        <v>0</v>
      </c>
      <c r="Y697" s="6">
        <v>0</v>
      </c>
      <c r="Z697" s="6">
        <v>0</v>
      </c>
      <c r="AA697" s="6">
        <v>0</v>
      </c>
      <c r="AB697" s="14">
        <v>0</v>
      </c>
      <c r="AC697" s="6">
        <v>0</v>
      </c>
      <c r="AD697" s="14">
        <v>15</v>
      </c>
      <c r="AE697" s="6">
        <v>1</v>
      </c>
      <c r="AF697" s="6">
        <v>3</v>
      </c>
      <c r="AG697" s="6">
        <v>2</v>
      </c>
      <c r="AH697" s="6">
        <v>1</v>
      </c>
      <c r="AI697" s="6">
        <v>1</v>
      </c>
      <c r="AJ697" s="6">
        <v>6</v>
      </c>
      <c r="AK697" s="6">
        <v>0</v>
      </c>
      <c r="AL697" s="6">
        <v>0</v>
      </c>
      <c r="AM697" s="6">
        <v>0</v>
      </c>
      <c r="AN697" s="14">
        <v>0.25</v>
      </c>
      <c r="AO697" s="14">
        <v>2000</v>
      </c>
      <c r="AP697" s="6">
        <v>0.1</v>
      </c>
      <c r="AQ697" s="6">
        <v>0</v>
      </c>
      <c r="AR697" s="6">
        <v>0</v>
      </c>
      <c r="AS697" s="170" t="s">
        <v>833</v>
      </c>
      <c r="AT697" s="7" t="s">
        <v>192</v>
      </c>
      <c r="AU697" s="6" t="s">
        <v>834</v>
      </c>
      <c r="AV697" s="6" t="s">
        <v>154</v>
      </c>
      <c r="AW697" s="6">
        <v>21103040</v>
      </c>
      <c r="AX697" s="7" t="s">
        <v>156</v>
      </c>
      <c r="AY697" s="6">
        <v>0</v>
      </c>
      <c r="AZ697" s="6">
        <v>0</v>
      </c>
      <c r="BA697" s="6">
        <v>0</v>
      </c>
      <c r="BB697" s="33" t="s">
        <v>835</v>
      </c>
      <c r="BC697" s="6">
        <v>0</v>
      </c>
      <c r="BD697" s="11">
        <v>0</v>
      </c>
      <c r="BE697" s="6">
        <v>0</v>
      </c>
      <c r="BF697" s="6">
        <v>0</v>
      </c>
      <c r="BG697" s="6">
        <v>0</v>
      </c>
      <c r="BH697" s="6">
        <v>0</v>
      </c>
      <c r="BI697" s="9">
        <v>0</v>
      </c>
      <c r="BJ697" s="6">
        <v>0</v>
      </c>
      <c r="BK697" s="6">
        <v>0</v>
      </c>
      <c r="BL697" s="6">
        <v>0</v>
      </c>
      <c r="BM697" s="6">
        <v>0</v>
      </c>
      <c r="BN697" s="6">
        <v>0</v>
      </c>
      <c r="BO697" s="6">
        <v>0</v>
      </c>
    </row>
    <row r="698" spans="2:67" ht="20.100000000000001" customHeight="1">
      <c r="B698" s="112"/>
      <c r="C698" s="14">
        <v>62023403</v>
      </c>
      <c r="D698" s="7" t="s">
        <v>217</v>
      </c>
      <c r="E698" s="11">
        <v>2</v>
      </c>
      <c r="F698" s="6">
        <v>62023401</v>
      </c>
      <c r="G698" s="14">
        <f t="shared" si="71"/>
        <v>62023404</v>
      </c>
      <c r="H698" s="6">
        <v>0</v>
      </c>
      <c r="I698" s="11">
        <v>47</v>
      </c>
      <c r="J698" s="14">
        <v>2</v>
      </c>
      <c r="K698" s="11">
        <v>0</v>
      </c>
      <c r="L698" s="6">
        <v>0</v>
      </c>
      <c r="M698" s="6">
        <v>0</v>
      </c>
      <c r="N698" s="6">
        <v>1</v>
      </c>
      <c r="O698" s="6">
        <v>0</v>
      </c>
      <c r="P698" s="6">
        <v>0</v>
      </c>
      <c r="Q698" s="6">
        <v>0</v>
      </c>
      <c r="R698" s="6">
        <v>0</v>
      </c>
      <c r="S698" s="6">
        <v>0</v>
      </c>
      <c r="T698" s="11">
        <v>1</v>
      </c>
      <c r="U698" s="6">
        <v>2</v>
      </c>
      <c r="V698" s="6">
        <v>0</v>
      </c>
      <c r="W698" s="14">
        <v>0</v>
      </c>
      <c r="X698" s="14">
        <v>0</v>
      </c>
      <c r="Y698" s="6">
        <v>0</v>
      </c>
      <c r="Z698" s="6">
        <v>0</v>
      </c>
      <c r="AA698" s="6">
        <v>0</v>
      </c>
      <c r="AB698" s="14">
        <v>0</v>
      </c>
      <c r="AC698" s="6">
        <v>0</v>
      </c>
      <c r="AD698" s="14">
        <v>15</v>
      </c>
      <c r="AE698" s="6">
        <v>1</v>
      </c>
      <c r="AF698" s="6">
        <v>3</v>
      </c>
      <c r="AG698" s="6">
        <v>2</v>
      </c>
      <c r="AH698" s="6">
        <v>1</v>
      </c>
      <c r="AI698" s="6">
        <v>1</v>
      </c>
      <c r="AJ698" s="6">
        <v>6</v>
      </c>
      <c r="AK698" s="6">
        <v>0</v>
      </c>
      <c r="AL698" s="6">
        <v>0</v>
      </c>
      <c r="AM698" s="6">
        <v>0</v>
      </c>
      <c r="AN698" s="14">
        <v>0.25</v>
      </c>
      <c r="AO698" s="14">
        <v>2000</v>
      </c>
      <c r="AP698" s="6">
        <v>0.1</v>
      </c>
      <c r="AQ698" s="6">
        <v>0</v>
      </c>
      <c r="AR698" s="6">
        <v>0</v>
      </c>
      <c r="AS698" s="170" t="s">
        <v>836</v>
      </c>
      <c r="AT698" s="7" t="s">
        <v>192</v>
      </c>
      <c r="AU698" s="6" t="s">
        <v>834</v>
      </c>
      <c r="AV698" s="6" t="s">
        <v>154</v>
      </c>
      <c r="AW698" s="6">
        <v>21103040</v>
      </c>
      <c r="AX698" s="7" t="s">
        <v>156</v>
      </c>
      <c r="AY698" s="6">
        <v>0</v>
      </c>
      <c r="AZ698" s="6">
        <v>0</v>
      </c>
      <c r="BA698" s="6">
        <v>0</v>
      </c>
      <c r="BB698" s="33" t="s">
        <v>837</v>
      </c>
      <c r="BC698" s="6">
        <v>0</v>
      </c>
      <c r="BD698" s="11">
        <v>0</v>
      </c>
      <c r="BE698" s="6">
        <v>0</v>
      </c>
      <c r="BF698" s="6">
        <v>0</v>
      </c>
      <c r="BG698" s="6">
        <v>0</v>
      </c>
      <c r="BH698" s="6">
        <v>0</v>
      </c>
      <c r="BI698" s="9">
        <v>0</v>
      </c>
      <c r="BJ698" s="6">
        <v>0</v>
      </c>
      <c r="BK698" s="6">
        <v>0</v>
      </c>
      <c r="BL698" s="6">
        <v>0</v>
      </c>
      <c r="BM698" s="6">
        <v>0</v>
      </c>
      <c r="BN698" s="6">
        <v>0</v>
      </c>
      <c r="BO698" s="6">
        <v>0</v>
      </c>
    </row>
    <row r="699" spans="2:67" ht="20.100000000000001" customHeight="1">
      <c r="B699" s="112"/>
      <c r="C699" s="14">
        <v>62023404</v>
      </c>
      <c r="D699" s="7" t="s">
        <v>217</v>
      </c>
      <c r="E699" s="11">
        <v>3</v>
      </c>
      <c r="F699" s="6">
        <v>62023401</v>
      </c>
      <c r="G699" s="6">
        <v>0</v>
      </c>
      <c r="H699" s="6">
        <v>0</v>
      </c>
      <c r="I699" s="14">
        <v>0</v>
      </c>
      <c r="J699" s="14">
        <v>0</v>
      </c>
      <c r="K699" s="11">
        <v>0</v>
      </c>
      <c r="L699" s="6">
        <v>0</v>
      </c>
      <c r="M699" s="6">
        <v>0</v>
      </c>
      <c r="N699" s="6">
        <v>1</v>
      </c>
      <c r="O699" s="6">
        <v>0</v>
      </c>
      <c r="P699" s="6">
        <v>0</v>
      </c>
      <c r="Q699" s="6">
        <v>0</v>
      </c>
      <c r="R699" s="6">
        <v>0</v>
      </c>
      <c r="S699" s="6">
        <v>0</v>
      </c>
      <c r="T699" s="11">
        <v>1</v>
      </c>
      <c r="U699" s="6">
        <v>2</v>
      </c>
      <c r="V699" s="6">
        <v>0</v>
      </c>
      <c r="W699" s="14">
        <v>0</v>
      </c>
      <c r="X699" s="14">
        <v>0</v>
      </c>
      <c r="Y699" s="6">
        <v>0</v>
      </c>
      <c r="Z699" s="6">
        <v>0</v>
      </c>
      <c r="AA699" s="6">
        <v>0</v>
      </c>
      <c r="AB699" s="14">
        <v>0</v>
      </c>
      <c r="AC699" s="6">
        <v>0</v>
      </c>
      <c r="AD699" s="14">
        <v>15</v>
      </c>
      <c r="AE699" s="6">
        <v>1</v>
      </c>
      <c r="AF699" s="6">
        <v>3</v>
      </c>
      <c r="AG699" s="6">
        <v>2</v>
      </c>
      <c r="AH699" s="6">
        <v>1</v>
      </c>
      <c r="AI699" s="6">
        <v>1</v>
      </c>
      <c r="AJ699" s="6">
        <v>6</v>
      </c>
      <c r="AK699" s="6">
        <v>0</v>
      </c>
      <c r="AL699" s="6">
        <v>0</v>
      </c>
      <c r="AM699" s="6">
        <v>0</v>
      </c>
      <c r="AN699" s="14">
        <v>0.25</v>
      </c>
      <c r="AO699" s="14">
        <v>2000</v>
      </c>
      <c r="AP699" s="6">
        <v>0.1</v>
      </c>
      <c r="AQ699" s="6">
        <v>0</v>
      </c>
      <c r="AR699" s="6">
        <v>0</v>
      </c>
      <c r="AS699" s="170" t="s">
        <v>838</v>
      </c>
      <c r="AT699" s="7" t="s">
        <v>192</v>
      </c>
      <c r="AU699" s="6" t="s">
        <v>834</v>
      </c>
      <c r="AV699" s="6" t="s">
        <v>154</v>
      </c>
      <c r="AW699" s="6">
        <v>21103040</v>
      </c>
      <c r="AX699" s="7" t="s">
        <v>156</v>
      </c>
      <c r="AY699" s="6">
        <v>0</v>
      </c>
      <c r="AZ699" s="6">
        <v>0</v>
      </c>
      <c r="BA699" s="6">
        <v>0</v>
      </c>
      <c r="BB699" s="33" t="s">
        <v>839</v>
      </c>
      <c r="BC699" s="6">
        <v>0</v>
      </c>
      <c r="BD699" s="11">
        <v>0</v>
      </c>
      <c r="BE699" s="6">
        <v>0</v>
      </c>
      <c r="BF699" s="6">
        <v>0</v>
      </c>
      <c r="BG699" s="6">
        <v>0</v>
      </c>
      <c r="BH699" s="6">
        <v>0</v>
      </c>
      <c r="BI699" s="9">
        <v>0</v>
      </c>
      <c r="BJ699" s="6">
        <v>0</v>
      </c>
      <c r="BK699" s="6">
        <v>0</v>
      </c>
      <c r="BL699" s="6">
        <v>0</v>
      </c>
      <c r="BM699" s="6">
        <v>0</v>
      </c>
      <c r="BN699" s="6">
        <v>0</v>
      </c>
      <c r="BO699" s="6">
        <v>0</v>
      </c>
    </row>
    <row r="700" spans="2:67" ht="20.100000000000001" customHeight="1">
      <c r="B700" s="112"/>
      <c r="C700" s="14">
        <v>62023405</v>
      </c>
      <c r="D700" s="7" t="s">
        <v>217</v>
      </c>
      <c r="E700" s="11">
        <v>4</v>
      </c>
      <c r="F700" s="6">
        <v>62023401</v>
      </c>
      <c r="G700" s="6">
        <v>0</v>
      </c>
      <c r="H700" s="6">
        <v>0</v>
      </c>
      <c r="I700" s="14">
        <v>0</v>
      </c>
      <c r="J700" s="14">
        <v>0</v>
      </c>
      <c r="K700" s="11">
        <v>0</v>
      </c>
      <c r="L700" s="6">
        <v>0</v>
      </c>
      <c r="M700" s="6">
        <v>0</v>
      </c>
      <c r="N700" s="6">
        <v>1</v>
      </c>
      <c r="O700" s="6">
        <v>0</v>
      </c>
      <c r="P700" s="6">
        <v>0</v>
      </c>
      <c r="Q700" s="6">
        <v>0</v>
      </c>
      <c r="R700" s="6">
        <v>0</v>
      </c>
      <c r="S700" s="6">
        <v>0</v>
      </c>
      <c r="T700" s="11">
        <v>1</v>
      </c>
      <c r="U700" s="6">
        <v>2</v>
      </c>
      <c r="V700" s="6">
        <v>0</v>
      </c>
      <c r="W700" s="14">
        <v>0</v>
      </c>
      <c r="X700" s="14">
        <v>0</v>
      </c>
      <c r="Y700" s="6">
        <v>0</v>
      </c>
      <c r="Z700" s="6">
        <v>0</v>
      </c>
      <c r="AA700" s="6">
        <v>0</v>
      </c>
      <c r="AB700" s="14">
        <v>0</v>
      </c>
      <c r="AC700" s="6">
        <v>0</v>
      </c>
      <c r="AD700" s="14">
        <v>15</v>
      </c>
      <c r="AE700" s="6">
        <v>1</v>
      </c>
      <c r="AF700" s="6">
        <v>3</v>
      </c>
      <c r="AG700" s="6">
        <v>2</v>
      </c>
      <c r="AH700" s="6">
        <v>1</v>
      </c>
      <c r="AI700" s="6">
        <v>1</v>
      </c>
      <c r="AJ700" s="6">
        <v>6</v>
      </c>
      <c r="AK700" s="6">
        <v>0</v>
      </c>
      <c r="AL700" s="6">
        <v>0</v>
      </c>
      <c r="AM700" s="6">
        <v>0</v>
      </c>
      <c r="AN700" s="14">
        <v>0.25</v>
      </c>
      <c r="AO700" s="14">
        <v>2000</v>
      </c>
      <c r="AP700" s="6">
        <v>0.1</v>
      </c>
      <c r="AQ700" s="6">
        <v>0</v>
      </c>
      <c r="AR700" s="6">
        <v>0</v>
      </c>
      <c r="AS700" s="170" t="s">
        <v>840</v>
      </c>
      <c r="AT700" s="7" t="s">
        <v>192</v>
      </c>
      <c r="AU700" s="6" t="s">
        <v>834</v>
      </c>
      <c r="AV700" s="6" t="s">
        <v>154</v>
      </c>
      <c r="AW700" s="6">
        <v>21103040</v>
      </c>
      <c r="AX700" s="7" t="s">
        <v>156</v>
      </c>
      <c r="AY700" s="6">
        <v>0</v>
      </c>
      <c r="AZ700" s="6">
        <v>0</v>
      </c>
      <c r="BA700" s="6">
        <v>0</v>
      </c>
      <c r="BB700" s="33" t="s">
        <v>841</v>
      </c>
      <c r="BC700" s="6">
        <v>0</v>
      </c>
      <c r="BD700" s="11">
        <v>0</v>
      </c>
      <c r="BE700" s="6">
        <v>0</v>
      </c>
      <c r="BF700" s="6">
        <v>0</v>
      </c>
      <c r="BG700" s="6">
        <v>0</v>
      </c>
      <c r="BH700" s="6">
        <v>0</v>
      </c>
      <c r="BI700" s="9">
        <v>0</v>
      </c>
      <c r="BJ700" s="6">
        <v>0</v>
      </c>
      <c r="BK700" s="6">
        <v>0</v>
      </c>
      <c r="BL700" s="6">
        <v>0</v>
      </c>
      <c r="BM700" s="6">
        <v>0</v>
      </c>
      <c r="BN700" s="6">
        <v>0</v>
      </c>
      <c r="BO700" s="6">
        <v>0</v>
      </c>
    </row>
    <row r="701" spans="2:67" ht="20.100000000000001" customHeight="1">
      <c r="B701" s="112"/>
      <c r="C701" s="14">
        <v>62023406</v>
      </c>
      <c r="D701" s="7" t="s">
        <v>217</v>
      </c>
      <c r="E701" s="11">
        <v>5</v>
      </c>
      <c r="F701" s="6">
        <v>62023401</v>
      </c>
      <c r="G701" s="6">
        <v>0</v>
      </c>
      <c r="H701" s="6">
        <v>0</v>
      </c>
      <c r="I701" s="14">
        <v>0</v>
      </c>
      <c r="J701" s="14">
        <v>0</v>
      </c>
      <c r="K701" s="11">
        <v>0</v>
      </c>
      <c r="L701" s="6">
        <v>0</v>
      </c>
      <c r="M701" s="6">
        <v>0</v>
      </c>
      <c r="N701" s="6">
        <v>1</v>
      </c>
      <c r="O701" s="6">
        <v>0</v>
      </c>
      <c r="P701" s="6">
        <v>0</v>
      </c>
      <c r="Q701" s="6">
        <v>0</v>
      </c>
      <c r="R701" s="6">
        <v>0</v>
      </c>
      <c r="S701" s="6">
        <v>0</v>
      </c>
      <c r="T701" s="11">
        <v>1</v>
      </c>
      <c r="U701" s="6">
        <v>2</v>
      </c>
      <c r="V701" s="6">
        <v>0</v>
      </c>
      <c r="W701" s="14">
        <v>0</v>
      </c>
      <c r="X701" s="14">
        <v>0</v>
      </c>
      <c r="Y701" s="6">
        <v>0</v>
      </c>
      <c r="Z701" s="6">
        <v>0</v>
      </c>
      <c r="AA701" s="6">
        <v>0</v>
      </c>
      <c r="AB701" s="14">
        <v>0</v>
      </c>
      <c r="AC701" s="6">
        <v>0</v>
      </c>
      <c r="AD701" s="14">
        <v>15</v>
      </c>
      <c r="AE701" s="6">
        <v>1</v>
      </c>
      <c r="AF701" s="6">
        <v>3</v>
      </c>
      <c r="AG701" s="6">
        <v>2</v>
      </c>
      <c r="AH701" s="6">
        <v>1</v>
      </c>
      <c r="AI701" s="6">
        <v>1</v>
      </c>
      <c r="AJ701" s="6">
        <v>6</v>
      </c>
      <c r="AK701" s="6">
        <v>0</v>
      </c>
      <c r="AL701" s="6">
        <v>0</v>
      </c>
      <c r="AM701" s="6">
        <v>0</v>
      </c>
      <c r="AN701" s="14">
        <v>0.25</v>
      </c>
      <c r="AO701" s="14">
        <v>2000</v>
      </c>
      <c r="AP701" s="6">
        <v>0.1</v>
      </c>
      <c r="AQ701" s="6">
        <v>0</v>
      </c>
      <c r="AR701" s="6">
        <v>0</v>
      </c>
      <c r="AS701" s="170" t="s">
        <v>842</v>
      </c>
      <c r="AT701" s="7" t="s">
        <v>192</v>
      </c>
      <c r="AU701" s="6" t="s">
        <v>834</v>
      </c>
      <c r="AV701" s="6" t="s">
        <v>154</v>
      </c>
      <c r="AW701" s="6">
        <v>21103040</v>
      </c>
      <c r="AX701" s="7" t="s">
        <v>156</v>
      </c>
      <c r="AY701" s="6">
        <v>0</v>
      </c>
      <c r="AZ701" s="6">
        <v>0</v>
      </c>
      <c r="BA701" s="6">
        <v>0</v>
      </c>
      <c r="BB701" s="33" t="s">
        <v>843</v>
      </c>
      <c r="BC701" s="6">
        <v>0</v>
      </c>
      <c r="BD701" s="11">
        <v>0</v>
      </c>
      <c r="BE701" s="6">
        <v>0</v>
      </c>
      <c r="BF701" s="6">
        <v>0</v>
      </c>
      <c r="BG701" s="6">
        <v>0</v>
      </c>
      <c r="BH701" s="6">
        <v>0</v>
      </c>
      <c r="BI701" s="9">
        <v>0</v>
      </c>
      <c r="BJ701" s="6">
        <v>0</v>
      </c>
      <c r="BK701" s="6">
        <v>0</v>
      </c>
      <c r="BL701" s="6">
        <v>0</v>
      </c>
      <c r="BM701" s="6">
        <v>0</v>
      </c>
      <c r="BN701" s="6">
        <v>0</v>
      </c>
      <c r="BO701" s="6">
        <v>0</v>
      </c>
    </row>
    <row r="702" spans="2:67" ht="19.5" customHeight="1">
      <c r="C702" s="100">
        <v>63011101</v>
      </c>
      <c r="D702" s="113" t="s">
        <v>691</v>
      </c>
      <c r="E702" s="100">
        <v>0</v>
      </c>
      <c r="F702" s="100">
        <v>63011101</v>
      </c>
      <c r="G702" s="100">
        <f t="shared" ref="G702:G704" si="72">C703</f>
        <v>63011102</v>
      </c>
      <c r="H702" s="100">
        <v>5</v>
      </c>
      <c r="I702" s="6">
        <v>1</v>
      </c>
      <c r="J702" s="6">
        <v>5</v>
      </c>
      <c r="K702" s="100">
        <v>0</v>
      </c>
      <c r="L702" s="100">
        <v>0</v>
      </c>
      <c r="M702" s="100">
        <v>0</v>
      </c>
      <c r="N702" s="100">
        <v>1</v>
      </c>
      <c r="O702" s="100">
        <v>0</v>
      </c>
      <c r="P702" s="100">
        <v>0</v>
      </c>
      <c r="Q702" s="100">
        <v>0</v>
      </c>
      <c r="R702" s="100">
        <v>0</v>
      </c>
      <c r="S702" s="100">
        <v>0</v>
      </c>
      <c r="T702" s="100">
        <v>1</v>
      </c>
      <c r="U702" s="100">
        <v>1</v>
      </c>
      <c r="V702" s="100">
        <v>0</v>
      </c>
      <c r="W702" s="100">
        <v>1.75</v>
      </c>
      <c r="X702" s="100">
        <v>750</v>
      </c>
      <c r="Y702" s="100">
        <v>0</v>
      </c>
      <c r="Z702" s="100">
        <v>30</v>
      </c>
      <c r="AA702" s="100">
        <v>0</v>
      </c>
      <c r="AB702" s="100">
        <v>0</v>
      </c>
      <c r="AC702" s="100">
        <v>0</v>
      </c>
      <c r="AD702" s="100">
        <v>9</v>
      </c>
      <c r="AE702" s="100">
        <v>1</v>
      </c>
      <c r="AF702" s="100">
        <v>3</v>
      </c>
      <c r="AG702" s="100">
        <v>2</v>
      </c>
      <c r="AH702" s="100">
        <v>2</v>
      </c>
      <c r="AI702" s="100">
        <v>0</v>
      </c>
      <c r="AJ702" s="100">
        <v>3</v>
      </c>
      <c r="AK702" s="100">
        <v>0</v>
      </c>
      <c r="AL702" s="100">
        <v>0</v>
      </c>
      <c r="AM702" s="100">
        <v>0</v>
      </c>
      <c r="AN702" s="100">
        <v>0.25</v>
      </c>
      <c r="AO702" s="100">
        <v>2000</v>
      </c>
      <c r="AP702" s="100">
        <v>0.25</v>
      </c>
      <c r="AQ702" s="100">
        <v>30</v>
      </c>
      <c r="AR702" s="100">
        <v>0</v>
      </c>
      <c r="AS702" s="100">
        <v>92002001</v>
      </c>
      <c r="AT702" s="113" t="s">
        <v>155</v>
      </c>
      <c r="AU702" s="100" t="s">
        <v>780</v>
      </c>
      <c r="AV702" s="100">
        <v>10003002</v>
      </c>
      <c r="AW702" s="100">
        <v>21200010</v>
      </c>
      <c r="AX702" s="113" t="s">
        <v>375</v>
      </c>
      <c r="AY702" s="113">
        <v>0</v>
      </c>
      <c r="AZ702" s="100">
        <v>0</v>
      </c>
      <c r="BA702" s="100">
        <v>0</v>
      </c>
      <c r="BB702" s="116" t="str">
        <f>"向前方射出一支锋利的箭,对触碰的怪物造成"&amp;W702*100&amp;"%攻击伤害+"&amp;X702&amp;"点固定伤害"&amp;",并使目标移动速度降低50%,持续3秒"</f>
        <v>向前方射出一支锋利的箭,对触碰的怪物造成175%攻击伤害+750点固定伤害,并使目标移动速度降低50%,持续3秒</v>
      </c>
      <c r="BC702" s="100">
        <v>0</v>
      </c>
      <c r="BD702" s="100">
        <v>0</v>
      </c>
      <c r="BE702" s="100">
        <v>0</v>
      </c>
      <c r="BF702" s="100">
        <v>0</v>
      </c>
      <c r="BG702" s="100">
        <v>0</v>
      </c>
      <c r="BH702" s="100">
        <v>0</v>
      </c>
      <c r="BI702" s="117">
        <v>0</v>
      </c>
      <c r="BJ702" s="100">
        <v>0</v>
      </c>
      <c r="BK702" s="100">
        <v>0</v>
      </c>
      <c r="BL702" s="100">
        <v>0</v>
      </c>
      <c r="BM702" s="100">
        <v>0</v>
      </c>
      <c r="BN702" s="100">
        <v>0</v>
      </c>
      <c r="BO702" s="100">
        <v>0</v>
      </c>
    </row>
    <row r="703" spans="2:67" ht="19.5" customHeight="1">
      <c r="C703" s="100">
        <v>63011102</v>
      </c>
      <c r="D703" s="113" t="s">
        <v>691</v>
      </c>
      <c r="E703" s="100">
        <v>1</v>
      </c>
      <c r="F703" s="100">
        <v>63011101</v>
      </c>
      <c r="G703" s="100">
        <f t="shared" si="72"/>
        <v>63011103</v>
      </c>
      <c r="H703" s="100">
        <v>5</v>
      </c>
      <c r="I703" s="6">
        <v>1</v>
      </c>
      <c r="J703" s="6">
        <v>2</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3" t="s">
        <v>155</v>
      </c>
      <c r="AU703" s="100" t="s">
        <v>780</v>
      </c>
      <c r="AV703" s="100">
        <v>10003002</v>
      </c>
      <c r="AW703" s="100">
        <v>21200010</v>
      </c>
      <c r="AX703" s="113" t="s">
        <v>375</v>
      </c>
      <c r="AY703" s="113">
        <v>0</v>
      </c>
      <c r="AZ703" s="100">
        <v>0</v>
      </c>
      <c r="BA703" s="100">
        <v>0</v>
      </c>
      <c r="BB703" s="116" t="str">
        <f t="shared" ref="BB703:BB707" si="73">"向前方射出一支锋利的箭,对触碰的怪物造成"&amp;W703*100&amp;"%攻击伤害+"&amp;X703&amp;"点固定伤害"&amp;",并使目标移动速度降低50%,持续3秒"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17">
        <v>0</v>
      </c>
      <c r="BJ703" s="100">
        <v>0</v>
      </c>
      <c r="BK703" s="100">
        <v>0</v>
      </c>
      <c r="BL703" s="100">
        <v>0</v>
      </c>
      <c r="BM703" s="100">
        <v>0</v>
      </c>
      <c r="BN703" s="100">
        <v>0</v>
      </c>
      <c r="BO703" s="100">
        <v>0</v>
      </c>
    </row>
    <row r="704" spans="2:67" ht="19.5" customHeight="1">
      <c r="C704" s="100">
        <v>63011103</v>
      </c>
      <c r="D704" s="113" t="s">
        <v>691</v>
      </c>
      <c r="E704" s="100">
        <v>2</v>
      </c>
      <c r="F704" s="100">
        <v>63011101</v>
      </c>
      <c r="G704" s="100">
        <f t="shared" si="72"/>
        <v>63011104</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2</v>
      </c>
      <c r="X704" s="100">
        <v>1500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3" t="s">
        <v>155</v>
      </c>
      <c r="AU704" s="100" t="s">
        <v>780</v>
      </c>
      <c r="AV704" s="100">
        <v>10003002</v>
      </c>
      <c r="AW704" s="100">
        <v>21200010</v>
      </c>
      <c r="AX704" s="113" t="s">
        <v>375</v>
      </c>
      <c r="AY704" s="113">
        <v>0</v>
      </c>
      <c r="AZ704" s="100">
        <v>0</v>
      </c>
      <c r="BA704" s="100">
        <v>0</v>
      </c>
      <c r="BB704" s="116" t="str">
        <f t="shared" si="73"/>
        <v>向前方射出一支锋利的箭,对触碰的怪物造成200%攻击伤害+1500点固定伤害,并使目标移动速度降低50%,持续3秒</v>
      </c>
      <c r="BC704" s="100">
        <v>0</v>
      </c>
      <c r="BD704" s="100">
        <v>0</v>
      </c>
      <c r="BE704" s="100">
        <v>0</v>
      </c>
      <c r="BF704" s="100">
        <v>0</v>
      </c>
      <c r="BG704" s="100">
        <v>0</v>
      </c>
      <c r="BH704" s="100">
        <v>0</v>
      </c>
      <c r="BI704" s="117">
        <v>0</v>
      </c>
      <c r="BJ704" s="100">
        <v>0</v>
      </c>
      <c r="BK704" s="100">
        <v>0</v>
      </c>
      <c r="BL704" s="100">
        <v>0</v>
      </c>
      <c r="BM704" s="100">
        <v>0</v>
      </c>
      <c r="BN704" s="100">
        <v>0</v>
      </c>
      <c r="BO704" s="100">
        <v>0</v>
      </c>
    </row>
    <row r="705" spans="3:67" ht="19.5" customHeight="1">
      <c r="C705" s="100">
        <v>63011104</v>
      </c>
      <c r="D705" s="113" t="s">
        <v>691</v>
      </c>
      <c r="E705" s="100">
        <v>3</v>
      </c>
      <c r="F705" s="100">
        <v>63011101</v>
      </c>
      <c r="G705" s="100">
        <v>0</v>
      </c>
      <c r="H705" s="100">
        <v>5</v>
      </c>
      <c r="I705" s="6">
        <v>1</v>
      </c>
      <c r="J705" s="6">
        <v>0</v>
      </c>
      <c r="K705" s="100">
        <v>0</v>
      </c>
      <c r="L705" s="100">
        <v>0</v>
      </c>
      <c r="M705" s="100">
        <v>0</v>
      </c>
      <c r="N705" s="100">
        <v>1</v>
      </c>
      <c r="O705" s="100">
        <v>0</v>
      </c>
      <c r="P705" s="100">
        <v>0</v>
      </c>
      <c r="Q705" s="100">
        <v>0</v>
      </c>
      <c r="R705" s="100">
        <v>0</v>
      </c>
      <c r="S705" s="100">
        <v>0</v>
      </c>
      <c r="T705" s="100">
        <v>1</v>
      </c>
      <c r="U705" s="100">
        <v>1</v>
      </c>
      <c r="V705" s="100">
        <v>0</v>
      </c>
      <c r="W705" s="100">
        <v>2.25</v>
      </c>
      <c r="X705" s="100">
        <v>2250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3" t="s">
        <v>155</v>
      </c>
      <c r="AU705" s="100" t="s">
        <v>780</v>
      </c>
      <c r="AV705" s="100">
        <v>10003002</v>
      </c>
      <c r="AW705" s="100">
        <v>21200010</v>
      </c>
      <c r="AX705" s="113" t="s">
        <v>375</v>
      </c>
      <c r="AY705" s="113">
        <v>0</v>
      </c>
      <c r="AZ705" s="100">
        <v>0</v>
      </c>
      <c r="BA705" s="100">
        <v>0</v>
      </c>
      <c r="BB705" s="116" t="str">
        <f t="shared" si="73"/>
        <v>向前方射出一支锋利的箭,对触碰的怪物造成225%攻击伤害+2250点固定伤害,并使目标移动速度降低50%,持续3秒</v>
      </c>
      <c r="BC705" s="100">
        <v>0</v>
      </c>
      <c r="BD705" s="100">
        <v>0</v>
      </c>
      <c r="BE705" s="100">
        <v>0</v>
      </c>
      <c r="BF705" s="100">
        <v>0</v>
      </c>
      <c r="BG705" s="100">
        <v>0</v>
      </c>
      <c r="BH705" s="100">
        <v>0</v>
      </c>
      <c r="BI705" s="117">
        <v>0</v>
      </c>
      <c r="BJ705" s="100">
        <v>0</v>
      </c>
      <c r="BK705" s="100">
        <v>0</v>
      </c>
      <c r="BL705" s="100">
        <v>0</v>
      </c>
      <c r="BM705" s="100">
        <v>0</v>
      </c>
      <c r="BN705" s="100">
        <v>0</v>
      </c>
      <c r="BO705" s="100">
        <v>0</v>
      </c>
    </row>
    <row r="706" spans="3:67" ht="19.5" customHeight="1">
      <c r="C706" s="100">
        <v>63011105</v>
      </c>
      <c r="D706" s="113" t="s">
        <v>691</v>
      </c>
      <c r="E706" s="100">
        <v>4</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2.5</v>
      </c>
      <c r="X706" s="100">
        <v>3250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3" t="s">
        <v>155</v>
      </c>
      <c r="AU706" s="100" t="s">
        <v>780</v>
      </c>
      <c r="AV706" s="100">
        <v>10003002</v>
      </c>
      <c r="AW706" s="100">
        <v>21200010</v>
      </c>
      <c r="AX706" s="113" t="s">
        <v>375</v>
      </c>
      <c r="AY706" s="113">
        <v>0</v>
      </c>
      <c r="AZ706" s="100">
        <v>0</v>
      </c>
      <c r="BA706" s="100">
        <v>0</v>
      </c>
      <c r="BB706" s="116" t="str">
        <f t="shared" si="73"/>
        <v>向前方射出一支锋利的箭,对触碰的怪物造成250%攻击伤害+3250点固定伤害,并使目标移动速度降低50%,持续3秒</v>
      </c>
      <c r="BC706" s="100">
        <v>0</v>
      </c>
      <c r="BD706" s="100">
        <v>0</v>
      </c>
      <c r="BE706" s="100">
        <v>0</v>
      </c>
      <c r="BF706" s="100">
        <v>0</v>
      </c>
      <c r="BG706" s="100">
        <v>0</v>
      </c>
      <c r="BH706" s="100">
        <v>0</v>
      </c>
      <c r="BI706" s="117">
        <v>0</v>
      </c>
      <c r="BJ706" s="100">
        <v>0</v>
      </c>
      <c r="BK706" s="100">
        <v>0</v>
      </c>
      <c r="BL706" s="100">
        <v>0</v>
      </c>
      <c r="BM706" s="100">
        <v>0</v>
      </c>
      <c r="BN706" s="100">
        <v>0</v>
      </c>
      <c r="BO706" s="100">
        <v>0</v>
      </c>
    </row>
    <row r="707" spans="3:67" ht="19.5" customHeight="1">
      <c r="C707" s="100">
        <v>63011106</v>
      </c>
      <c r="D707" s="113" t="s">
        <v>691</v>
      </c>
      <c r="E707" s="100">
        <v>5</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2.75</v>
      </c>
      <c r="X707" s="100">
        <v>4250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3" t="s">
        <v>155</v>
      </c>
      <c r="AU707" s="100" t="s">
        <v>780</v>
      </c>
      <c r="AV707" s="100">
        <v>10003002</v>
      </c>
      <c r="AW707" s="100">
        <v>21200010</v>
      </c>
      <c r="AX707" s="113" t="s">
        <v>375</v>
      </c>
      <c r="AY707" s="113">
        <v>0</v>
      </c>
      <c r="AZ707" s="100">
        <v>0</v>
      </c>
      <c r="BA707" s="100">
        <v>0</v>
      </c>
      <c r="BB707" s="116" t="str">
        <f t="shared" si="73"/>
        <v>向前方射出一支锋利的箭,对触碰的怪物造成275%攻击伤害+4250点固定伤害,并使目标移动速度降低50%,持续3秒</v>
      </c>
      <c r="BC707" s="100">
        <v>0</v>
      </c>
      <c r="BD707" s="100">
        <v>0</v>
      </c>
      <c r="BE707" s="100">
        <v>0</v>
      </c>
      <c r="BF707" s="100">
        <v>0</v>
      </c>
      <c r="BG707" s="100">
        <v>0</v>
      </c>
      <c r="BH707" s="100">
        <v>0</v>
      </c>
      <c r="BI707" s="117">
        <v>0</v>
      </c>
      <c r="BJ707" s="100">
        <v>0</v>
      </c>
      <c r="BK707" s="100">
        <v>0</v>
      </c>
      <c r="BL707" s="100">
        <v>0</v>
      </c>
      <c r="BM707" s="100">
        <v>0</v>
      </c>
      <c r="BN707" s="100">
        <v>0</v>
      </c>
      <c r="BO707" s="100">
        <v>0</v>
      </c>
    </row>
    <row r="708" spans="3:67" ht="19.5" customHeight="1">
      <c r="C708" s="97">
        <v>63011201</v>
      </c>
      <c r="D708" s="118" t="s">
        <v>844</v>
      </c>
      <c r="E708" s="101">
        <v>0</v>
      </c>
      <c r="F708" s="101">
        <v>63011201</v>
      </c>
      <c r="G708" s="97">
        <f t="shared" ref="G708:G710" si="74">C709</f>
        <v>63011202</v>
      </c>
      <c r="H708" s="99">
        <v>1</v>
      </c>
      <c r="I708" s="11">
        <v>3</v>
      </c>
      <c r="J708" s="11">
        <v>5</v>
      </c>
      <c r="K708" s="101">
        <v>0</v>
      </c>
      <c r="L708" s="101">
        <v>0</v>
      </c>
      <c r="M708" s="101">
        <v>0</v>
      </c>
      <c r="N708" s="97">
        <v>1</v>
      </c>
      <c r="O708" s="101">
        <v>0</v>
      </c>
      <c r="P708" s="101">
        <v>0</v>
      </c>
      <c r="Q708" s="101">
        <v>0</v>
      </c>
      <c r="R708" s="100">
        <v>0</v>
      </c>
      <c r="S708" s="99">
        <v>0</v>
      </c>
      <c r="T708" s="97">
        <v>1</v>
      </c>
      <c r="U708" s="101">
        <v>2</v>
      </c>
      <c r="V708" s="101">
        <v>0</v>
      </c>
      <c r="W708" s="101">
        <v>1.2</v>
      </c>
      <c r="X708" s="119">
        <v>600</v>
      </c>
      <c r="Y708" s="101">
        <v>0</v>
      </c>
      <c r="Z708" s="100">
        <v>30</v>
      </c>
      <c r="AA708" s="101">
        <v>0</v>
      </c>
      <c r="AB708" s="101">
        <v>0</v>
      </c>
      <c r="AC708" s="101">
        <v>0</v>
      </c>
      <c r="AD708" s="101">
        <v>9</v>
      </c>
      <c r="AE708" s="101">
        <v>1</v>
      </c>
      <c r="AF708" s="101">
        <v>2</v>
      </c>
      <c r="AG708" s="100">
        <v>2</v>
      </c>
      <c r="AH708" s="100">
        <v>2</v>
      </c>
      <c r="AI708" s="100">
        <v>0</v>
      </c>
      <c r="AJ708" s="100">
        <v>3</v>
      </c>
      <c r="AK708" s="101">
        <v>0</v>
      </c>
      <c r="AL708" s="101">
        <v>0</v>
      </c>
      <c r="AM708" s="101">
        <v>0</v>
      </c>
      <c r="AN708" s="101">
        <v>0.5</v>
      </c>
      <c r="AO708" s="101">
        <v>2000</v>
      </c>
      <c r="AP708" s="101">
        <v>0</v>
      </c>
      <c r="AQ708" s="101">
        <v>20</v>
      </c>
      <c r="AR708" s="100">
        <v>0</v>
      </c>
      <c r="AS708" s="101" t="s">
        <v>154</v>
      </c>
      <c r="AT708" s="118" t="s">
        <v>155</v>
      </c>
      <c r="AU708" s="101" t="s">
        <v>351</v>
      </c>
      <c r="AV708" s="101">
        <v>10003002</v>
      </c>
      <c r="AW708" s="101">
        <v>21200110</v>
      </c>
      <c r="AX708" s="118" t="s">
        <v>845</v>
      </c>
      <c r="AY708" s="118">
        <v>0</v>
      </c>
      <c r="AZ708" s="100">
        <v>0</v>
      </c>
      <c r="BA708" s="100">
        <v>0</v>
      </c>
      <c r="BB708" s="116" t="str">
        <f>"对目标方向投掷2个光球,对触碰的单位造成造成"&amp;W708*100&amp;"%攻击伤害+"&amp;X708&amp;"点固定伤害"&amp;",此光球再移动到一定位置后会再原始路径返回"</f>
        <v>对目标方向投掷2个光球,对触碰的单位造成造成120%攻击伤害+600点固定伤害,此光球再移动到一定位置后会再原始路径返回</v>
      </c>
      <c r="BC708" s="101">
        <v>0</v>
      </c>
      <c r="BD708" s="97">
        <v>0</v>
      </c>
      <c r="BE708" s="101">
        <v>0</v>
      </c>
      <c r="BF708" s="101">
        <v>0</v>
      </c>
      <c r="BG708" s="101">
        <v>0</v>
      </c>
      <c r="BH708" s="101">
        <v>0</v>
      </c>
      <c r="BI708" s="103">
        <v>0</v>
      </c>
      <c r="BJ708" s="100">
        <v>0</v>
      </c>
      <c r="BK708" s="100">
        <v>0</v>
      </c>
      <c r="BL708" s="100">
        <v>0</v>
      </c>
      <c r="BM708" s="100">
        <v>0</v>
      </c>
      <c r="BN708" s="100">
        <v>0</v>
      </c>
      <c r="BO708" s="100">
        <v>0</v>
      </c>
    </row>
    <row r="709" spans="3:67" ht="19.5" customHeight="1">
      <c r="C709" s="97">
        <v>63011202</v>
      </c>
      <c r="D709" s="118" t="s">
        <v>844</v>
      </c>
      <c r="E709" s="101">
        <v>1</v>
      </c>
      <c r="F709" s="101">
        <v>63011201</v>
      </c>
      <c r="G709" s="97">
        <f t="shared" si="74"/>
        <v>63011203</v>
      </c>
      <c r="H709" s="99">
        <v>1</v>
      </c>
      <c r="I709" s="11">
        <v>3</v>
      </c>
      <c r="J709" s="11">
        <v>2</v>
      </c>
      <c r="K709" s="101">
        <v>0</v>
      </c>
      <c r="L709" s="101">
        <v>0</v>
      </c>
      <c r="M709" s="101">
        <v>0</v>
      </c>
      <c r="N709" s="97">
        <v>1</v>
      </c>
      <c r="O709" s="101">
        <v>0</v>
      </c>
      <c r="P709" s="101">
        <v>0</v>
      </c>
      <c r="Q709" s="101">
        <v>0</v>
      </c>
      <c r="R709" s="100">
        <v>0</v>
      </c>
      <c r="S709" s="99">
        <v>0</v>
      </c>
      <c r="T709" s="97">
        <v>1</v>
      </c>
      <c r="U709" s="101">
        <v>2</v>
      </c>
      <c r="V709" s="101">
        <v>0</v>
      </c>
      <c r="W709" s="101">
        <v>1.2</v>
      </c>
      <c r="X709" s="119">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2000</v>
      </c>
      <c r="AP709" s="101">
        <v>0</v>
      </c>
      <c r="AQ709" s="101">
        <v>20</v>
      </c>
      <c r="AR709" s="100">
        <v>0</v>
      </c>
      <c r="AS709" s="101" t="s">
        <v>154</v>
      </c>
      <c r="AT709" s="118" t="s">
        <v>155</v>
      </c>
      <c r="AU709" s="101" t="s">
        <v>351</v>
      </c>
      <c r="AV709" s="101">
        <v>10003002</v>
      </c>
      <c r="AW709" s="101">
        <v>21200110</v>
      </c>
      <c r="AX709" s="118" t="s">
        <v>845</v>
      </c>
      <c r="AY709" s="118">
        <v>0</v>
      </c>
      <c r="AZ709" s="100">
        <v>0</v>
      </c>
      <c r="BA709" s="100">
        <v>0</v>
      </c>
      <c r="BB709" s="116" t="str">
        <f t="shared" ref="BB709:BB713" si="75">"对目标方向投掷2个光球,对触碰的单位造成造成"&amp;W709*100&amp;"%攻击伤害+"&amp;X709&amp;"点固定伤害"&amp;",此光球再移动到一定位置后会再原始路径返回"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63011203</v>
      </c>
      <c r="D710" s="118" t="s">
        <v>844</v>
      </c>
      <c r="E710" s="101">
        <v>2</v>
      </c>
      <c r="F710" s="101">
        <v>63011201</v>
      </c>
      <c r="G710" s="97">
        <f t="shared" si="74"/>
        <v>63011204</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1.35</v>
      </c>
      <c r="X710" s="119">
        <v>950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2000</v>
      </c>
      <c r="AP710" s="101">
        <v>0</v>
      </c>
      <c r="AQ710" s="101">
        <v>20</v>
      </c>
      <c r="AR710" s="100">
        <v>0</v>
      </c>
      <c r="AS710" s="101" t="s">
        <v>154</v>
      </c>
      <c r="AT710" s="118" t="s">
        <v>155</v>
      </c>
      <c r="AU710" s="101" t="s">
        <v>351</v>
      </c>
      <c r="AV710" s="101">
        <v>10003002</v>
      </c>
      <c r="AW710" s="101">
        <v>21200110</v>
      </c>
      <c r="AX710" s="118" t="s">
        <v>845</v>
      </c>
      <c r="AY710" s="118">
        <v>0</v>
      </c>
      <c r="AZ710" s="100">
        <v>0</v>
      </c>
      <c r="BA710" s="100">
        <v>0</v>
      </c>
      <c r="BB710" s="116" t="str">
        <f t="shared" si="75"/>
        <v>对目标方向投掷2个光球,对触碰的单位造成造成135%攻击伤害+950点固定伤害,此光球再移动到一定位置后会再原始路径返回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63011204</v>
      </c>
      <c r="D711" s="118" t="s">
        <v>844</v>
      </c>
      <c r="E711" s="101">
        <v>3</v>
      </c>
      <c r="F711" s="101">
        <v>63011201</v>
      </c>
      <c r="G711" s="97">
        <v>0</v>
      </c>
      <c r="H711" s="99">
        <v>1</v>
      </c>
      <c r="I711" s="11">
        <v>3</v>
      </c>
      <c r="J711" s="11">
        <v>0</v>
      </c>
      <c r="K711" s="101">
        <v>0</v>
      </c>
      <c r="L711" s="101">
        <v>0</v>
      </c>
      <c r="M711" s="101">
        <v>0</v>
      </c>
      <c r="N711" s="97">
        <v>1</v>
      </c>
      <c r="O711" s="101">
        <v>0</v>
      </c>
      <c r="P711" s="101">
        <v>0</v>
      </c>
      <c r="Q711" s="101">
        <v>0</v>
      </c>
      <c r="R711" s="100">
        <v>0</v>
      </c>
      <c r="S711" s="99">
        <v>0</v>
      </c>
      <c r="T711" s="97">
        <v>1</v>
      </c>
      <c r="U711" s="101">
        <v>2</v>
      </c>
      <c r="V711" s="101">
        <v>0</v>
      </c>
      <c r="W711" s="101">
        <v>1.5</v>
      </c>
      <c r="X711" s="119">
        <v>1500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2000</v>
      </c>
      <c r="AP711" s="101">
        <v>0</v>
      </c>
      <c r="AQ711" s="101">
        <v>20</v>
      </c>
      <c r="AR711" s="100">
        <v>0</v>
      </c>
      <c r="AS711" s="101" t="s">
        <v>154</v>
      </c>
      <c r="AT711" s="118" t="s">
        <v>155</v>
      </c>
      <c r="AU711" s="101" t="s">
        <v>351</v>
      </c>
      <c r="AV711" s="101">
        <v>10003002</v>
      </c>
      <c r="AW711" s="101">
        <v>21200110</v>
      </c>
      <c r="AX711" s="118" t="s">
        <v>845</v>
      </c>
      <c r="AY711" s="118">
        <v>0</v>
      </c>
      <c r="AZ711" s="100">
        <v>0</v>
      </c>
      <c r="BA711" s="100">
        <v>0</v>
      </c>
      <c r="BB711" s="116" t="str">
        <f t="shared" si="75"/>
        <v>对目标方向投掷2个光球,对触碰的单位造成造成150%攻击伤害+1500点固定伤害,此光球再移动到一定位置后会再原始路径返回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63011205</v>
      </c>
      <c r="D712" s="118" t="s">
        <v>844</v>
      </c>
      <c r="E712" s="101">
        <v>4</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1.65</v>
      </c>
      <c r="X712" s="119">
        <v>2250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2000</v>
      </c>
      <c r="AP712" s="101">
        <v>0</v>
      </c>
      <c r="AQ712" s="101">
        <v>20</v>
      </c>
      <c r="AR712" s="100">
        <v>0</v>
      </c>
      <c r="AS712" s="101" t="s">
        <v>154</v>
      </c>
      <c r="AT712" s="118" t="s">
        <v>155</v>
      </c>
      <c r="AU712" s="101" t="s">
        <v>351</v>
      </c>
      <c r="AV712" s="101">
        <v>10003002</v>
      </c>
      <c r="AW712" s="101">
        <v>21200110</v>
      </c>
      <c r="AX712" s="118" t="s">
        <v>845</v>
      </c>
      <c r="AY712" s="118">
        <v>0</v>
      </c>
      <c r="AZ712" s="100">
        <v>0</v>
      </c>
      <c r="BA712" s="100">
        <v>0</v>
      </c>
      <c r="BB712" s="116" t="str">
        <f t="shared" si="75"/>
        <v>对目标方向投掷2个光球,对触碰的单位造成造成165%攻击伤害+2250点固定伤害,此光球再移动到一定位置后会再原始路径返回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63011206</v>
      </c>
      <c r="D713" s="118" t="s">
        <v>844</v>
      </c>
      <c r="E713" s="101">
        <v>5</v>
      </c>
      <c r="F713" s="101">
        <v>63011201</v>
      </c>
      <c r="G713" s="101">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1.8</v>
      </c>
      <c r="X713" s="119">
        <v>3000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2000</v>
      </c>
      <c r="AP713" s="101">
        <v>0</v>
      </c>
      <c r="AQ713" s="101">
        <v>20</v>
      </c>
      <c r="AR713" s="100">
        <v>0</v>
      </c>
      <c r="AS713" s="101" t="s">
        <v>154</v>
      </c>
      <c r="AT713" s="118" t="s">
        <v>155</v>
      </c>
      <c r="AU713" s="101" t="s">
        <v>351</v>
      </c>
      <c r="AV713" s="101">
        <v>10003002</v>
      </c>
      <c r="AW713" s="101">
        <v>21200110</v>
      </c>
      <c r="AX713" s="118" t="s">
        <v>845</v>
      </c>
      <c r="AY713" s="118">
        <v>0</v>
      </c>
      <c r="AZ713" s="100">
        <v>0</v>
      </c>
      <c r="BA713" s="100">
        <v>0</v>
      </c>
      <c r="BB713" s="116" t="str">
        <f t="shared" si="75"/>
        <v>对目标方向投掷2个光球,对触碰的单位造成造成180%攻击伤害+3000点固定伤害,此光球再移动到一定位置后会再原始路径返回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20.100000000000001" customHeight="1">
      <c r="C714" s="97">
        <v>63011301</v>
      </c>
      <c r="D714" s="98" t="s">
        <v>692</v>
      </c>
      <c r="E714" s="101">
        <v>0</v>
      </c>
      <c r="F714" s="97">
        <v>63011301</v>
      </c>
      <c r="G714" s="97">
        <f t="shared" ref="G714:G716" si="76">C715</f>
        <v>63011302</v>
      </c>
      <c r="H714" s="119">
        <v>5</v>
      </c>
      <c r="I714" s="11">
        <v>5</v>
      </c>
      <c r="J714" s="11">
        <v>5</v>
      </c>
      <c r="K714" s="101">
        <v>0</v>
      </c>
      <c r="L714" s="97">
        <v>0</v>
      </c>
      <c r="M714" s="97">
        <v>0</v>
      </c>
      <c r="N714" s="97">
        <v>1</v>
      </c>
      <c r="O714" s="97">
        <v>0</v>
      </c>
      <c r="P714" s="97">
        <v>0</v>
      </c>
      <c r="Q714" s="97">
        <v>0</v>
      </c>
      <c r="R714" s="100">
        <v>0</v>
      </c>
      <c r="S714" s="97">
        <v>0</v>
      </c>
      <c r="T714" s="97">
        <v>1</v>
      </c>
      <c r="U714" s="97">
        <v>2</v>
      </c>
      <c r="V714" s="97">
        <v>0</v>
      </c>
      <c r="W714" s="97">
        <v>0</v>
      </c>
      <c r="X714" s="97">
        <v>0</v>
      </c>
      <c r="Y714" s="97">
        <v>0</v>
      </c>
      <c r="Z714" s="97">
        <v>50</v>
      </c>
      <c r="AA714" s="97">
        <v>0</v>
      </c>
      <c r="AB714" s="97">
        <v>0</v>
      </c>
      <c r="AC714" s="97">
        <v>0</v>
      </c>
      <c r="AD714" s="97">
        <v>50</v>
      </c>
      <c r="AE714" s="97">
        <v>0</v>
      </c>
      <c r="AF714" s="97">
        <v>0</v>
      </c>
      <c r="AG714" s="100">
        <v>1</v>
      </c>
      <c r="AH714" s="100">
        <v>0</v>
      </c>
      <c r="AI714" s="100">
        <v>0</v>
      </c>
      <c r="AJ714" s="100">
        <v>1.5</v>
      </c>
      <c r="AK714" s="97">
        <v>0</v>
      </c>
      <c r="AL714" s="97">
        <v>0.5</v>
      </c>
      <c r="AM714" s="97">
        <v>0</v>
      </c>
      <c r="AN714" s="101">
        <v>0.25</v>
      </c>
      <c r="AO714" s="97">
        <v>3000</v>
      </c>
      <c r="AP714" s="97">
        <v>0</v>
      </c>
      <c r="AQ714" s="97">
        <v>0</v>
      </c>
      <c r="AR714" s="100">
        <v>0</v>
      </c>
      <c r="AS714" s="97" t="s">
        <v>154</v>
      </c>
      <c r="AT714" s="98" t="s">
        <v>155</v>
      </c>
      <c r="AU714" s="97" t="s">
        <v>351</v>
      </c>
      <c r="AV714" s="101">
        <v>0</v>
      </c>
      <c r="AW714" s="101">
        <v>21101051</v>
      </c>
      <c r="AX714" s="98" t="s">
        <v>789</v>
      </c>
      <c r="AY714" s="176" t="s">
        <v>846</v>
      </c>
      <c r="AZ714" s="100">
        <v>0</v>
      </c>
      <c r="BA714" s="100">
        <v>0</v>
      </c>
      <c r="BB714" s="121" t="s">
        <v>2128</v>
      </c>
      <c r="BC714" s="97">
        <v>0</v>
      </c>
      <c r="BD714" s="97">
        <v>0</v>
      </c>
      <c r="BE714" s="97">
        <v>0</v>
      </c>
      <c r="BF714" s="97">
        <v>0</v>
      </c>
      <c r="BG714" s="97">
        <v>0</v>
      </c>
      <c r="BH714" s="97">
        <v>0</v>
      </c>
      <c r="BI714" s="103">
        <v>0</v>
      </c>
      <c r="BJ714" s="100">
        <v>0</v>
      </c>
      <c r="BK714" s="100">
        <v>0</v>
      </c>
      <c r="BL714" s="100">
        <v>0</v>
      </c>
      <c r="BM714" s="100">
        <v>0</v>
      </c>
      <c r="BN714" s="100">
        <v>0</v>
      </c>
      <c r="BO714" s="100">
        <v>0</v>
      </c>
    </row>
    <row r="715" spans="3:67" ht="20.100000000000001" customHeight="1">
      <c r="C715" s="97">
        <v>63011302</v>
      </c>
      <c r="D715" s="98" t="s">
        <v>692</v>
      </c>
      <c r="E715" s="101">
        <v>1</v>
      </c>
      <c r="F715" s="97">
        <v>63011301</v>
      </c>
      <c r="G715" s="97">
        <f t="shared" si="76"/>
        <v>63011303</v>
      </c>
      <c r="H715" s="119">
        <v>5</v>
      </c>
      <c r="I715" s="11">
        <v>5</v>
      </c>
      <c r="J715" s="11">
        <v>2</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154</v>
      </c>
      <c r="AT715" s="98" t="s">
        <v>155</v>
      </c>
      <c r="AU715" s="97" t="s">
        <v>351</v>
      </c>
      <c r="AV715" s="101">
        <v>0</v>
      </c>
      <c r="AW715" s="101">
        <v>21101051</v>
      </c>
      <c r="AX715" s="98" t="s">
        <v>789</v>
      </c>
      <c r="AY715" s="176" t="s">
        <v>846</v>
      </c>
      <c r="AZ715" s="100">
        <v>0</v>
      </c>
      <c r="BA715" s="100">
        <v>0</v>
      </c>
      <c r="BB715" s="121" t="s">
        <v>2128</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63011303</v>
      </c>
      <c r="D716" s="98" t="s">
        <v>692</v>
      </c>
      <c r="E716" s="101">
        <v>2</v>
      </c>
      <c r="F716" s="97">
        <v>63011301</v>
      </c>
      <c r="G716" s="97">
        <f t="shared" si="76"/>
        <v>63011304</v>
      </c>
      <c r="H716" s="119">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154</v>
      </c>
      <c r="AT716" s="98" t="s">
        <v>155</v>
      </c>
      <c r="AU716" s="97" t="s">
        <v>351</v>
      </c>
      <c r="AV716" s="101">
        <v>0</v>
      </c>
      <c r="AW716" s="101">
        <v>21101051</v>
      </c>
      <c r="AX716" s="98" t="s">
        <v>789</v>
      </c>
      <c r="AY716" s="176" t="s">
        <v>847</v>
      </c>
      <c r="AZ716" s="100">
        <v>0</v>
      </c>
      <c r="BA716" s="100">
        <v>0</v>
      </c>
      <c r="BB716" s="121" t="s">
        <v>2129</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19.5" customHeight="1">
      <c r="C717" s="97">
        <v>63011304</v>
      </c>
      <c r="D717" s="98" t="s">
        <v>692</v>
      </c>
      <c r="E717" s="101">
        <v>3</v>
      </c>
      <c r="F717" s="97">
        <v>63011301</v>
      </c>
      <c r="G717" s="97">
        <v>0</v>
      </c>
      <c r="H717" s="119">
        <v>5</v>
      </c>
      <c r="I717" s="11">
        <v>5</v>
      </c>
      <c r="J717" s="11">
        <v>0</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154</v>
      </c>
      <c r="AT717" s="98" t="s">
        <v>155</v>
      </c>
      <c r="AU717" s="97" t="s">
        <v>351</v>
      </c>
      <c r="AV717" s="101">
        <v>0</v>
      </c>
      <c r="AW717" s="101">
        <v>21101051</v>
      </c>
      <c r="AX717" s="98" t="s">
        <v>789</v>
      </c>
      <c r="AY717" s="176" t="s">
        <v>848</v>
      </c>
      <c r="AZ717" s="100">
        <v>0</v>
      </c>
      <c r="BA717" s="100">
        <v>0</v>
      </c>
      <c r="BB717" s="121" t="s">
        <v>2123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63011305</v>
      </c>
      <c r="D718" s="98" t="s">
        <v>692</v>
      </c>
      <c r="E718" s="101">
        <v>4</v>
      </c>
      <c r="F718" s="97">
        <v>63011301</v>
      </c>
      <c r="G718" s="97">
        <v>0</v>
      </c>
      <c r="H718" s="119">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154</v>
      </c>
      <c r="AT718" s="98" t="s">
        <v>155</v>
      </c>
      <c r="AU718" s="97" t="s">
        <v>351</v>
      </c>
      <c r="AV718" s="101">
        <v>0</v>
      </c>
      <c r="AW718" s="101">
        <v>21101051</v>
      </c>
      <c r="AX718" s="98" t="s">
        <v>789</v>
      </c>
      <c r="AY718" s="176" t="s">
        <v>849</v>
      </c>
      <c r="AZ718" s="100">
        <v>0</v>
      </c>
      <c r="BA718" s="100">
        <v>0</v>
      </c>
      <c r="BB718" s="121" t="s">
        <v>2130</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63011306</v>
      </c>
      <c r="D719" s="98" t="s">
        <v>692</v>
      </c>
      <c r="E719" s="101">
        <v>5</v>
      </c>
      <c r="F719" s="97">
        <v>63011301</v>
      </c>
      <c r="G719" s="101">
        <v>0</v>
      </c>
      <c r="H719" s="119">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154</v>
      </c>
      <c r="AT719" s="98" t="s">
        <v>155</v>
      </c>
      <c r="AU719" s="97" t="s">
        <v>351</v>
      </c>
      <c r="AV719" s="101">
        <v>0</v>
      </c>
      <c r="AW719" s="101">
        <v>21101051</v>
      </c>
      <c r="AX719" s="98" t="s">
        <v>789</v>
      </c>
      <c r="AY719" s="176" t="s">
        <v>850</v>
      </c>
      <c r="AZ719" s="100">
        <v>0</v>
      </c>
      <c r="BA719" s="100">
        <v>0</v>
      </c>
      <c r="BB719" s="121" t="s">
        <v>2131</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20.100000000000001" customHeight="1">
      <c r="C720" s="97">
        <v>63011311</v>
      </c>
      <c r="D720" s="12" t="s">
        <v>213</v>
      </c>
      <c r="E720" s="11">
        <v>1</v>
      </c>
      <c r="F720" s="11">
        <v>80002023</v>
      </c>
      <c r="G720" s="14">
        <v>0</v>
      </c>
      <c r="H720" s="13">
        <v>0</v>
      </c>
      <c r="I720" s="14">
        <v>1</v>
      </c>
      <c r="J720" s="14">
        <v>0</v>
      </c>
      <c r="K720" s="14">
        <v>0</v>
      </c>
      <c r="L720" s="11">
        <v>0</v>
      </c>
      <c r="M720" s="11">
        <v>0</v>
      </c>
      <c r="N720" s="11">
        <v>2</v>
      </c>
      <c r="O720" s="11">
        <v>9</v>
      </c>
      <c r="P720" s="11">
        <v>0.3</v>
      </c>
      <c r="Q720" s="11">
        <v>0</v>
      </c>
      <c r="R720" s="6">
        <v>0</v>
      </c>
      <c r="S720" s="11">
        <v>0</v>
      </c>
      <c r="T720" s="11">
        <v>1</v>
      </c>
      <c r="U720" s="11">
        <v>2</v>
      </c>
      <c r="V720" s="11">
        <v>0</v>
      </c>
      <c r="W720" s="11">
        <v>0</v>
      </c>
      <c r="X720" s="11">
        <v>0</v>
      </c>
      <c r="Y720" s="11">
        <v>0</v>
      </c>
      <c r="Z720" s="11">
        <v>0</v>
      </c>
      <c r="AA720" s="11">
        <v>0</v>
      </c>
      <c r="AB720" s="11">
        <v>0</v>
      </c>
      <c r="AC720" s="11">
        <v>0</v>
      </c>
      <c r="AD720" s="11">
        <v>10</v>
      </c>
      <c r="AE720" s="11">
        <v>0</v>
      </c>
      <c r="AF720" s="11">
        <v>3</v>
      </c>
      <c r="AG720" s="6">
        <v>7</v>
      </c>
      <c r="AH720" s="6">
        <v>0</v>
      </c>
      <c r="AI720" s="6">
        <v>0</v>
      </c>
      <c r="AJ720" s="6">
        <v>10</v>
      </c>
      <c r="AK720" s="11">
        <v>0</v>
      </c>
      <c r="AL720" s="11">
        <v>0</v>
      </c>
      <c r="AM720" s="11">
        <v>0</v>
      </c>
      <c r="AN720" s="11">
        <v>0</v>
      </c>
      <c r="AO720" s="11">
        <v>3000</v>
      </c>
      <c r="AP720" s="11">
        <v>0.5</v>
      </c>
      <c r="AQ720" s="11">
        <v>0</v>
      </c>
      <c r="AR720" s="6">
        <v>0</v>
      </c>
      <c r="AS720" s="11">
        <v>80002003</v>
      </c>
      <c r="AT720" s="12" t="s">
        <v>155</v>
      </c>
      <c r="AU720" s="11">
        <v>0</v>
      </c>
      <c r="AV720" s="14">
        <v>0</v>
      </c>
      <c r="AW720" s="14">
        <v>0</v>
      </c>
      <c r="AX720" s="12" t="s">
        <v>156</v>
      </c>
      <c r="AY720" s="11">
        <v>0</v>
      </c>
      <c r="AZ720" s="13">
        <v>0</v>
      </c>
      <c r="BA720" s="13">
        <v>0</v>
      </c>
      <c r="BB720" s="37" t="s">
        <v>851</v>
      </c>
      <c r="BC720" s="11"/>
      <c r="BD720" s="11">
        <v>0</v>
      </c>
      <c r="BE720" s="11"/>
      <c r="BF720" s="11"/>
      <c r="BG720" s="11"/>
      <c r="BH720" s="14"/>
      <c r="BI720" s="11">
        <v>0</v>
      </c>
      <c r="BJ720" s="6">
        <v>0</v>
      </c>
      <c r="BK720" s="6">
        <v>0</v>
      </c>
      <c r="BL720" s="6">
        <v>0</v>
      </c>
      <c r="BM720" s="6">
        <v>0</v>
      </c>
      <c r="BN720" s="6">
        <v>0</v>
      </c>
      <c r="BO720" s="6">
        <v>0</v>
      </c>
    </row>
    <row r="721" spans="3:67" ht="20.100000000000001" customHeight="1">
      <c r="C721" s="97">
        <v>63011312</v>
      </c>
      <c r="D721" s="12" t="s">
        <v>2125</v>
      </c>
      <c r="E721" s="11">
        <v>1</v>
      </c>
      <c r="F721" s="11">
        <v>80002028</v>
      </c>
      <c r="G721" s="14">
        <v>0</v>
      </c>
      <c r="H721" s="13">
        <v>0</v>
      </c>
      <c r="I721" s="14">
        <v>1</v>
      </c>
      <c r="J721" s="14">
        <v>0</v>
      </c>
      <c r="K721" s="14">
        <v>0</v>
      </c>
      <c r="L721" s="11">
        <v>0</v>
      </c>
      <c r="M721" s="11">
        <v>0</v>
      </c>
      <c r="N721" s="11">
        <v>2</v>
      </c>
      <c r="O721" s="11">
        <v>9</v>
      </c>
      <c r="P721" s="11">
        <v>0.1</v>
      </c>
      <c r="Q721" s="11">
        <v>0</v>
      </c>
      <c r="R721" s="6">
        <v>0</v>
      </c>
      <c r="S721" s="11">
        <v>0</v>
      </c>
      <c r="T721" s="11">
        <v>1</v>
      </c>
      <c r="U721" s="11">
        <v>2</v>
      </c>
      <c r="V721" s="11">
        <v>0</v>
      </c>
      <c r="W721" s="11">
        <v>2</v>
      </c>
      <c r="X721" s="11">
        <v>0</v>
      </c>
      <c r="Y721" s="11">
        <v>0</v>
      </c>
      <c r="Z721" s="11">
        <v>0</v>
      </c>
      <c r="AA721" s="11">
        <v>0</v>
      </c>
      <c r="AB721" s="11">
        <v>0</v>
      </c>
      <c r="AC721" s="11">
        <v>0</v>
      </c>
      <c r="AD721" s="11">
        <v>3</v>
      </c>
      <c r="AE721" s="11">
        <v>2</v>
      </c>
      <c r="AF721" s="11" t="s">
        <v>163</v>
      </c>
      <c r="AG721" s="6">
        <v>0</v>
      </c>
      <c r="AH721" s="6">
        <v>0</v>
      </c>
      <c r="AI721" s="6">
        <v>0</v>
      </c>
      <c r="AJ721" s="6">
        <v>1.5</v>
      </c>
      <c r="AK721" s="11">
        <v>0</v>
      </c>
      <c r="AL721" s="11">
        <v>0</v>
      </c>
      <c r="AM721" s="11">
        <v>0</v>
      </c>
      <c r="AN721" s="11">
        <v>0</v>
      </c>
      <c r="AO721" s="11">
        <v>3000</v>
      </c>
      <c r="AP721" s="11">
        <v>0.5</v>
      </c>
      <c r="AQ721" s="11">
        <v>0</v>
      </c>
      <c r="AR721" s="6">
        <v>0</v>
      </c>
      <c r="AS721" s="11">
        <v>0</v>
      </c>
      <c r="AT721" s="12" t="s">
        <v>155</v>
      </c>
      <c r="AU721" s="11">
        <v>0</v>
      </c>
      <c r="AV721" s="14">
        <v>10000007</v>
      </c>
      <c r="AW721" s="14">
        <v>23000040</v>
      </c>
      <c r="AX721" s="12" t="s">
        <v>156</v>
      </c>
      <c r="AY721" s="11">
        <v>0</v>
      </c>
      <c r="AZ721" s="13">
        <v>0</v>
      </c>
      <c r="BA721" s="13">
        <v>1</v>
      </c>
      <c r="BB721" s="37" t="s">
        <v>853</v>
      </c>
      <c r="BC721" s="11">
        <v>0</v>
      </c>
      <c r="BD721" s="11">
        <v>0</v>
      </c>
      <c r="BE721" s="11"/>
      <c r="BF721" s="11"/>
      <c r="BG721" s="11"/>
      <c r="BH721" s="14"/>
      <c r="BI721" s="11">
        <v>0</v>
      </c>
      <c r="BJ721" s="6">
        <v>0</v>
      </c>
      <c r="BK721" s="6">
        <v>0</v>
      </c>
      <c r="BL721" s="6">
        <v>0</v>
      </c>
      <c r="BM721" s="6">
        <v>0</v>
      </c>
      <c r="BN721" s="6">
        <v>0</v>
      </c>
      <c r="BO721" s="6">
        <v>0</v>
      </c>
    </row>
    <row r="722" spans="3:67" ht="20.100000000000001" customHeight="1">
      <c r="C722" s="97">
        <v>63011313</v>
      </c>
      <c r="D722" s="12" t="s">
        <v>2124</v>
      </c>
      <c r="E722" s="14">
        <v>1</v>
      </c>
      <c r="F722" s="11">
        <v>80002025</v>
      </c>
      <c r="G722" s="6">
        <v>0</v>
      </c>
      <c r="H722" s="6">
        <v>0</v>
      </c>
      <c r="I722" s="14">
        <v>1</v>
      </c>
      <c r="J722" s="14">
        <v>0</v>
      </c>
      <c r="K722" s="6">
        <v>0</v>
      </c>
      <c r="L722" s="6">
        <v>0</v>
      </c>
      <c r="M722" s="6">
        <v>0</v>
      </c>
      <c r="N722" s="6">
        <v>2</v>
      </c>
      <c r="O722" s="6">
        <v>10</v>
      </c>
      <c r="P722" s="6">
        <v>0.1</v>
      </c>
      <c r="Q722" s="6">
        <v>0</v>
      </c>
      <c r="R722" s="6">
        <v>0</v>
      </c>
      <c r="S722" s="6">
        <v>0</v>
      </c>
      <c r="T722" s="11">
        <v>1</v>
      </c>
      <c r="U722" s="6">
        <v>2</v>
      </c>
      <c r="V722" s="6">
        <v>0</v>
      </c>
      <c r="W722" s="6">
        <v>2.5</v>
      </c>
      <c r="X722" s="6">
        <v>0</v>
      </c>
      <c r="Y722" s="6">
        <v>0</v>
      </c>
      <c r="Z722" s="6">
        <v>0</v>
      </c>
      <c r="AA722" s="6">
        <v>0</v>
      </c>
      <c r="AB722" s="14">
        <v>0</v>
      </c>
      <c r="AC722" s="6">
        <v>0</v>
      </c>
      <c r="AD722" s="6">
        <v>10</v>
      </c>
      <c r="AE722" s="6">
        <v>0</v>
      </c>
      <c r="AF722" s="6">
        <v>0</v>
      </c>
      <c r="AG722" s="6">
        <v>7</v>
      </c>
      <c r="AH722" s="6">
        <v>0</v>
      </c>
      <c r="AI722" s="6">
        <v>0</v>
      </c>
      <c r="AJ722" s="6">
        <v>6</v>
      </c>
      <c r="AK722" s="6">
        <v>0</v>
      </c>
      <c r="AL722" s="6">
        <v>0</v>
      </c>
      <c r="AM722" s="6">
        <v>0</v>
      </c>
      <c r="AN722" s="6">
        <v>0</v>
      </c>
      <c r="AO722" s="6">
        <v>1000</v>
      </c>
      <c r="AP722" s="6">
        <v>0</v>
      </c>
      <c r="AQ722" s="6">
        <v>0</v>
      </c>
      <c r="AR722" s="6">
        <v>0</v>
      </c>
      <c r="AS722" s="6">
        <v>90000009</v>
      </c>
      <c r="AT722" s="12" t="s">
        <v>155</v>
      </c>
      <c r="AU722" s="6" t="s">
        <v>778</v>
      </c>
      <c r="AV722" s="6" t="s">
        <v>154</v>
      </c>
      <c r="AW722" s="6" t="s">
        <v>854</v>
      </c>
      <c r="AX722" s="7" t="s">
        <v>156</v>
      </c>
      <c r="AY722" s="6">
        <v>0</v>
      </c>
      <c r="AZ722" s="13">
        <v>0</v>
      </c>
      <c r="BA722" s="13">
        <v>0</v>
      </c>
      <c r="BB722" s="33" t="s">
        <v>855</v>
      </c>
      <c r="BC722" s="6">
        <v>0</v>
      </c>
      <c r="BD722" s="11">
        <v>0</v>
      </c>
      <c r="BE722" s="11"/>
      <c r="BF722" s="11"/>
      <c r="BG722" s="11"/>
      <c r="BH722" s="14"/>
      <c r="BI722" s="9">
        <v>0</v>
      </c>
      <c r="BJ722" s="6">
        <v>0</v>
      </c>
      <c r="BK722" s="6">
        <v>0</v>
      </c>
      <c r="BL722" s="6">
        <v>0</v>
      </c>
      <c r="BM722" s="6">
        <v>0</v>
      </c>
      <c r="BN722" s="6">
        <v>0</v>
      </c>
      <c r="BO722" s="6">
        <v>0</v>
      </c>
    </row>
    <row r="723" spans="3:67" ht="20.100000000000001" customHeight="1">
      <c r="C723" s="97">
        <v>63011314</v>
      </c>
      <c r="D723" s="12" t="s">
        <v>2126</v>
      </c>
      <c r="E723" s="11">
        <v>1</v>
      </c>
      <c r="F723" s="11">
        <v>80002010</v>
      </c>
      <c r="G723" s="14">
        <v>0</v>
      </c>
      <c r="H723" s="13">
        <v>0</v>
      </c>
      <c r="I723" s="14">
        <v>1</v>
      </c>
      <c r="J723" s="14">
        <v>0</v>
      </c>
      <c r="K723" s="14">
        <v>0</v>
      </c>
      <c r="L723" s="11">
        <v>0</v>
      </c>
      <c r="M723" s="11">
        <v>0</v>
      </c>
      <c r="N723" s="11">
        <v>5</v>
      </c>
      <c r="O723" s="11">
        <v>0</v>
      </c>
      <c r="P723" s="11">
        <v>0</v>
      </c>
      <c r="Q723" s="11">
        <v>0</v>
      </c>
      <c r="R723" s="6">
        <v>0</v>
      </c>
      <c r="S723" s="11">
        <v>0</v>
      </c>
      <c r="T723" s="11">
        <v>1</v>
      </c>
      <c r="U723" s="11">
        <v>2</v>
      </c>
      <c r="V723" s="11">
        <v>0</v>
      </c>
      <c r="W723" s="11">
        <v>0</v>
      </c>
      <c r="X723" s="11">
        <v>0</v>
      </c>
      <c r="Y723" s="11">
        <v>0</v>
      </c>
      <c r="Z723" s="11">
        <v>0</v>
      </c>
      <c r="AA723" s="11">
        <v>0</v>
      </c>
      <c r="AB723" s="11">
        <v>0</v>
      </c>
      <c r="AC723" s="11">
        <v>0</v>
      </c>
      <c r="AD723" s="11">
        <v>9</v>
      </c>
      <c r="AE723" s="11">
        <v>2</v>
      </c>
      <c r="AF723" s="11" t="s">
        <v>163</v>
      </c>
      <c r="AG723" s="6">
        <v>2</v>
      </c>
      <c r="AH723" s="6">
        <v>2</v>
      </c>
      <c r="AI723" s="6">
        <v>0</v>
      </c>
      <c r="AJ723" s="6">
        <v>1.5</v>
      </c>
      <c r="AK723" s="11">
        <v>0</v>
      </c>
      <c r="AL723" s="11">
        <v>0</v>
      </c>
      <c r="AM723" s="11">
        <v>0</v>
      </c>
      <c r="AN723" s="11">
        <v>0</v>
      </c>
      <c r="AO723" s="11">
        <v>3000</v>
      </c>
      <c r="AP723" s="11">
        <v>0.5</v>
      </c>
      <c r="AQ723" s="11">
        <v>0</v>
      </c>
      <c r="AR723" s="6">
        <v>0</v>
      </c>
      <c r="AS723" s="11" t="s">
        <v>154</v>
      </c>
      <c r="AT723" s="12" t="s">
        <v>155</v>
      </c>
      <c r="AU723" s="11">
        <v>0</v>
      </c>
      <c r="AV723" s="14">
        <v>0</v>
      </c>
      <c r="AW723" s="14">
        <v>0</v>
      </c>
      <c r="AX723" s="12" t="s">
        <v>156</v>
      </c>
      <c r="AY723" s="11" t="s">
        <v>857</v>
      </c>
      <c r="AZ723" s="13">
        <v>0</v>
      </c>
      <c r="BA723" s="13">
        <v>0</v>
      </c>
      <c r="BB723" s="37" t="s">
        <v>858</v>
      </c>
      <c r="BC723" s="11"/>
      <c r="BD723" s="11">
        <v>0</v>
      </c>
      <c r="BE723" s="11"/>
      <c r="BF723" s="11"/>
      <c r="BG723" s="11"/>
      <c r="BH723" s="14"/>
      <c r="BI723" s="11">
        <v>0</v>
      </c>
      <c r="BJ723" s="6">
        <v>0</v>
      </c>
      <c r="BK723" s="6">
        <v>0</v>
      </c>
      <c r="BL723" s="6">
        <v>0</v>
      </c>
      <c r="BM723" s="6">
        <v>0</v>
      </c>
      <c r="BN723" s="6">
        <v>0</v>
      </c>
      <c r="BO723" s="6">
        <v>0</v>
      </c>
    </row>
    <row r="724" spans="3:67" ht="20.100000000000001" customHeight="1">
      <c r="C724" s="97">
        <v>63011315</v>
      </c>
      <c r="D724" s="82" t="s">
        <v>2127</v>
      </c>
      <c r="E724" s="55">
        <v>1</v>
      </c>
      <c r="F724" s="66">
        <v>66001002</v>
      </c>
      <c r="G724" s="66">
        <v>0</v>
      </c>
      <c r="H724" s="73">
        <v>0</v>
      </c>
      <c r="I724" s="66">
        <v>1</v>
      </c>
      <c r="J724" s="66">
        <v>0</v>
      </c>
      <c r="K724" s="55">
        <v>0</v>
      </c>
      <c r="L724" s="66">
        <v>0</v>
      </c>
      <c r="M724" s="66">
        <v>0</v>
      </c>
      <c r="N724" s="66">
        <v>2</v>
      </c>
      <c r="O724" s="66">
        <v>1</v>
      </c>
      <c r="P724" s="66">
        <v>0</v>
      </c>
      <c r="Q724" s="66">
        <v>0</v>
      </c>
      <c r="R724" s="62">
        <v>0</v>
      </c>
      <c r="S724" s="73">
        <v>0</v>
      </c>
      <c r="T724" s="55">
        <v>1</v>
      </c>
      <c r="U724" s="66">
        <v>2</v>
      </c>
      <c r="V724" s="66">
        <v>0</v>
      </c>
      <c r="W724" s="66">
        <v>0.75</v>
      </c>
      <c r="X724" s="66">
        <v>0</v>
      </c>
      <c r="Y724" s="66">
        <v>0</v>
      </c>
      <c r="Z724" s="66">
        <v>0</v>
      </c>
      <c r="AA724" s="66">
        <v>0</v>
      </c>
      <c r="AB724" s="66">
        <v>0</v>
      </c>
      <c r="AC724" s="66">
        <v>0</v>
      </c>
      <c r="AD724" s="66">
        <v>30</v>
      </c>
      <c r="AE724" s="66">
        <v>1</v>
      </c>
      <c r="AF724" s="66">
        <v>4</v>
      </c>
      <c r="AG724" s="62">
        <v>9</v>
      </c>
      <c r="AH724" s="62">
        <v>0</v>
      </c>
      <c r="AI724" s="6">
        <v>0</v>
      </c>
      <c r="AJ724" s="62">
        <v>4</v>
      </c>
      <c r="AK724" s="66">
        <v>0</v>
      </c>
      <c r="AL724" s="66">
        <v>0</v>
      </c>
      <c r="AM724" s="66">
        <v>0</v>
      </c>
      <c r="AN724" s="66">
        <v>0</v>
      </c>
      <c r="AO724" s="66">
        <v>30000</v>
      </c>
      <c r="AP724" s="66">
        <v>0.5</v>
      </c>
      <c r="AQ724" s="66">
        <v>0</v>
      </c>
      <c r="AR724" s="62">
        <v>0</v>
      </c>
      <c r="AS724" s="66">
        <v>0</v>
      </c>
      <c r="AT724" s="82" t="s">
        <v>155</v>
      </c>
      <c r="AU724" s="66" t="s">
        <v>734</v>
      </c>
      <c r="AV724" s="66">
        <v>10000009</v>
      </c>
      <c r="AW724" s="66">
        <v>70405005</v>
      </c>
      <c r="AX724" s="82" t="s">
        <v>225</v>
      </c>
      <c r="AY724" s="82" t="s">
        <v>255</v>
      </c>
      <c r="AZ724" s="73">
        <v>0</v>
      </c>
      <c r="BA724" s="73">
        <v>0</v>
      </c>
      <c r="BB724" s="122" t="s">
        <v>860</v>
      </c>
      <c r="BC724" s="66">
        <v>0</v>
      </c>
      <c r="BD724" s="55">
        <v>0</v>
      </c>
      <c r="BE724" s="66">
        <v>0</v>
      </c>
      <c r="BF724" s="66">
        <v>0</v>
      </c>
      <c r="BG724" s="66">
        <v>0</v>
      </c>
      <c r="BH724" s="66">
        <v>0</v>
      </c>
      <c r="BI724" s="85">
        <v>0</v>
      </c>
      <c r="BJ724" s="6">
        <v>0</v>
      </c>
      <c r="BK724" s="6">
        <v>0</v>
      </c>
      <c r="BL724" s="6">
        <v>0</v>
      </c>
      <c r="BM724" s="6">
        <v>0</v>
      </c>
      <c r="BN724" s="6">
        <v>0</v>
      </c>
      <c r="BO724" s="6">
        <v>0</v>
      </c>
    </row>
    <row r="725" spans="3:67" ht="20.100000000000001" customHeight="1">
      <c r="C725" s="97">
        <v>63011321</v>
      </c>
      <c r="D725" s="98" t="s">
        <v>692</v>
      </c>
      <c r="E725" s="101">
        <v>0</v>
      </c>
      <c r="F725" s="97">
        <v>63011301</v>
      </c>
      <c r="G725" s="97">
        <f t="shared" ref="G725:G727" si="77">C726</f>
        <v>63011322</v>
      </c>
      <c r="H725" s="119">
        <v>5</v>
      </c>
      <c r="I725" s="11">
        <v>5</v>
      </c>
      <c r="J725" s="11">
        <v>5</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154</v>
      </c>
      <c r="AT725" s="98" t="s">
        <v>155</v>
      </c>
      <c r="AU725" s="97" t="s">
        <v>351</v>
      </c>
      <c r="AV725" s="101">
        <v>0</v>
      </c>
      <c r="AW725" s="101">
        <v>21101051</v>
      </c>
      <c r="AX725" s="98" t="s">
        <v>789</v>
      </c>
      <c r="AY725" s="176" t="s">
        <v>846</v>
      </c>
      <c r="AZ725" s="100">
        <v>0</v>
      </c>
      <c r="BA725" s="100">
        <v>0</v>
      </c>
      <c r="BB725" s="121" t="s">
        <v>2128</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20.100000000000001" customHeight="1">
      <c r="C726" s="97">
        <v>63011322</v>
      </c>
      <c r="D726" s="98" t="s">
        <v>692</v>
      </c>
      <c r="E726" s="101">
        <v>1</v>
      </c>
      <c r="F726" s="97">
        <v>63011301</v>
      </c>
      <c r="G726" s="97">
        <f t="shared" si="77"/>
        <v>63011323</v>
      </c>
      <c r="H726" s="119">
        <v>5</v>
      </c>
      <c r="I726" s="11">
        <v>5</v>
      </c>
      <c r="J726" s="11">
        <v>2</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154</v>
      </c>
      <c r="AT726" s="98" t="s">
        <v>155</v>
      </c>
      <c r="AU726" s="97" t="s">
        <v>351</v>
      </c>
      <c r="AV726" s="101">
        <v>0</v>
      </c>
      <c r="AW726" s="101">
        <v>21101051</v>
      </c>
      <c r="AX726" s="98" t="s">
        <v>789</v>
      </c>
      <c r="AY726" s="176" t="s">
        <v>846</v>
      </c>
      <c r="AZ726" s="100">
        <v>0</v>
      </c>
      <c r="BA726" s="100">
        <v>0</v>
      </c>
      <c r="BB726" s="121" t="s">
        <v>2128</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63011323</v>
      </c>
      <c r="D727" s="98" t="s">
        <v>692</v>
      </c>
      <c r="E727" s="101">
        <v>2</v>
      </c>
      <c r="F727" s="97">
        <v>63011301</v>
      </c>
      <c r="G727" s="97">
        <f t="shared" si="77"/>
        <v>63011324</v>
      </c>
      <c r="H727" s="119">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154</v>
      </c>
      <c r="AT727" s="98" t="s">
        <v>155</v>
      </c>
      <c r="AU727" s="97" t="s">
        <v>351</v>
      </c>
      <c r="AV727" s="101">
        <v>0</v>
      </c>
      <c r="AW727" s="101">
        <v>21101051</v>
      </c>
      <c r="AX727" s="98" t="s">
        <v>789</v>
      </c>
      <c r="AY727" s="176" t="s">
        <v>847</v>
      </c>
      <c r="AZ727" s="100">
        <v>0</v>
      </c>
      <c r="BA727" s="100">
        <v>0</v>
      </c>
      <c r="BB727" s="121" t="s">
        <v>2129</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19.5" customHeight="1">
      <c r="C728" s="97">
        <v>63011324</v>
      </c>
      <c r="D728" s="98" t="s">
        <v>692</v>
      </c>
      <c r="E728" s="101">
        <v>3</v>
      </c>
      <c r="F728" s="97">
        <v>63011301</v>
      </c>
      <c r="G728" s="97">
        <v>0</v>
      </c>
      <c r="H728" s="119">
        <v>5</v>
      </c>
      <c r="I728" s="11">
        <v>5</v>
      </c>
      <c r="J728" s="11">
        <v>0</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154</v>
      </c>
      <c r="AT728" s="98" t="s">
        <v>155</v>
      </c>
      <c r="AU728" s="97" t="s">
        <v>351</v>
      </c>
      <c r="AV728" s="101">
        <v>0</v>
      </c>
      <c r="AW728" s="101">
        <v>21101051</v>
      </c>
      <c r="AX728" s="98" t="s">
        <v>789</v>
      </c>
      <c r="AY728" s="176" t="s">
        <v>848</v>
      </c>
      <c r="AZ728" s="100">
        <v>0</v>
      </c>
      <c r="BA728" s="100">
        <v>0</v>
      </c>
      <c r="BB728" s="121" t="s">
        <v>2123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63011325</v>
      </c>
      <c r="D729" s="98" t="s">
        <v>692</v>
      </c>
      <c r="E729" s="101">
        <v>4</v>
      </c>
      <c r="F729" s="97">
        <v>63011301</v>
      </c>
      <c r="G729" s="97">
        <v>0</v>
      </c>
      <c r="H729" s="119">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154</v>
      </c>
      <c r="AT729" s="98" t="s">
        <v>155</v>
      </c>
      <c r="AU729" s="97" t="s">
        <v>351</v>
      </c>
      <c r="AV729" s="101">
        <v>0</v>
      </c>
      <c r="AW729" s="101">
        <v>21101051</v>
      </c>
      <c r="AX729" s="98" t="s">
        <v>789</v>
      </c>
      <c r="AY729" s="176" t="s">
        <v>849</v>
      </c>
      <c r="AZ729" s="100">
        <v>0</v>
      </c>
      <c r="BA729" s="100">
        <v>0</v>
      </c>
      <c r="BB729" s="121" t="s">
        <v>2130</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63011326</v>
      </c>
      <c r="D730" s="98" t="s">
        <v>692</v>
      </c>
      <c r="E730" s="101">
        <v>5</v>
      </c>
      <c r="F730" s="97">
        <v>63011301</v>
      </c>
      <c r="G730" s="101">
        <v>0</v>
      </c>
      <c r="H730" s="119">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154</v>
      </c>
      <c r="AT730" s="98" t="s">
        <v>155</v>
      </c>
      <c r="AU730" s="97" t="s">
        <v>351</v>
      </c>
      <c r="AV730" s="101">
        <v>0</v>
      </c>
      <c r="AW730" s="101">
        <v>21101051</v>
      </c>
      <c r="AX730" s="98" t="s">
        <v>789</v>
      </c>
      <c r="AY730" s="176" t="s">
        <v>850</v>
      </c>
      <c r="AZ730" s="100">
        <v>0</v>
      </c>
      <c r="BA730" s="100">
        <v>0</v>
      </c>
      <c r="BB730" s="121" t="s">
        <v>2131</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20.100000000000001" customHeight="1">
      <c r="C731" s="97">
        <v>63012101</v>
      </c>
      <c r="D731" s="118" t="s">
        <v>861</v>
      </c>
      <c r="E731" s="101">
        <v>0</v>
      </c>
      <c r="F731" s="101">
        <v>63012101</v>
      </c>
      <c r="G731" s="97">
        <f t="shared" ref="G731:G733" si="78">C732</f>
        <v>63012102</v>
      </c>
      <c r="H731" s="99">
        <v>1</v>
      </c>
      <c r="I731" s="11">
        <v>1</v>
      </c>
      <c r="J731" s="11">
        <v>5</v>
      </c>
      <c r="K731" s="97">
        <v>0</v>
      </c>
      <c r="L731" s="101">
        <v>0</v>
      </c>
      <c r="M731" s="101">
        <v>0</v>
      </c>
      <c r="N731" s="101">
        <v>1</v>
      </c>
      <c r="O731" s="101">
        <v>0</v>
      </c>
      <c r="P731" s="101">
        <v>0</v>
      </c>
      <c r="Q731" s="101">
        <v>0</v>
      </c>
      <c r="R731" s="100">
        <v>0</v>
      </c>
      <c r="S731" s="101">
        <v>0</v>
      </c>
      <c r="T731" s="97">
        <v>0</v>
      </c>
      <c r="U731" s="101">
        <v>1</v>
      </c>
      <c r="V731" s="101">
        <v>0</v>
      </c>
      <c r="W731" s="101">
        <v>2.5</v>
      </c>
      <c r="X731" s="100">
        <v>900</v>
      </c>
      <c r="Y731" s="101">
        <v>0</v>
      </c>
      <c r="Z731" s="101">
        <v>30</v>
      </c>
      <c r="AA731" s="101">
        <v>0</v>
      </c>
      <c r="AB731" s="101">
        <v>1</v>
      </c>
      <c r="AC731" s="101">
        <v>0</v>
      </c>
      <c r="AD731" s="101">
        <v>1</v>
      </c>
      <c r="AE731" s="101">
        <v>0</v>
      </c>
      <c r="AF731" s="101">
        <v>0</v>
      </c>
      <c r="AG731" s="100">
        <v>7</v>
      </c>
      <c r="AH731" s="100">
        <v>0</v>
      </c>
      <c r="AI731" s="100">
        <v>0</v>
      </c>
      <c r="AJ731" s="100">
        <v>9</v>
      </c>
      <c r="AK731" s="101">
        <v>0</v>
      </c>
      <c r="AL731" s="101">
        <v>0</v>
      </c>
      <c r="AM731" s="120">
        <v>0</v>
      </c>
      <c r="AN731" s="97">
        <v>0.1</v>
      </c>
      <c r="AO731" s="101">
        <v>3000</v>
      </c>
      <c r="AP731" s="101">
        <v>0.2</v>
      </c>
      <c r="AQ731" s="101">
        <v>20</v>
      </c>
      <c r="AR731" s="100">
        <v>0</v>
      </c>
      <c r="AS731" s="101" t="s">
        <v>154</v>
      </c>
      <c r="AT731" s="98" t="s">
        <v>175</v>
      </c>
      <c r="AU731" s="101" t="s">
        <v>188</v>
      </c>
      <c r="AV731" s="101">
        <v>12000010</v>
      </c>
      <c r="AW731" s="101">
        <v>20100410</v>
      </c>
      <c r="AX731" s="118" t="s">
        <v>189</v>
      </c>
      <c r="AY731" s="118" t="s">
        <v>154</v>
      </c>
      <c r="AZ731" s="100">
        <v>0</v>
      </c>
      <c r="BA731" s="100">
        <v>0</v>
      </c>
      <c r="BB731" s="116" t="str">
        <f>"对于当前目标造成"&amp;W731*100&amp;"%攻击伤害+"&amp;X731&amp;"点固定伤害"&amp;",如目标生命低于30%的则造成伤害提升50%"</f>
        <v>对于当前目标造成250%攻击伤害+900点固定伤害,如目标生命低于30%的则造成伤害提升50%</v>
      </c>
      <c r="BC731" s="101">
        <v>0</v>
      </c>
      <c r="BD731" s="101">
        <v>0</v>
      </c>
      <c r="BE731" s="101">
        <v>0</v>
      </c>
      <c r="BF731" s="101">
        <v>0</v>
      </c>
      <c r="BG731" s="101">
        <v>0</v>
      </c>
      <c r="BH731" s="101">
        <v>0</v>
      </c>
      <c r="BI731" s="101">
        <v>0</v>
      </c>
      <c r="BJ731" s="100">
        <v>0</v>
      </c>
      <c r="BK731" s="100">
        <v>0</v>
      </c>
      <c r="BL731" s="100">
        <v>0</v>
      </c>
      <c r="BM731" s="100">
        <v>0</v>
      </c>
      <c r="BN731" s="100">
        <v>0</v>
      </c>
      <c r="BO731" s="100">
        <v>0</v>
      </c>
    </row>
    <row r="732" spans="3:67" ht="20.100000000000001" customHeight="1">
      <c r="C732" s="97">
        <v>63012102</v>
      </c>
      <c r="D732" s="118" t="s">
        <v>861</v>
      </c>
      <c r="E732" s="101">
        <v>1</v>
      </c>
      <c r="F732" s="101">
        <v>63012101</v>
      </c>
      <c r="G732" s="97">
        <f t="shared" si="78"/>
        <v>63012103</v>
      </c>
      <c r="H732" s="99">
        <v>1</v>
      </c>
      <c r="I732" s="11">
        <v>1</v>
      </c>
      <c r="J732" s="11">
        <v>2</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1</v>
      </c>
      <c r="AE732" s="101">
        <v>0</v>
      </c>
      <c r="AF732" s="101">
        <v>0</v>
      </c>
      <c r="AG732" s="100">
        <v>7</v>
      </c>
      <c r="AH732" s="100">
        <v>0</v>
      </c>
      <c r="AI732" s="100">
        <v>0</v>
      </c>
      <c r="AJ732" s="100">
        <v>9</v>
      </c>
      <c r="AK732" s="101">
        <v>0</v>
      </c>
      <c r="AL732" s="101">
        <v>0</v>
      </c>
      <c r="AM732" s="120">
        <v>0</v>
      </c>
      <c r="AN732" s="97">
        <v>0.1</v>
      </c>
      <c r="AO732" s="101">
        <v>3000</v>
      </c>
      <c r="AP732" s="101">
        <v>0.2</v>
      </c>
      <c r="AQ732" s="101">
        <v>20</v>
      </c>
      <c r="AR732" s="100">
        <v>0</v>
      </c>
      <c r="AS732" s="101" t="s">
        <v>154</v>
      </c>
      <c r="AT732" s="98" t="s">
        <v>175</v>
      </c>
      <c r="AU732" s="101" t="s">
        <v>188</v>
      </c>
      <c r="AV732" s="101">
        <v>12000010</v>
      </c>
      <c r="AW732" s="101">
        <v>20100410</v>
      </c>
      <c r="AX732" s="118" t="s">
        <v>189</v>
      </c>
      <c r="AY732" s="118" t="s">
        <v>154</v>
      </c>
      <c r="AZ732" s="100">
        <v>0</v>
      </c>
      <c r="BA732" s="100">
        <v>0</v>
      </c>
      <c r="BB732" s="116" t="str">
        <f t="shared" ref="BB732:BB736" si="79">"对于当前目标造成"&amp;W732*100&amp;"%攻击伤害+"&amp;X732&amp;"点固定伤害"&amp;",如目标生命低于30%的则造成伤害提升50%"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63012103</v>
      </c>
      <c r="D733" s="118" t="s">
        <v>861</v>
      </c>
      <c r="E733" s="101">
        <v>2</v>
      </c>
      <c r="F733" s="101">
        <v>63012101</v>
      </c>
      <c r="G733" s="97">
        <f t="shared" si="78"/>
        <v>63012104</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2.75</v>
      </c>
      <c r="X733" s="100">
        <v>1800</v>
      </c>
      <c r="Y733" s="101">
        <v>0</v>
      </c>
      <c r="Z733" s="101">
        <v>30</v>
      </c>
      <c r="AA733" s="101">
        <v>0</v>
      </c>
      <c r="AB733" s="101">
        <v>1</v>
      </c>
      <c r="AC733" s="101">
        <v>0</v>
      </c>
      <c r="AD733" s="101">
        <v>1</v>
      </c>
      <c r="AE733" s="101">
        <v>0</v>
      </c>
      <c r="AF733" s="101">
        <v>0</v>
      </c>
      <c r="AG733" s="100">
        <v>7</v>
      </c>
      <c r="AH733" s="100">
        <v>0</v>
      </c>
      <c r="AI733" s="100">
        <v>0</v>
      </c>
      <c r="AJ733" s="100">
        <v>9</v>
      </c>
      <c r="AK733" s="101">
        <v>0</v>
      </c>
      <c r="AL733" s="101">
        <v>0</v>
      </c>
      <c r="AM733" s="120">
        <v>0</v>
      </c>
      <c r="AN733" s="97">
        <v>0.1</v>
      </c>
      <c r="AO733" s="101">
        <v>3000</v>
      </c>
      <c r="AP733" s="101">
        <v>0.2</v>
      </c>
      <c r="AQ733" s="101">
        <v>20</v>
      </c>
      <c r="AR733" s="100">
        <v>0</v>
      </c>
      <c r="AS733" s="101" t="s">
        <v>154</v>
      </c>
      <c r="AT733" s="98" t="s">
        <v>175</v>
      </c>
      <c r="AU733" s="101" t="s">
        <v>188</v>
      </c>
      <c r="AV733" s="101">
        <v>12000010</v>
      </c>
      <c r="AW733" s="101">
        <v>20100410</v>
      </c>
      <c r="AX733" s="118" t="s">
        <v>189</v>
      </c>
      <c r="AY733" s="118" t="s">
        <v>154</v>
      </c>
      <c r="AZ733" s="100">
        <v>0</v>
      </c>
      <c r="BA733" s="100">
        <v>0</v>
      </c>
      <c r="BB733" s="116" t="str">
        <f t="shared" si="79"/>
        <v>对于当前目标造成275%攻击伤害+1800点固定伤害,如目标生命低于30%的则造成伤害提升50%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63012104</v>
      </c>
      <c r="D734" s="118" t="s">
        <v>861</v>
      </c>
      <c r="E734" s="101">
        <v>3</v>
      </c>
      <c r="F734" s="101">
        <v>63012101</v>
      </c>
      <c r="G734" s="97">
        <v>0</v>
      </c>
      <c r="H734" s="99">
        <v>1</v>
      </c>
      <c r="I734" s="11">
        <v>1</v>
      </c>
      <c r="J734" s="11">
        <v>0</v>
      </c>
      <c r="K734" s="97">
        <v>0</v>
      </c>
      <c r="L734" s="101">
        <v>0</v>
      </c>
      <c r="M734" s="101">
        <v>0</v>
      </c>
      <c r="N734" s="101">
        <v>1</v>
      </c>
      <c r="O734" s="101">
        <v>0</v>
      </c>
      <c r="P734" s="101">
        <v>0</v>
      </c>
      <c r="Q734" s="101">
        <v>0</v>
      </c>
      <c r="R734" s="100">
        <v>0</v>
      </c>
      <c r="S734" s="101">
        <v>0</v>
      </c>
      <c r="T734" s="97">
        <v>0</v>
      </c>
      <c r="U734" s="101">
        <v>1</v>
      </c>
      <c r="V734" s="101">
        <v>0</v>
      </c>
      <c r="W734" s="101">
        <v>3</v>
      </c>
      <c r="X734" s="100">
        <v>2800</v>
      </c>
      <c r="Y734" s="101">
        <v>0</v>
      </c>
      <c r="Z734" s="101">
        <v>30</v>
      </c>
      <c r="AA734" s="101">
        <v>0</v>
      </c>
      <c r="AB734" s="101">
        <v>1</v>
      </c>
      <c r="AC734" s="101">
        <v>0</v>
      </c>
      <c r="AD734" s="101">
        <v>1</v>
      </c>
      <c r="AE734" s="101">
        <v>0</v>
      </c>
      <c r="AF734" s="101">
        <v>0</v>
      </c>
      <c r="AG734" s="100">
        <v>7</v>
      </c>
      <c r="AH734" s="100">
        <v>0</v>
      </c>
      <c r="AI734" s="100">
        <v>0</v>
      </c>
      <c r="AJ734" s="100">
        <v>9</v>
      </c>
      <c r="AK734" s="101">
        <v>0</v>
      </c>
      <c r="AL734" s="101">
        <v>0</v>
      </c>
      <c r="AM734" s="120">
        <v>0</v>
      </c>
      <c r="AN734" s="97">
        <v>0.1</v>
      </c>
      <c r="AO734" s="101">
        <v>3000</v>
      </c>
      <c r="AP734" s="101">
        <v>0.2</v>
      </c>
      <c r="AQ734" s="101">
        <v>20</v>
      </c>
      <c r="AR734" s="100">
        <v>0</v>
      </c>
      <c r="AS734" s="101" t="s">
        <v>154</v>
      </c>
      <c r="AT734" s="98" t="s">
        <v>175</v>
      </c>
      <c r="AU734" s="101" t="s">
        <v>188</v>
      </c>
      <c r="AV734" s="101">
        <v>12000010</v>
      </c>
      <c r="AW734" s="101">
        <v>20100410</v>
      </c>
      <c r="AX734" s="118" t="s">
        <v>189</v>
      </c>
      <c r="AY734" s="118" t="s">
        <v>154</v>
      </c>
      <c r="AZ734" s="100">
        <v>0</v>
      </c>
      <c r="BA734" s="100">
        <v>0</v>
      </c>
      <c r="BB734" s="116" t="str">
        <f t="shared" si="79"/>
        <v>对于当前目标造成300%攻击伤害+2800点固定伤害,如目标生命低于30%的则造成伤害提升50%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63012105</v>
      </c>
      <c r="D735" s="118" t="s">
        <v>861</v>
      </c>
      <c r="E735" s="101">
        <v>4</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3.25</v>
      </c>
      <c r="X735" s="100">
        <v>4000</v>
      </c>
      <c r="Y735" s="101">
        <v>0</v>
      </c>
      <c r="Z735" s="101">
        <v>30</v>
      </c>
      <c r="AA735" s="101">
        <v>0</v>
      </c>
      <c r="AB735" s="101">
        <v>1</v>
      </c>
      <c r="AC735" s="101">
        <v>0</v>
      </c>
      <c r="AD735" s="101">
        <v>1</v>
      </c>
      <c r="AE735" s="101">
        <v>0</v>
      </c>
      <c r="AF735" s="101">
        <v>0</v>
      </c>
      <c r="AG735" s="100">
        <v>7</v>
      </c>
      <c r="AH735" s="100">
        <v>0</v>
      </c>
      <c r="AI735" s="100">
        <v>0</v>
      </c>
      <c r="AJ735" s="100">
        <v>9</v>
      </c>
      <c r="AK735" s="101">
        <v>0</v>
      </c>
      <c r="AL735" s="101">
        <v>0</v>
      </c>
      <c r="AM735" s="120">
        <v>0</v>
      </c>
      <c r="AN735" s="97">
        <v>0.1</v>
      </c>
      <c r="AO735" s="101">
        <v>3000</v>
      </c>
      <c r="AP735" s="101">
        <v>0.2</v>
      </c>
      <c r="AQ735" s="101">
        <v>20</v>
      </c>
      <c r="AR735" s="100">
        <v>0</v>
      </c>
      <c r="AS735" s="101" t="s">
        <v>154</v>
      </c>
      <c r="AT735" s="98" t="s">
        <v>175</v>
      </c>
      <c r="AU735" s="101" t="s">
        <v>188</v>
      </c>
      <c r="AV735" s="101">
        <v>12000010</v>
      </c>
      <c r="AW735" s="101">
        <v>20100410</v>
      </c>
      <c r="AX735" s="118" t="s">
        <v>189</v>
      </c>
      <c r="AY735" s="118" t="s">
        <v>154</v>
      </c>
      <c r="AZ735" s="100">
        <v>0</v>
      </c>
      <c r="BA735" s="100">
        <v>0</v>
      </c>
      <c r="BB735" s="116" t="str">
        <f t="shared" si="79"/>
        <v>对于当前目标造成325%攻击伤害+4000点固定伤害,如目标生命低于30%的则造成伤害提升50%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63012106</v>
      </c>
      <c r="D736" s="118" t="s">
        <v>861</v>
      </c>
      <c r="E736" s="101">
        <v>5</v>
      </c>
      <c r="F736" s="101">
        <v>63012101</v>
      </c>
      <c r="G736" s="101">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3.5</v>
      </c>
      <c r="X736" s="100">
        <v>5200</v>
      </c>
      <c r="Y736" s="101">
        <v>0</v>
      </c>
      <c r="Z736" s="101">
        <v>30</v>
      </c>
      <c r="AA736" s="101">
        <v>0</v>
      </c>
      <c r="AB736" s="101">
        <v>1</v>
      </c>
      <c r="AC736" s="101">
        <v>0</v>
      </c>
      <c r="AD736" s="101">
        <v>1</v>
      </c>
      <c r="AE736" s="101">
        <v>0</v>
      </c>
      <c r="AF736" s="101">
        <v>0</v>
      </c>
      <c r="AG736" s="100">
        <v>7</v>
      </c>
      <c r="AH736" s="100">
        <v>0</v>
      </c>
      <c r="AI736" s="100">
        <v>0</v>
      </c>
      <c r="AJ736" s="100">
        <v>9</v>
      </c>
      <c r="AK736" s="101">
        <v>0</v>
      </c>
      <c r="AL736" s="101">
        <v>0</v>
      </c>
      <c r="AM736" s="120">
        <v>0</v>
      </c>
      <c r="AN736" s="97">
        <v>0.1</v>
      </c>
      <c r="AO736" s="101">
        <v>3000</v>
      </c>
      <c r="AP736" s="101">
        <v>0.2</v>
      </c>
      <c r="AQ736" s="101">
        <v>20</v>
      </c>
      <c r="AR736" s="100">
        <v>0</v>
      </c>
      <c r="AS736" s="101" t="s">
        <v>154</v>
      </c>
      <c r="AT736" s="98" t="s">
        <v>175</v>
      </c>
      <c r="AU736" s="101" t="s">
        <v>188</v>
      </c>
      <c r="AV736" s="101">
        <v>12000010</v>
      </c>
      <c r="AW736" s="101">
        <v>20100410</v>
      </c>
      <c r="AX736" s="118" t="s">
        <v>189</v>
      </c>
      <c r="AY736" s="118" t="s">
        <v>154</v>
      </c>
      <c r="AZ736" s="100">
        <v>0</v>
      </c>
      <c r="BA736" s="100">
        <v>0</v>
      </c>
      <c r="BB736" s="116" t="str">
        <f t="shared" si="79"/>
        <v>对于当前目标造成350%攻击伤害+5200点固定伤害,如目标生命低于30%的则造成伤害提升50%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63012201</v>
      </c>
      <c r="D737" s="113" t="s">
        <v>693</v>
      </c>
      <c r="E737" s="101">
        <v>0</v>
      </c>
      <c r="F737" s="101">
        <v>60031111</v>
      </c>
      <c r="G737" s="97">
        <f t="shared" ref="G737:G739" si="80">C738</f>
        <v>63012202</v>
      </c>
      <c r="H737" s="119">
        <v>5</v>
      </c>
      <c r="I737" s="11">
        <v>3</v>
      </c>
      <c r="J737" s="11">
        <v>5</v>
      </c>
      <c r="K737" s="101">
        <v>0</v>
      </c>
      <c r="L737" s="97">
        <v>0</v>
      </c>
      <c r="M737" s="97">
        <v>0</v>
      </c>
      <c r="N737" s="97">
        <v>1</v>
      </c>
      <c r="O737" s="97">
        <v>0</v>
      </c>
      <c r="P737" s="97">
        <v>1</v>
      </c>
      <c r="Q737" s="97">
        <v>0</v>
      </c>
      <c r="R737" s="100">
        <v>0</v>
      </c>
      <c r="S737" s="97">
        <v>0</v>
      </c>
      <c r="T737" s="97">
        <v>1</v>
      </c>
      <c r="U737" s="97">
        <v>2</v>
      </c>
      <c r="V737" s="97">
        <v>0</v>
      </c>
      <c r="W737" s="100">
        <v>1.75</v>
      </c>
      <c r="X737" s="100">
        <v>750</v>
      </c>
      <c r="Y737" s="97">
        <v>1</v>
      </c>
      <c r="Z737" s="101">
        <v>35</v>
      </c>
      <c r="AA737" s="97">
        <v>0</v>
      </c>
      <c r="AB737" s="97">
        <v>0</v>
      </c>
      <c r="AC737" s="97">
        <v>0</v>
      </c>
      <c r="AD737" s="97">
        <v>30</v>
      </c>
      <c r="AE737" s="97">
        <v>1</v>
      </c>
      <c r="AF737" s="97">
        <v>3</v>
      </c>
      <c r="AG737" s="100">
        <v>0</v>
      </c>
      <c r="AH737" s="100">
        <v>2</v>
      </c>
      <c r="AI737" s="100">
        <v>0</v>
      </c>
      <c r="AJ737" s="100">
        <v>2</v>
      </c>
      <c r="AK737" s="97">
        <v>0</v>
      </c>
      <c r="AL737" s="97">
        <v>0</v>
      </c>
      <c r="AM737" s="97">
        <v>0</v>
      </c>
      <c r="AN737" s="97">
        <v>2</v>
      </c>
      <c r="AO737" s="97">
        <v>10000</v>
      </c>
      <c r="AP737" s="97">
        <v>0.5</v>
      </c>
      <c r="AQ737" s="97">
        <v>30</v>
      </c>
      <c r="AR737" s="100">
        <v>0</v>
      </c>
      <c r="AS737" s="97">
        <v>92003001</v>
      </c>
      <c r="AT737" s="118" t="s">
        <v>862</v>
      </c>
      <c r="AU737" s="97" t="s">
        <v>344</v>
      </c>
      <c r="AV737" s="101">
        <v>21200031</v>
      </c>
      <c r="AW737" s="101">
        <v>21200030</v>
      </c>
      <c r="AX737" s="118" t="s">
        <v>375</v>
      </c>
      <c r="AY737" s="100" t="s">
        <v>863</v>
      </c>
      <c r="AZ737" s="100">
        <v>0</v>
      </c>
      <c r="BA737" s="100">
        <v>0</v>
      </c>
      <c r="BB737" s="116" t="str">
        <f>"对前方扇形范围进行散射,造成"&amp;W737*100&amp;"%攻击伤害+"&amp;X737&amp;"点固定伤害"&amp;",并对目标触发1秒眩晕"</f>
        <v>对前方扇形范围进行散射,造成175%攻击伤害+750点固定伤害,并对目标触发1秒眩晕</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63012202</v>
      </c>
      <c r="D738" s="113" t="s">
        <v>693</v>
      </c>
      <c r="E738" s="101">
        <v>1</v>
      </c>
      <c r="F738" s="101">
        <v>60031111</v>
      </c>
      <c r="G738" s="97">
        <f t="shared" si="80"/>
        <v>63012203</v>
      </c>
      <c r="H738" s="119">
        <v>5</v>
      </c>
      <c r="I738" s="11">
        <v>3</v>
      </c>
      <c r="J738" s="11">
        <v>2</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97">
        <v>30</v>
      </c>
      <c r="AE738" s="97">
        <v>1</v>
      </c>
      <c r="AF738" s="97">
        <v>3</v>
      </c>
      <c r="AG738" s="100">
        <v>0</v>
      </c>
      <c r="AH738" s="100">
        <v>2</v>
      </c>
      <c r="AI738" s="100">
        <v>0</v>
      </c>
      <c r="AJ738" s="100">
        <v>2</v>
      </c>
      <c r="AK738" s="97">
        <v>0</v>
      </c>
      <c r="AL738" s="97">
        <v>0</v>
      </c>
      <c r="AM738" s="97">
        <v>0</v>
      </c>
      <c r="AN738" s="97">
        <v>2</v>
      </c>
      <c r="AO738" s="97">
        <v>10000</v>
      </c>
      <c r="AP738" s="97">
        <v>0.5</v>
      </c>
      <c r="AQ738" s="97">
        <v>30</v>
      </c>
      <c r="AR738" s="100">
        <v>0</v>
      </c>
      <c r="AS738" s="97">
        <v>92003001</v>
      </c>
      <c r="AT738" s="118" t="s">
        <v>862</v>
      </c>
      <c r="AU738" s="97" t="s">
        <v>344</v>
      </c>
      <c r="AV738" s="101">
        <v>21200031</v>
      </c>
      <c r="AW738" s="101">
        <v>21200030</v>
      </c>
      <c r="AX738" s="118" t="s">
        <v>375</v>
      </c>
      <c r="AY738" s="100" t="s">
        <v>863</v>
      </c>
      <c r="AZ738" s="100">
        <v>0</v>
      </c>
      <c r="BA738" s="100">
        <v>0</v>
      </c>
      <c r="BB738" s="116"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63012203</v>
      </c>
      <c r="D739" s="113" t="s">
        <v>693</v>
      </c>
      <c r="E739" s="101">
        <v>2</v>
      </c>
      <c r="F739" s="101">
        <v>60031111</v>
      </c>
      <c r="G739" s="97">
        <f t="shared" si="80"/>
        <v>63012204</v>
      </c>
      <c r="H739" s="119">
        <v>5</v>
      </c>
      <c r="I739" s="11">
        <v>3</v>
      </c>
      <c r="J739" s="11">
        <v>2</v>
      </c>
      <c r="K739" s="101">
        <v>0</v>
      </c>
      <c r="L739" s="97">
        <v>0</v>
      </c>
      <c r="M739" s="97">
        <v>0</v>
      </c>
      <c r="N739" s="97">
        <v>1</v>
      </c>
      <c r="O739" s="97">
        <v>0</v>
      </c>
      <c r="P739" s="97">
        <v>1</v>
      </c>
      <c r="Q739" s="97">
        <v>0</v>
      </c>
      <c r="R739" s="100">
        <v>0</v>
      </c>
      <c r="S739" s="97">
        <v>0</v>
      </c>
      <c r="T739" s="97">
        <v>1</v>
      </c>
      <c r="U739" s="97">
        <v>2</v>
      </c>
      <c r="V739" s="97">
        <v>0</v>
      </c>
      <c r="W739" s="100">
        <v>2</v>
      </c>
      <c r="X739" s="100">
        <v>1500</v>
      </c>
      <c r="Y739" s="97">
        <v>1</v>
      </c>
      <c r="Z739" s="101">
        <v>35</v>
      </c>
      <c r="AA739" s="97">
        <v>0</v>
      </c>
      <c r="AB739" s="97">
        <v>0</v>
      </c>
      <c r="AC739" s="97">
        <v>0</v>
      </c>
      <c r="AD739" s="97">
        <v>30</v>
      </c>
      <c r="AE739" s="97">
        <v>1</v>
      </c>
      <c r="AF739" s="97">
        <v>3</v>
      </c>
      <c r="AG739" s="100">
        <v>0</v>
      </c>
      <c r="AH739" s="100">
        <v>2</v>
      </c>
      <c r="AI739" s="100">
        <v>0</v>
      </c>
      <c r="AJ739" s="100">
        <v>2</v>
      </c>
      <c r="AK739" s="97">
        <v>0</v>
      </c>
      <c r="AL739" s="97">
        <v>0</v>
      </c>
      <c r="AM739" s="97">
        <v>0</v>
      </c>
      <c r="AN739" s="97">
        <v>2</v>
      </c>
      <c r="AO739" s="97">
        <v>10000</v>
      </c>
      <c r="AP739" s="97">
        <v>0.5</v>
      </c>
      <c r="AQ739" s="97">
        <v>30</v>
      </c>
      <c r="AR739" s="100">
        <v>0</v>
      </c>
      <c r="AS739" s="97">
        <v>92003001</v>
      </c>
      <c r="AT739" s="118" t="s">
        <v>862</v>
      </c>
      <c r="AU739" s="97" t="s">
        <v>344</v>
      </c>
      <c r="AV739" s="101">
        <v>21200031</v>
      </c>
      <c r="AW739" s="101">
        <v>21200030</v>
      </c>
      <c r="AX739" s="118" t="s">
        <v>375</v>
      </c>
      <c r="AY739" s="100" t="s">
        <v>863</v>
      </c>
      <c r="AZ739" s="100">
        <v>0</v>
      </c>
      <c r="BA739" s="100">
        <v>0</v>
      </c>
      <c r="BB739" s="116" t="str">
        <f t="shared" ref="BB739:BB742" si="81">"对前方扇形范围进行散射,造成"&amp;W739*100&amp;"%攻击伤害+"&amp;X739&amp;"点固定伤害"&amp;",并对目标触发1秒眩晕"</f>
        <v>对前方扇形范围进行散射,造成200%攻击伤害+1500点固定伤害,并对目标触发1秒眩晕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63012204</v>
      </c>
      <c r="D740" s="113" t="s">
        <v>693</v>
      </c>
      <c r="E740" s="101">
        <v>3</v>
      </c>
      <c r="F740" s="101">
        <v>60031111</v>
      </c>
      <c r="G740" s="97">
        <v>0</v>
      </c>
      <c r="H740" s="119">
        <v>5</v>
      </c>
      <c r="I740" s="11">
        <v>3</v>
      </c>
      <c r="J740" s="11">
        <v>0</v>
      </c>
      <c r="K740" s="101">
        <v>0</v>
      </c>
      <c r="L740" s="97">
        <v>0</v>
      </c>
      <c r="M740" s="97">
        <v>0</v>
      </c>
      <c r="N740" s="97">
        <v>1</v>
      </c>
      <c r="O740" s="97">
        <v>0</v>
      </c>
      <c r="P740" s="97">
        <v>1</v>
      </c>
      <c r="Q740" s="97">
        <v>0</v>
      </c>
      <c r="R740" s="100">
        <v>0</v>
      </c>
      <c r="S740" s="97">
        <v>0</v>
      </c>
      <c r="T740" s="97">
        <v>1</v>
      </c>
      <c r="U740" s="97">
        <v>2</v>
      </c>
      <c r="V740" s="97">
        <v>0</v>
      </c>
      <c r="W740" s="100">
        <v>2.25</v>
      </c>
      <c r="X740" s="100">
        <v>2250</v>
      </c>
      <c r="Y740" s="97">
        <v>1</v>
      </c>
      <c r="Z740" s="101">
        <v>35</v>
      </c>
      <c r="AA740" s="97">
        <v>0</v>
      </c>
      <c r="AB740" s="97">
        <v>0</v>
      </c>
      <c r="AC740" s="97">
        <v>0</v>
      </c>
      <c r="AD740" s="97">
        <v>30</v>
      </c>
      <c r="AE740" s="97">
        <v>1</v>
      </c>
      <c r="AF740" s="97">
        <v>3</v>
      </c>
      <c r="AG740" s="100">
        <v>0</v>
      </c>
      <c r="AH740" s="100">
        <v>2</v>
      </c>
      <c r="AI740" s="100">
        <v>0</v>
      </c>
      <c r="AJ740" s="100">
        <v>2</v>
      </c>
      <c r="AK740" s="97">
        <v>0</v>
      </c>
      <c r="AL740" s="97">
        <v>0</v>
      </c>
      <c r="AM740" s="97">
        <v>0</v>
      </c>
      <c r="AN740" s="97">
        <v>2</v>
      </c>
      <c r="AO740" s="97">
        <v>10000</v>
      </c>
      <c r="AP740" s="97">
        <v>0.5</v>
      </c>
      <c r="AQ740" s="97">
        <v>30</v>
      </c>
      <c r="AR740" s="100">
        <v>0</v>
      </c>
      <c r="AS740" s="97">
        <v>92003001</v>
      </c>
      <c r="AT740" s="118" t="s">
        <v>862</v>
      </c>
      <c r="AU740" s="97" t="s">
        <v>344</v>
      </c>
      <c r="AV740" s="101">
        <v>21200031</v>
      </c>
      <c r="AW740" s="101">
        <v>21200030</v>
      </c>
      <c r="AX740" s="118" t="s">
        <v>375</v>
      </c>
      <c r="AY740" s="100" t="s">
        <v>863</v>
      </c>
      <c r="AZ740" s="100">
        <v>0</v>
      </c>
      <c r="BA740" s="100">
        <v>0</v>
      </c>
      <c r="BB740" s="116" t="str">
        <f t="shared" si="81"/>
        <v>对前方扇形范围进行散射,造成225%攻击伤害+2250点固定伤害,并对目标触发1秒眩晕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63012205</v>
      </c>
      <c r="D741" s="113" t="s">
        <v>693</v>
      </c>
      <c r="E741" s="101">
        <v>4</v>
      </c>
      <c r="F741" s="101">
        <v>60031111</v>
      </c>
      <c r="G741" s="97">
        <v>0</v>
      </c>
      <c r="H741" s="119">
        <v>5</v>
      </c>
      <c r="I741" s="11">
        <v>3</v>
      </c>
      <c r="J741" s="11">
        <v>0</v>
      </c>
      <c r="K741" s="101">
        <v>0</v>
      </c>
      <c r="L741" s="97">
        <v>0</v>
      </c>
      <c r="M741" s="97">
        <v>0</v>
      </c>
      <c r="N741" s="97">
        <v>1</v>
      </c>
      <c r="O741" s="97">
        <v>0</v>
      </c>
      <c r="P741" s="97">
        <v>1</v>
      </c>
      <c r="Q741" s="97">
        <v>0</v>
      </c>
      <c r="R741" s="100">
        <v>0</v>
      </c>
      <c r="S741" s="97">
        <v>0</v>
      </c>
      <c r="T741" s="97">
        <v>1</v>
      </c>
      <c r="U741" s="97">
        <v>2</v>
      </c>
      <c r="V741" s="97">
        <v>0</v>
      </c>
      <c r="W741" s="100">
        <v>2.5</v>
      </c>
      <c r="X741" s="100">
        <v>3250</v>
      </c>
      <c r="Y741" s="97">
        <v>1</v>
      </c>
      <c r="Z741" s="101">
        <v>35</v>
      </c>
      <c r="AA741" s="97">
        <v>0</v>
      </c>
      <c r="AB741" s="97">
        <v>0</v>
      </c>
      <c r="AC741" s="97">
        <v>0</v>
      </c>
      <c r="AD741" s="97">
        <v>30</v>
      </c>
      <c r="AE741" s="97">
        <v>1</v>
      </c>
      <c r="AF741" s="97">
        <v>3</v>
      </c>
      <c r="AG741" s="100">
        <v>0</v>
      </c>
      <c r="AH741" s="100">
        <v>2</v>
      </c>
      <c r="AI741" s="100">
        <v>0</v>
      </c>
      <c r="AJ741" s="100">
        <v>2</v>
      </c>
      <c r="AK741" s="97">
        <v>0</v>
      </c>
      <c r="AL741" s="97">
        <v>0</v>
      </c>
      <c r="AM741" s="97">
        <v>0</v>
      </c>
      <c r="AN741" s="97">
        <v>2</v>
      </c>
      <c r="AO741" s="97">
        <v>10000</v>
      </c>
      <c r="AP741" s="97">
        <v>0.5</v>
      </c>
      <c r="AQ741" s="97">
        <v>30</v>
      </c>
      <c r="AR741" s="100">
        <v>0</v>
      </c>
      <c r="AS741" s="97">
        <v>92003001</v>
      </c>
      <c r="AT741" s="118" t="s">
        <v>862</v>
      </c>
      <c r="AU741" s="97" t="s">
        <v>344</v>
      </c>
      <c r="AV741" s="101">
        <v>21200031</v>
      </c>
      <c r="AW741" s="101">
        <v>21200030</v>
      </c>
      <c r="AX741" s="118" t="s">
        <v>375</v>
      </c>
      <c r="AY741" s="100" t="s">
        <v>863</v>
      </c>
      <c r="AZ741" s="100">
        <v>0</v>
      </c>
      <c r="BA741" s="100">
        <v>0</v>
      </c>
      <c r="BB741" s="116" t="str">
        <f t="shared" si="81"/>
        <v>对前方扇形范围进行散射,造成250%攻击伤害+3250点固定伤害,并对目标触发1秒眩晕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63012206</v>
      </c>
      <c r="D742" s="113" t="s">
        <v>693</v>
      </c>
      <c r="E742" s="101">
        <v>5</v>
      </c>
      <c r="F742" s="101">
        <v>60031111</v>
      </c>
      <c r="G742" s="101">
        <v>0</v>
      </c>
      <c r="H742" s="119">
        <v>5</v>
      </c>
      <c r="I742" s="11">
        <v>3</v>
      </c>
      <c r="J742" s="11">
        <v>0</v>
      </c>
      <c r="K742" s="101">
        <v>0</v>
      </c>
      <c r="L742" s="97">
        <v>0</v>
      </c>
      <c r="M742" s="97">
        <v>0</v>
      </c>
      <c r="N742" s="97">
        <v>1</v>
      </c>
      <c r="O742" s="97">
        <v>0</v>
      </c>
      <c r="P742" s="97">
        <v>1</v>
      </c>
      <c r="Q742" s="97">
        <v>0</v>
      </c>
      <c r="R742" s="100">
        <v>0</v>
      </c>
      <c r="S742" s="97">
        <v>0</v>
      </c>
      <c r="T742" s="97">
        <v>1</v>
      </c>
      <c r="U742" s="97">
        <v>2</v>
      </c>
      <c r="V742" s="97">
        <v>0</v>
      </c>
      <c r="W742" s="100">
        <v>2.75</v>
      </c>
      <c r="X742" s="100">
        <v>4250</v>
      </c>
      <c r="Y742" s="97">
        <v>1</v>
      </c>
      <c r="Z742" s="101">
        <v>35</v>
      </c>
      <c r="AA742" s="97">
        <v>0</v>
      </c>
      <c r="AB742" s="97">
        <v>0</v>
      </c>
      <c r="AC742" s="97">
        <v>0</v>
      </c>
      <c r="AD742" s="97">
        <v>30</v>
      </c>
      <c r="AE742" s="97">
        <v>1</v>
      </c>
      <c r="AF742" s="97">
        <v>3</v>
      </c>
      <c r="AG742" s="100">
        <v>0</v>
      </c>
      <c r="AH742" s="100">
        <v>2</v>
      </c>
      <c r="AI742" s="100">
        <v>0</v>
      </c>
      <c r="AJ742" s="100">
        <v>2</v>
      </c>
      <c r="AK742" s="97">
        <v>0</v>
      </c>
      <c r="AL742" s="97">
        <v>0</v>
      </c>
      <c r="AM742" s="97">
        <v>0</v>
      </c>
      <c r="AN742" s="97">
        <v>2</v>
      </c>
      <c r="AO742" s="97">
        <v>10000</v>
      </c>
      <c r="AP742" s="97">
        <v>0.5</v>
      </c>
      <c r="AQ742" s="97">
        <v>30</v>
      </c>
      <c r="AR742" s="100">
        <v>0</v>
      </c>
      <c r="AS742" s="97">
        <v>92003001</v>
      </c>
      <c r="AT742" s="118" t="s">
        <v>862</v>
      </c>
      <c r="AU742" s="97" t="s">
        <v>344</v>
      </c>
      <c r="AV742" s="101">
        <v>21200031</v>
      </c>
      <c r="AW742" s="101">
        <v>21200030</v>
      </c>
      <c r="AX742" s="118" t="s">
        <v>375</v>
      </c>
      <c r="AY742" s="100" t="s">
        <v>863</v>
      </c>
      <c r="AZ742" s="100">
        <v>0</v>
      </c>
      <c r="BA742" s="100">
        <v>0</v>
      </c>
      <c r="BB742" s="116" t="str">
        <f t="shared" si="81"/>
        <v>对前方扇形范围进行散射,造成275%攻击伤害+4250点固定伤害,并对目标触发1秒眩晕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19.5" customHeight="1">
      <c r="C743" s="97">
        <v>63012301</v>
      </c>
      <c r="D743" s="118" t="s">
        <v>864</v>
      </c>
      <c r="E743" s="101">
        <v>0</v>
      </c>
      <c r="F743" s="101">
        <v>63012302</v>
      </c>
      <c r="G743" s="97">
        <f t="shared" ref="G743:G745" si="82">C744</f>
        <v>63012302</v>
      </c>
      <c r="H743" s="99">
        <v>1</v>
      </c>
      <c r="I743" s="11">
        <v>5</v>
      </c>
      <c r="J743" s="11">
        <v>5</v>
      </c>
      <c r="K743" s="97">
        <v>0</v>
      </c>
      <c r="L743" s="101">
        <v>0</v>
      </c>
      <c r="M743" s="101">
        <v>0</v>
      </c>
      <c r="N743" s="101">
        <v>1</v>
      </c>
      <c r="O743" s="101">
        <v>0</v>
      </c>
      <c r="P743" s="101">
        <v>0</v>
      </c>
      <c r="Q743" s="101">
        <v>0</v>
      </c>
      <c r="R743" s="100">
        <v>0</v>
      </c>
      <c r="S743" s="99">
        <v>0</v>
      </c>
      <c r="T743" s="97">
        <v>1</v>
      </c>
      <c r="U743" s="101">
        <v>2</v>
      </c>
      <c r="V743" s="101">
        <v>0</v>
      </c>
      <c r="W743" s="101">
        <v>2.5</v>
      </c>
      <c r="X743" s="100">
        <v>900</v>
      </c>
      <c r="Y743" s="101">
        <v>0</v>
      </c>
      <c r="Z743" s="101">
        <v>35</v>
      </c>
      <c r="AA743" s="101">
        <v>0</v>
      </c>
      <c r="AB743" s="101">
        <v>0</v>
      </c>
      <c r="AC743" s="101">
        <v>0</v>
      </c>
      <c r="AD743" s="101">
        <v>9</v>
      </c>
      <c r="AE743" s="101">
        <v>1</v>
      </c>
      <c r="AF743" s="101">
        <v>3</v>
      </c>
      <c r="AG743" s="100">
        <v>2</v>
      </c>
      <c r="AH743" s="100">
        <v>1</v>
      </c>
      <c r="AI743" s="100">
        <v>0</v>
      </c>
      <c r="AJ743" s="100">
        <v>4</v>
      </c>
      <c r="AK743" s="101">
        <v>0</v>
      </c>
      <c r="AL743" s="101">
        <v>1</v>
      </c>
      <c r="AM743" s="101">
        <v>0</v>
      </c>
      <c r="AN743" s="101">
        <v>0.25</v>
      </c>
      <c r="AO743" s="101">
        <v>30000</v>
      </c>
      <c r="AP743" s="101">
        <v>0</v>
      </c>
      <c r="AQ743" s="101">
        <v>0</v>
      </c>
      <c r="AR743" s="100">
        <v>0</v>
      </c>
      <c r="AS743" s="101" t="s">
        <v>154</v>
      </c>
      <c r="AT743" s="118" t="s">
        <v>155</v>
      </c>
      <c r="AU743" s="101" t="s">
        <v>344</v>
      </c>
      <c r="AV743" s="101">
        <v>10003002</v>
      </c>
      <c r="AW743" s="101">
        <v>21200130</v>
      </c>
      <c r="AX743" s="118" t="s">
        <v>156</v>
      </c>
      <c r="AY743" s="118">
        <v>0</v>
      </c>
      <c r="AZ743" s="100">
        <v>0</v>
      </c>
      <c r="BA743" s="100">
        <v>0</v>
      </c>
      <c r="BB743" s="124" t="str">
        <f>"立即对目标范围内的怪物造成"&amp;W743*100&amp;"%攻击伤害+"&amp;X743&amp;"点固定伤害"</f>
        <v>立即对目标范围内的怪物造成250%攻击伤害+900点固定伤害</v>
      </c>
      <c r="BC743" s="101">
        <v>0</v>
      </c>
      <c r="BD743" s="97">
        <v>0</v>
      </c>
      <c r="BE743" s="101">
        <v>0</v>
      </c>
      <c r="BF743" s="101">
        <v>0</v>
      </c>
      <c r="BG743" s="101">
        <v>0</v>
      </c>
      <c r="BH743" s="101">
        <v>0</v>
      </c>
      <c r="BI743" s="103">
        <v>0</v>
      </c>
      <c r="BJ743" s="100">
        <v>0</v>
      </c>
      <c r="BK743" s="100">
        <v>0</v>
      </c>
      <c r="BL743" s="100">
        <v>0</v>
      </c>
      <c r="BM743" s="100">
        <v>0</v>
      </c>
      <c r="BN743" s="100">
        <v>0</v>
      </c>
      <c r="BO743" s="100">
        <v>0</v>
      </c>
    </row>
    <row r="744" spans="3:67" ht="19.5" customHeight="1">
      <c r="C744" s="97">
        <v>63012302</v>
      </c>
      <c r="D744" s="118" t="s">
        <v>864</v>
      </c>
      <c r="E744" s="101">
        <v>1</v>
      </c>
      <c r="F744" s="101">
        <v>63012302</v>
      </c>
      <c r="G744" s="97">
        <f t="shared" si="82"/>
        <v>63012303</v>
      </c>
      <c r="H744" s="99">
        <v>1</v>
      </c>
      <c r="I744" s="11">
        <v>5</v>
      </c>
      <c r="J744" s="11">
        <v>2</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2</v>
      </c>
      <c r="AH744" s="100">
        <v>1</v>
      </c>
      <c r="AI744" s="100">
        <v>0</v>
      </c>
      <c r="AJ744" s="100">
        <v>4</v>
      </c>
      <c r="AK744" s="101">
        <v>0</v>
      </c>
      <c r="AL744" s="101">
        <v>1</v>
      </c>
      <c r="AM744" s="101">
        <v>0</v>
      </c>
      <c r="AN744" s="101">
        <v>0.25</v>
      </c>
      <c r="AO744" s="101">
        <v>30000</v>
      </c>
      <c r="AP744" s="101">
        <v>0</v>
      </c>
      <c r="AQ744" s="101">
        <v>0</v>
      </c>
      <c r="AR744" s="100">
        <v>0</v>
      </c>
      <c r="AS744" s="101" t="s">
        <v>154</v>
      </c>
      <c r="AT744" s="118" t="s">
        <v>155</v>
      </c>
      <c r="AU744" s="101" t="s">
        <v>344</v>
      </c>
      <c r="AV744" s="101">
        <v>10003002</v>
      </c>
      <c r="AW744" s="101">
        <v>21200130</v>
      </c>
      <c r="AX744" s="118" t="s">
        <v>156</v>
      </c>
      <c r="AY744" s="118">
        <v>0</v>
      </c>
      <c r="AZ744" s="100">
        <v>0</v>
      </c>
      <c r="BA744" s="100">
        <v>0</v>
      </c>
      <c r="BB744" s="124" t="str">
        <f t="shared" ref="BB744:BB748" si="83">"立即对目标范围内的怪物造成"&amp;W744*100&amp;"%攻击伤害+"&amp;X744&amp;"点固定伤害"</f>
        <v>立即对目标范围内的怪物造成250%攻击伤害+900点固定伤害</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63012303</v>
      </c>
      <c r="D745" s="118" t="s">
        <v>864</v>
      </c>
      <c r="E745" s="101">
        <v>2</v>
      </c>
      <c r="F745" s="101">
        <v>63012302</v>
      </c>
      <c r="G745" s="97">
        <f t="shared" si="82"/>
        <v>63012304</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2.75</v>
      </c>
      <c r="X745" s="100">
        <v>1800</v>
      </c>
      <c r="Y745" s="101">
        <v>0</v>
      </c>
      <c r="Z745" s="101">
        <v>35</v>
      </c>
      <c r="AA745" s="101">
        <v>0</v>
      </c>
      <c r="AB745" s="101">
        <v>0</v>
      </c>
      <c r="AC745" s="101">
        <v>0</v>
      </c>
      <c r="AD745" s="101">
        <v>9</v>
      </c>
      <c r="AE745" s="101">
        <v>1</v>
      </c>
      <c r="AF745" s="101">
        <v>3</v>
      </c>
      <c r="AG745" s="100">
        <v>2</v>
      </c>
      <c r="AH745" s="100">
        <v>1</v>
      </c>
      <c r="AI745" s="100">
        <v>0</v>
      </c>
      <c r="AJ745" s="100">
        <v>4</v>
      </c>
      <c r="AK745" s="101">
        <v>0</v>
      </c>
      <c r="AL745" s="101">
        <v>1</v>
      </c>
      <c r="AM745" s="101">
        <v>0</v>
      </c>
      <c r="AN745" s="101">
        <v>0.25</v>
      </c>
      <c r="AO745" s="101">
        <v>30000</v>
      </c>
      <c r="AP745" s="101">
        <v>0</v>
      </c>
      <c r="AQ745" s="101">
        <v>0</v>
      </c>
      <c r="AR745" s="100">
        <v>0</v>
      </c>
      <c r="AS745" s="101" t="s">
        <v>154</v>
      </c>
      <c r="AT745" s="118" t="s">
        <v>155</v>
      </c>
      <c r="AU745" s="101" t="s">
        <v>344</v>
      </c>
      <c r="AV745" s="101">
        <v>10003002</v>
      </c>
      <c r="AW745" s="101">
        <v>21200130</v>
      </c>
      <c r="AX745" s="118" t="s">
        <v>156</v>
      </c>
      <c r="AY745" s="118">
        <v>0</v>
      </c>
      <c r="AZ745" s="100">
        <v>0</v>
      </c>
      <c r="BA745" s="100">
        <v>0</v>
      </c>
      <c r="BB745" s="124" t="str">
        <f t="shared" si="83"/>
        <v>立即对目标范围内的怪物造成275%攻击伤害+1800点固定伤害</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63012304</v>
      </c>
      <c r="D746" s="118" t="s">
        <v>864</v>
      </c>
      <c r="E746" s="101">
        <v>3</v>
      </c>
      <c r="F746" s="101">
        <v>63012302</v>
      </c>
      <c r="G746" s="97">
        <v>0</v>
      </c>
      <c r="H746" s="99">
        <v>1</v>
      </c>
      <c r="I746" s="11">
        <v>5</v>
      </c>
      <c r="J746" s="11">
        <v>0</v>
      </c>
      <c r="K746" s="97">
        <v>0</v>
      </c>
      <c r="L746" s="101">
        <v>0</v>
      </c>
      <c r="M746" s="101">
        <v>0</v>
      </c>
      <c r="N746" s="101">
        <v>1</v>
      </c>
      <c r="O746" s="101">
        <v>0</v>
      </c>
      <c r="P746" s="101">
        <v>0</v>
      </c>
      <c r="Q746" s="101">
        <v>0</v>
      </c>
      <c r="R746" s="100">
        <v>0</v>
      </c>
      <c r="S746" s="99">
        <v>0</v>
      </c>
      <c r="T746" s="97">
        <v>1</v>
      </c>
      <c r="U746" s="101">
        <v>2</v>
      </c>
      <c r="V746" s="101">
        <v>0</v>
      </c>
      <c r="W746" s="101">
        <v>3</v>
      </c>
      <c r="X746" s="100">
        <v>2800</v>
      </c>
      <c r="Y746" s="101">
        <v>0</v>
      </c>
      <c r="Z746" s="101">
        <v>35</v>
      </c>
      <c r="AA746" s="101">
        <v>0</v>
      </c>
      <c r="AB746" s="101">
        <v>0</v>
      </c>
      <c r="AC746" s="101">
        <v>0</v>
      </c>
      <c r="AD746" s="101">
        <v>9</v>
      </c>
      <c r="AE746" s="101">
        <v>1</v>
      </c>
      <c r="AF746" s="101">
        <v>3</v>
      </c>
      <c r="AG746" s="100">
        <v>2</v>
      </c>
      <c r="AH746" s="100">
        <v>1</v>
      </c>
      <c r="AI746" s="100">
        <v>0</v>
      </c>
      <c r="AJ746" s="100">
        <v>4</v>
      </c>
      <c r="AK746" s="101">
        <v>0</v>
      </c>
      <c r="AL746" s="101">
        <v>1</v>
      </c>
      <c r="AM746" s="101">
        <v>0</v>
      </c>
      <c r="AN746" s="101">
        <v>0.25</v>
      </c>
      <c r="AO746" s="101">
        <v>30000</v>
      </c>
      <c r="AP746" s="101">
        <v>0</v>
      </c>
      <c r="AQ746" s="101">
        <v>0</v>
      </c>
      <c r="AR746" s="100">
        <v>0</v>
      </c>
      <c r="AS746" s="101" t="s">
        <v>154</v>
      </c>
      <c r="AT746" s="118" t="s">
        <v>155</v>
      </c>
      <c r="AU746" s="101" t="s">
        <v>344</v>
      </c>
      <c r="AV746" s="101">
        <v>10003002</v>
      </c>
      <c r="AW746" s="101">
        <v>21200130</v>
      </c>
      <c r="AX746" s="118" t="s">
        <v>156</v>
      </c>
      <c r="AY746" s="118">
        <v>0</v>
      </c>
      <c r="AZ746" s="100">
        <v>0</v>
      </c>
      <c r="BA746" s="100">
        <v>0</v>
      </c>
      <c r="BB746" s="124" t="str">
        <f t="shared" si="83"/>
        <v>立即对目标范围内的怪物造成300%攻击伤害+2800点固定伤害</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63012305</v>
      </c>
      <c r="D747" s="118" t="s">
        <v>864</v>
      </c>
      <c r="E747" s="101">
        <v>4</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3.25</v>
      </c>
      <c r="X747" s="100">
        <v>4000</v>
      </c>
      <c r="Y747" s="101">
        <v>0</v>
      </c>
      <c r="Z747" s="101">
        <v>35</v>
      </c>
      <c r="AA747" s="101">
        <v>0</v>
      </c>
      <c r="AB747" s="101">
        <v>0</v>
      </c>
      <c r="AC747" s="101">
        <v>0</v>
      </c>
      <c r="AD747" s="101">
        <v>9</v>
      </c>
      <c r="AE747" s="101">
        <v>1</v>
      </c>
      <c r="AF747" s="101">
        <v>3</v>
      </c>
      <c r="AG747" s="100">
        <v>2</v>
      </c>
      <c r="AH747" s="100">
        <v>1</v>
      </c>
      <c r="AI747" s="100">
        <v>0</v>
      </c>
      <c r="AJ747" s="100">
        <v>4</v>
      </c>
      <c r="AK747" s="101">
        <v>0</v>
      </c>
      <c r="AL747" s="101">
        <v>1</v>
      </c>
      <c r="AM747" s="101">
        <v>0</v>
      </c>
      <c r="AN747" s="101">
        <v>0.25</v>
      </c>
      <c r="AO747" s="101">
        <v>30000</v>
      </c>
      <c r="AP747" s="101">
        <v>0</v>
      </c>
      <c r="AQ747" s="101">
        <v>0</v>
      </c>
      <c r="AR747" s="100">
        <v>0</v>
      </c>
      <c r="AS747" s="101" t="s">
        <v>154</v>
      </c>
      <c r="AT747" s="118" t="s">
        <v>155</v>
      </c>
      <c r="AU747" s="101" t="s">
        <v>344</v>
      </c>
      <c r="AV747" s="101">
        <v>10003002</v>
      </c>
      <c r="AW747" s="101">
        <v>21200130</v>
      </c>
      <c r="AX747" s="118" t="s">
        <v>156</v>
      </c>
      <c r="AY747" s="118">
        <v>0</v>
      </c>
      <c r="AZ747" s="100">
        <v>0</v>
      </c>
      <c r="BA747" s="100">
        <v>0</v>
      </c>
      <c r="BB747" s="124" t="str">
        <f t="shared" si="83"/>
        <v>立即对目标范围内的怪物造成325%攻击伤害+4000点固定伤害</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63012306</v>
      </c>
      <c r="D748" s="118" t="s">
        <v>864</v>
      </c>
      <c r="E748" s="101">
        <v>5</v>
      </c>
      <c r="F748" s="101">
        <v>63012302</v>
      </c>
      <c r="G748" s="101">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3.5</v>
      </c>
      <c r="X748" s="100">
        <v>5200</v>
      </c>
      <c r="Y748" s="101">
        <v>0</v>
      </c>
      <c r="Z748" s="101">
        <v>35</v>
      </c>
      <c r="AA748" s="101">
        <v>0</v>
      </c>
      <c r="AB748" s="101">
        <v>0</v>
      </c>
      <c r="AC748" s="101">
        <v>0</v>
      </c>
      <c r="AD748" s="101">
        <v>9</v>
      </c>
      <c r="AE748" s="101">
        <v>1</v>
      </c>
      <c r="AF748" s="101">
        <v>3</v>
      </c>
      <c r="AG748" s="100">
        <v>2</v>
      </c>
      <c r="AH748" s="100">
        <v>1</v>
      </c>
      <c r="AI748" s="100">
        <v>0</v>
      </c>
      <c r="AJ748" s="100">
        <v>4</v>
      </c>
      <c r="AK748" s="101">
        <v>0</v>
      </c>
      <c r="AL748" s="101">
        <v>1</v>
      </c>
      <c r="AM748" s="101">
        <v>0</v>
      </c>
      <c r="AN748" s="101">
        <v>0.25</v>
      </c>
      <c r="AO748" s="101">
        <v>30000</v>
      </c>
      <c r="AP748" s="101">
        <v>0</v>
      </c>
      <c r="AQ748" s="101">
        <v>0</v>
      </c>
      <c r="AR748" s="100">
        <v>92005002</v>
      </c>
      <c r="AS748" s="101" t="s">
        <v>154</v>
      </c>
      <c r="AT748" s="118" t="s">
        <v>155</v>
      </c>
      <c r="AU748" s="101" t="s">
        <v>344</v>
      </c>
      <c r="AV748" s="101">
        <v>10003002</v>
      </c>
      <c r="AW748" s="101">
        <v>21200130</v>
      </c>
      <c r="AX748" s="118" t="s">
        <v>156</v>
      </c>
      <c r="AY748" s="118">
        <v>0</v>
      </c>
      <c r="AZ748" s="100">
        <v>0</v>
      </c>
      <c r="BA748" s="100">
        <v>0</v>
      </c>
      <c r="BB748" s="124" t="str">
        <f t="shared" si="83"/>
        <v>立即对目标范围内的怪物造成350%攻击伤害+5200点固定伤害</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20.100000000000001" customHeight="1">
      <c r="C749" s="97">
        <v>63021101</v>
      </c>
      <c r="D749" s="118" t="s">
        <v>865</v>
      </c>
      <c r="E749" s="101">
        <v>0</v>
      </c>
      <c r="F749" s="101">
        <v>63021101</v>
      </c>
      <c r="G749" s="97">
        <f t="shared" ref="G749:G751" si="84">C750</f>
        <v>63021102</v>
      </c>
      <c r="H749" s="99">
        <v>0</v>
      </c>
      <c r="I749" s="11">
        <v>18</v>
      </c>
      <c r="J749" s="11">
        <v>5</v>
      </c>
      <c r="K749" s="101">
        <v>0</v>
      </c>
      <c r="L749" s="101">
        <v>0</v>
      </c>
      <c r="M749" s="101">
        <v>0</v>
      </c>
      <c r="N749" s="101">
        <v>1</v>
      </c>
      <c r="O749" s="101">
        <v>0</v>
      </c>
      <c r="P749" s="101">
        <v>0</v>
      </c>
      <c r="Q749" s="101">
        <v>0</v>
      </c>
      <c r="R749" s="100">
        <v>0</v>
      </c>
      <c r="S749" s="99">
        <v>0</v>
      </c>
      <c r="T749" s="97">
        <v>1</v>
      </c>
      <c r="U749" s="101">
        <v>2</v>
      </c>
      <c r="V749" s="101">
        <v>0</v>
      </c>
      <c r="W749" s="101">
        <v>0</v>
      </c>
      <c r="X749" s="101">
        <v>0</v>
      </c>
      <c r="Y749" s="101">
        <v>0</v>
      </c>
      <c r="Z749" s="101">
        <v>30</v>
      </c>
      <c r="AA749" s="101">
        <v>0</v>
      </c>
      <c r="AB749" s="101">
        <v>0</v>
      </c>
      <c r="AC749" s="101">
        <v>0</v>
      </c>
      <c r="AD749" s="101">
        <v>9</v>
      </c>
      <c r="AE749" s="101">
        <v>1</v>
      </c>
      <c r="AF749" s="101">
        <v>3</v>
      </c>
      <c r="AG749" s="100">
        <v>2</v>
      </c>
      <c r="AH749" s="100">
        <v>1</v>
      </c>
      <c r="AI749" s="100">
        <v>0</v>
      </c>
      <c r="AJ749" s="100">
        <v>6</v>
      </c>
      <c r="AK749" s="101">
        <v>0</v>
      </c>
      <c r="AL749" s="101">
        <v>0</v>
      </c>
      <c r="AM749" s="101">
        <v>0</v>
      </c>
      <c r="AN749" s="101">
        <v>1</v>
      </c>
      <c r="AO749" s="101">
        <v>360000</v>
      </c>
      <c r="AP749" s="101">
        <v>0.5</v>
      </c>
      <c r="AQ749" s="101">
        <v>0</v>
      </c>
      <c r="AR749" s="100">
        <v>0</v>
      </c>
      <c r="AS749" s="101" t="s">
        <v>368</v>
      </c>
      <c r="AT749" s="118" t="s">
        <v>155</v>
      </c>
      <c r="AU749" s="101" t="s">
        <v>351</v>
      </c>
      <c r="AV749" s="101">
        <v>10002001</v>
      </c>
      <c r="AW749" s="101">
        <v>21201010</v>
      </c>
      <c r="AX749" s="118" t="s">
        <v>789</v>
      </c>
      <c r="AY749" s="118" t="s">
        <v>866</v>
      </c>
      <c r="AZ749" s="99">
        <v>0</v>
      </c>
      <c r="BA749" s="99">
        <v>0</v>
      </c>
      <c r="BB749" s="125" t="s">
        <v>2137</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63021102</v>
      </c>
      <c r="D750" s="118" t="s">
        <v>865</v>
      </c>
      <c r="E750" s="101">
        <v>1</v>
      </c>
      <c r="F750" s="101">
        <v>63021101</v>
      </c>
      <c r="G750" s="97">
        <f t="shared" si="84"/>
        <v>63021103</v>
      </c>
      <c r="H750" s="99">
        <v>0</v>
      </c>
      <c r="I750" s="11">
        <v>27</v>
      </c>
      <c r="J750" s="11">
        <v>2</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368</v>
      </c>
      <c r="AT750" s="118" t="s">
        <v>155</v>
      </c>
      <c r="AU750" s="101" t="s">
        <v>351</v>
      </c>
      <c r="AV750" s="101">
        <v>10002001</v>
      </c>
      <c r="AW750" s="101">
        <v>21201010</v>
      </c>
      <c r="AX750" s="118" t="s">
        <v>789</v>
      </c>
      <c r="AY750" s="118" t="s">
        <v>866</v>
      </c>
      <c r="AZ750" s="99">
        <v>0</v>
      </c>
      <c r="BA750" s="99">
        <v>0</v>
      </c>
      <c r="BB750" s="125" t="s">
        <v>2137</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63021103</v>
      </c>
      <c r="D751" s="118" t="s">
        <v>865</v>
      </c>
      <c r="E751" s="101">
        <v>2</v>
      </c>
      <c r="F751" s="101">
        <v>63021101</v>
      </c>
      <c r="G751" s="97">
        <f t="shared" si="84"/>
        <v>63021104</v>
      </c>
      <c r="H751" s="99">
        <v>0</v>
      </c>
      <c r="I751" s="11">
        <v>32</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368</v>
      </c>
      <c r="AT751" s="118" t="s">
        <v>155</v>
      </c>
      <c r="AU751" s="101" t="s">
        <v>351</v>
      </c>
      <c r="AV751" s="101">
        <v>10002001</v>
      </c>
      <c r="AW751" s="101">
        <v>21201010</v>
      </c>
      <c r="AX751" s="118" t="s">
        <v>789</v>
      </c>
      <c r="AY751" s="118" t="s">
        <v>867</v>
      </c>
      <c r="AZ751" s="99">
        <v>0</v>
      </c>
      <c r="BA751" s="99">
        <v>0</v>
      </c>
      <c r="BB751" s="125" t="s">
        <v>2138</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63021104</v>
      </c>
      <c r="D752" s="118" t="s">
        <v>865</v>
      </c>
      <c r="E752" s="101">
        <v>3</v>
      </c>
      <c r="F752" s="101">
        <v>63021101</v>
      </c>
      <c r="G752" s="97">
        <v>0</v>
      </c>
      <c r="H752" s="99">
        <v>0</v>
      </c>
      <c r="I752" s="11">
        <v>0</v>
      </c>
      <c r="J752" s="106">
        <v>0</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368</v>
      </c>
      <c r="AT752" s="118" t="s">
        <v>155</v>
      </c>
      <c r="AU752" s="101" t="s">
        <v>351</v>
      </c>
      <c r="AV752" s="101">
        <v>10002001</v>
      </c>
      <c r="AW752" s="101">
        <v>21201010</v>
      </c>
      <c r="AX752" s="118" t="s">
        <v>789</v>
      </c>
      <c r="AY752" s="118" t="s">
        <v>868</v>
      </c>
      <c r="AZ752" s="99">
        <v>0</v>
      </c>
      <c r="BA752" s="99">
        <v>0</v>
      </c>
      <c r="BB752" s="125" t="s">
        <v>2139</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63021105</v>
      </c>
      <c r="D753" s="118" t="s">
        <v>865</v>
      </c>
      <c r="E753" s="101">
        <v>4</v>
      </c>
      <c r="F753" s="101">
        <v>63021101</v>
      </c>
      <c r="G753" s="97">
        <v>0</v>
      </c>
      <c r="H753" s="99">
        <v>0</v>
      </c>
      <c r="I753" s="11">
        <v>0</v>
      </c>
      <c r="J753" s="11">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368</v>
      </c>
      <c r="AT753" s="118" t="s">
        <v>155</v>
      </c>
      <c r="AU753" s="101" t="s">
        <v>351</v>
      </c>
      <c r="AV753" s="101">
        <v>10002001</v>
      </c>
      <c r="AW753" s="101">
        <v>21201010</v>
      </c>
      <c r="AX753" s="118" t="s">
        <v>789</v>
      </c>
      <c r="AY753" s="118" t="s">
        <v>869</v>
      </c>
      <c r="AZ753" s="99">
        <v>0</v>
      </c>
      <c r="BA753" s="99">
        <v>0</v>
      </c>
      <c r="BB753" s="125" t="s">
        <v>2140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63021106</v>
      </c>
      <c r="D754" s="118" t="s">
        <v>865</v>
      </c>
      <c r="E754" s="101">
        <v>5</v>
      </c>
      <c r="F754" s="101">
        <v>63021101</v>
      </c>
      <c r="G754" s="101">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368</v>
      </c>
      <c r="AT754" s="118" t="s">
        <v>155</v>
      </c>
      <c r="AU754" s="101" t="s">
        <v>351</v>
      </c>
      <c r="AV754" s="101">
        <v>10002001</v>
      </c>
      <c r="AW754" s="101">
        <v>21201010</v>
      </c>
      <c r="AX754" s="118" t="s">
        <v>789</v>
      </c>
      <c r="AY754" s="118" t="s">
        <v>870</v>
      </c>
      <c r="AZ754" s="99">
        <v>0</v>
      </c>
      <c r="BA754" s="99">
        <v>0</v>
      </c>
      <c r="BB754" s="125" t="s">
        <v>2141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11">
        <v>63021111</v>
      </c>
      <c r="D755" s="15" t="s">
        <v>871</v>
      </c>
      <c r="E755" s="11">
        <v>1</v>
      </c>
      <c r="F755" s="14">
        <v>62011101</v>
      </c>
      <c r="G755" s="11">
        <v>0</v>
      </c>
      <c r="H755" s="13">
        <v>0</v>
      </c>
      <c r="I755" s="11">
        <v>1</v>
      </c>
      <c r="J755" s="11">
        <v>0</v>
      </c>
      <c r="K755" s="11">
        <v>0</v>
      </c>
      <c r="L755" s="14">
        <v>0</v>
      </c>
      <c r="M755" s="14">
        <v>0</v>
      </c>
      <c r="N755" s="14">
        <v>2</v>
      </c>
      <c r="O755" s="14">
        <v>10</v>
      </c>
      <c r="P755" s="14">
        <v>0.8</v>
      </c>
      <c r="Q755" s="14">
        <v>0</v>
      </c>
      <c r="R755" s="6">
        <v>0</v>
      </c>
      <c r="S755" s="13">
        <v>0</v>
      </c>
      <c r="T755" s="11">
        <v>1</v>
      </c>
      <c r="U755" s="14">
        <v>2</v>
      </c>
      <c r="V755" s="14">
        <v>0</v>
      </c>
      <c r="W755" s="14">
        <v>2.5</v>
      </c>
      <c r="X755" s="14">
        <v>750</v>
      </c>
      <c r="Y755" s="14">
        <v>0</v>
      </c>
      <c r="Z755" s="14">
        <v>0</v>
      </c>
      <c r="AA755" s="14">
        <v>0</v>
      </c>
      <c r="AB755" s="14">
        <v>0</v>
      </c>
      <c r="AC755" s="14">
        <v>0</v>
      </c>
      <c r="AD755" s="14">
        <v>8</v>
      </c>
      <c r="AE755" s="14">
        <v>1</v>
      </c>
      <c r="AF755" s="14">
        <v>3</v>
      </c>
      <c r="AG755" s="6">
        <v>2</v>
      </c>
      <c r="AH755" s="6">
        <v>1</v>
      </c>
      <c r="AI755" s="6">
        <v>1</v>
      </c>
      <c r="AJ755" s="100">
        <v>3</v>
      </c>
      <c r="AK755" s="14">
        <v>0</v>
      </c>
      <c r="AL755" s="14">
        <v>0</v>
      </c>
      <c r="AM755" s="14">
        <v>0</v>
      </c>
      <c r="AN755" s="14">
        <v>0</v>
      </c>
      <c r="AO755" s="14">
        <v>3000</v>
      </c>
      <c r="AP755" s="14">
        <v>0.5</v>
      </c>
      <c r="AQ755" s="14">
        <v>0</v>
      </c>
      <c r="AR755" s="6">
        <v>0</v>
      </c>
      <c r="AS755" s="6">
        <v>90000011</v>
      </c>
      <c r="AT755" s="15" t="s">
        <v>155</v>
      </c>
      <c r="AU755" s="14" t="s">
        <v>778</v>
      </c>
      <c r="AV755" s="101">
        <v>10002001</v>
      </c>
      <c r="AW755" s="101">
        <v>21201010</v>
      </c>
      <c r="AX755" s="15" t="s">
        <v>156</v>
      </c>
      <c r="AY755" s="15">
        <v>0</v>
      </c>
      <c r="AZ755" s="13">
        <v>0</v>
      </c>
      <c r="BA755" s="13">
        <v>0</v>
      </c>
      <c r="BB755" s="109" t="str">
        <f>"在指定区域释放一个冰封陷阱,2秒后陷阱开启触发机制,对触碰的敌人造成"&amp;W755*100&amp;"%攻击伤害+"&amp;X755&amp;"点固定伤害,并使其减速50%,持续5秒"</f>
        <v>在指定区域释放一个冰封陷阱,2秒后陷阱开启触发机制,对触碰的敌人造成250%攻击伤害+750点固定伤害,并使其减速50%,持续5秒</v>
      </c>
      <c r="BC755" s="14">
        <v>0</v>
      </c>
      <c r="BD755" s="11">
        <v>0</v>
      </c>
      <c r="BE755" s="14">
        <v>0</v>
      </c>
      <c r="BF755" s="14">
        <v>0</v>
      </c>
      <c r="BG755" s="14">
        <v>0</v>
      </c>
      <c r="BH755" s="14">
        <v>0</v>
      </c>
      <c r="BI755" s="9">
        <v>0</v>
      </c>
      <c r="BJ755" s="6">
        <v>0</v>
      </c>
      <c r="BK755" s="6">
        <v>0</v>
      </c>
      <c r="BL755" s="6">
        <v>0</v>
      </c>
      <c r="BM755" s="6">
        <v>0</v>
      </c>
      <c r="BN755" s="6">
        <v>0</v>
      </c>
      <c r="BO755" s="6">
        <v>0</v>
      </c>
    </row>
    <row r="756" spans="3:67" ht="19.5" customHeight="1">
      <c r="C756" s="11">
        <v>63021112</v>
      </c>
      <c r="D756" s="15" t="s">
        <v>871</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2.75</v>
      </c>
      <c r="X756" s="14">
        <v>1500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155</v>
      </c>
      <c r="AU756" s="14" t="s">
        <v>778</v>
      </c>
      <c r="AV756" s="101">
        <v>10002001</v>
      </c>
      <c r="AW756" s="101">
        <v>21201010</v>
      </c>
      <c r="AX756" s="15" t="s">
        <v>156</v>
      </c>
      <c r="AY756" s="15">
        <v>0</v>
      </c>
      <c r="AZ756" s="13">
        <v>0</v>
      </c>
      <c r="BA756" s="13">
        <v>0</v>
      </c>
      <c r="BB756" s="109" t="str">
        <f t="shared" ref="BB756:BB759" si="85">"在指定区域释放一个冰封陷阱,2秒后陷阱开启触发机制,对触碰的敌人造成"&amp;W756*100&amp;"%攻击伤害+"&amp;X756&amp;"点固定伤害,并使其减速50%,持续5秒"</f>
        <v>在指定区域释放一个冰封陷阱,2秒后陷阱开启触发机制,对触碰的敌人造成275%攻击伤害+1500点固定伤害,并使其减速50%,持续5秒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63021113</v>
      </c>
      <c r="D757" s="15" t="s">
        <v>871</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3</v>
      </c>
      <c r="X757" s="14">
        <v>2250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155</v>
      </c>
      <c r="AU757" s="14" t="s">
        <v>778</v>
      </c>
      <c r="AV757" s="101">
        <v>10002001</v>
      </c>
      <c r="AW757" s="101">
        <v>21201010</v>
      </c>
      <c r="AX757" s="15" t="s">
        <v>156</v>
      </c>
      <c r="AY757" s="15">
        <v>0</v>
      </c>
      <c r="AZ757" s="13">
        <v>0</v>
      </c>
      <c r="BA757" s="13">
        <v>0</v>
      </c>
      <c r="BB757" s="109" t="str">
        <f t="shared" si="85"/>
        <v>在指定区域释放一个冰封陷阱,2秒后陷阱开启触发机制,对触碰的敌人造成300%攻击伤害+2250点固定伤害,并使其减速50%,持续5秒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63021114</v>
      </c>
      <c r="D758" s="15" t="s">
        <v>871</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3.25</v>
      </c>
      <c r="X758" s="14">
        <v>3250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155</v>
      </c>
      <c r="AU758" s="14" t="s">
        <v>778</v>
      </c>
      <c r="AV758" s="101">
        <v>10002001</v>
      </c>
      <c r="AW758" s="101">
        <v>21201010</v>
      </c>
      <c r="AX758" s="15" t="s">
        <v>156</v>
      </c>
      <c r="AY758" s="15">
        <v>0</v>
      </c>
      <c r="AZ758" s="13">
        <v>0</v>
      </c>
      <c r="BA758" s="13">
        <v>0</v>
      </c>
      <c r="BB758" s="109" t="str">
        <f t="shared" si="85"/>
        <v>在指定区域释放一个冰封陷阱,2秒后陷阱开启触发机制,对触碰的敌人造成325%攻击伤害+3250点固定伤害,并使其减速50%,持续5秒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63021115</v>
      </c>
      <c r="D759" s="15" t="s">
        <v>871</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3.5</v>
      </c>
      <c r="X759" s="14">
        <v>4250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155</v>
      </c>
      <c r="AU759" s="14" t="s">
        <v>778</v>
      </c>
      <c r="AV759" s="101">
        <v>10002001</v>
      </c>
      <c r="AW759" s="101">
        <v>21201010</v>
      </c>
      <c r="AX759" s="15" t="s">
        <v>156</v>
      </c>
      <c r="AY759" s="15">
        <v>0</v>
      </c>
      <c r="AZ759" s="13">
        <v>0</v>
      </c>
      <c r="BA759" s="13">
        <v>0</v>
      </c>
      <c r="BB759" s="109" t="str">
        <f t="shared" si="85"/>
        <v>在指定区域释放一个冰封陷阱,2秒后陷阱开启触发机制,对触碰的敌人造成350%攻击伤害+4250点固定伤害,并使其减速50%,持续5秒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20.100000000000001" customHeight="1">
      <c r="C760" s="97">
        <v>63021201</v>
      </c>
      <c r="D760" s="118" t="s">
        <v>872</v>
      </c>
      <c r="E760" s="101">
        <v>0</v>
      </c>
      <c r="F760" s="101">
        <v>63021201</v>
      </c>
      <c r="G760" s="97">
        <f t="shared" ref="G760:G762" si="86">C761</f>
        <v>63021202</v>
      </c>
      <c r="H760" s="99">
        <v>0</v>
      </c>
      <c r="I760" s="11">
        <v>25</v>
      </c>
      <c r="J760" s="11">
        <v>5</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35</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368</v>
      </c>
      <c r="AT760" s="118" t="s">
        <v>155</v>
      </c>
      <c r="AU760" s="101" t="s">
        <v>351</v>
      </c>
      <c r="AV760" s="101">
        <v>10002001</v>
      </c>
      <c r="AW760" s="101">
        <v>21201020</v>
      </c>
      <c r="AX760" s="118" t="s">
        <v>789</v>
      </c>
      <c r="AY760" s="118" t="s">
        <v>873</v>
      </c>
      <c r="AZ760" s="99">
        <v>0</v>
      </c>
      <c r="BA760" s="99">
        <v>0</v>
      </c>
      <c r="BB760" s="125" t="s">
        <v>2132</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63021202</v>
      </c>
      <c r="D761" s="118" t="s">
        <v>872</v>
      </c>
      <c r="E761" s="101">
        <v>1</v>
      </c>
      <c r="F761" s="101">
        <v>63021201</v>
      </c>
      <c r="G761" s="97">
        <f t="shared" si="86"/>
        <v>63021203</v>
      </c>
      <c r="H761" s="99">
        <v>0</v>
      </c>
      <c r="I761" s="11">
        <v>32</v>
      </c>
      <c r="J761" s="11">
        <v>2</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368</v>
      </c>
      <c r="AT761" s="118" t="s">
        <v>155</v>
      </c>
      <c r="AU761" s="101" t="s">
        <v>351</v>
      </c>
      <c r="AV761" s="101">
        <v>10002001</v>
      </c>
      <c r="AW761" s="101">
        <v>21201020</v>
      </c>
      <c r="AX761" s="118" t="s">
        <v>789</v>
      </c>
      <c r="AY761" s="118" t="s">
        <v>873</v>
      </c>
      <c r="AZ761" s="99">
        <v>0</v>
      </c>
      <c r="BA761" s="99">
        <v>0</v>
      </c>
      <c r="BB761" s="125" t="s">
        <v>2132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63021203</v>
      </c>
      <c r="D762" s="118" t="s">
        <v>872</v>
      </c>
      <c r="E762" s="101">
        <v>2</v>
      </c>
      <c r="F762" s="101">
        <v>63021201</v>
      </c>
      <c r="G762" s="97">
        <f t="shared" si="86"/>
        <v>63021204</v>
      </c>
      <c r="H762" s="99">
        <v>0</v>
      </c>
      <c r="I762" s="11">
        <v>37</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368</v>
      </c>
      <c r="AT762" s="118" t="s">
        <v>155</v>
      </c>
      <c r="AU762" s="101" t="s">
        <v>351</v>
      </c>
      <c r="AV762" s="101">
        <v>10002001</v>
      </c>
      <c r="AW762" s="101">
        <v>21201020</v>
      </c>
      <c r="AX762" s="118" t="s">
        <v>789</v>
      </c>
      <c r="AY762" s="118" t="s">
        <v>874</v>
      </c>
      <c r="AZ762" s="99">
        <v>0</v>
      </c>
      <c r="BA762" s="99">
        <v>0</v>
      </c>
      <c r="BB762" s="125" t="s">
        <v>2133</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63021204</v>
      </c>
      <c r="D763" s="118" t="s">
        <v>872</v>
      </c>
      <c r="E763" s="101">
        <v>3</v>
      </c>
      <c r="F763" s="101">
        <v>63021201</v>
      </c>
      <c r="G763" s="97">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368</v>
      </c>
      <c r="AT763" s="118" t="s">
        <v>155</v>
      </c>
      <c r="AU763" s="101" t="s">
        <v>351</v>
      </c>
      <c r="AV763" s="101">
        <v>10002001</v>
      </c>
      <c r="AW763" s="101">
        <v>21201020</v>
      </c>
      <c r="AX763" s="118" t="s">
        <v>789</v>
      </c>
      <c r="AY763" s="118" t="s">
        <v>875</v>
      </c>
      <c r="AZ763" s="99">
        <v>0</v>
      </c>
      <c r="BA763" s="99">
        <v>0</v>
      </c>
      <c r="BB763" s="125" t="s">
        <v>2134</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63021205</v>
      </c>
      <c r="D764" s="118" t="s">
        <v>872</v>
      </c>
      <c r="E764" s="101">
        <v>4</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368</v>
      </c>
      <c r="AT764" s="118" t="s">
        <v>155</v>
      </c>
      <c r="AU764" s="101" t="s">
        <v>351</v>
      </c>
      <c r="AV764" s="101">
        <v>10002001</v>
      </c>
      <c r="AW764" s="101">
        <v>21201020</v>
      </c>
      <c r="AX764" s="118" t="s">
        <v>789</v>
      </c>
      <c r="AY764" s="118" t="s">
        <v>876</v>
      </c>
      <c r="AZ764" s="99">
        <v>0</v>
      </c>
      <c r="BA764" s="99">
        <v>0</v>
      </c>
      <c r="BB764" s="125" t="s">
        <v>2135</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63021206</v>
      </c>
      <c r="D765" s="118" t="s">
        <v>872</v>
      </c>
      <c r="E765" s="101">
        <v>5</v>
      </c>
      <c r="F765" s="101">
        <v>63021201</v>
      </c>
      <c r="G765" s="101">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368</v>
      </c>
      <c r="AT765" s="118" t="s">
        <v>155</v>
      </c>
      <c r="AU765" s="101" t="s">
        <v>351</v>
      </c>
      <c r="AV765" s="101">
        <v>10002001</v>
      </c>
      <c r="AW765" s="101">
        <v>21201020</v>
      </c>
      <c r="AX765" s="118" t="s">
        <v>789</v>
      </c>
      <c r="AY765" s="118" t="s">
        <v>877</v>
      </c>
      <c r="AZ765" s="99">
        <v>0</v>
      </c>
      <c r="BA765" s="99">
        <v>0</v>
      </c>
      <c r="BB765" s="125" t="s">
        <v>2136</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19.5" customHeight="1">
      <c r="C766" s="97">
        <v>63021211</v>
      </c>
      <c r="D766" s="15" t="s">
        <v>878</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2.5</v>
      </c>
      <c r="X766" s="14">
        <v>750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14">
        <v>90000010</v>
      </c>
      <c r="AT766" s="15" t="s">
        <v>155</v>
      </c>
      <c r="AU766" s="14" t="s">
        <v>778</v>
      </c>
      <c r="AV766" s="101">
        <v>10002001</v>
      </c>
      <c r="AW766" s="101">
        <v>21201020</v>
      </c>
      <c r="AX766" s="15" t="s">
        <v>156</v>
      </c>
      <c r="AY766" s="15">
        <v>0</v>
      </c>
      <c r="AZ766" s="13">
        <v>0</v>
      </c>
      <c r="BA766" s="13">
        <v>0</v>
      </c>
      <c r="BB766" s="109" t="str">
        <f>"在指定区域释放一个爆炸陷阱,2秒后陷阱开启触发机制,对触碰的敌人造成"&amp;W766*100&amp;"%攻击伤害+"&amp;X766&amp;"点固定伤害,并使其眩晕1秒"</f>
        <v>在指定区域释放一个爆炸陷阱,2秒后陷阱开启触发机制,对触碰的敌人造成250%攻击伤害+750点固定伤害,并使其眩晕1秒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97">
        <v>63021212</v>
      </c>
      <c r="D767" s="15" t="s">
        <v>878</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2.75</v>
      </c>
      <c r="X767" s="14">
        <v>1500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155</v>
      </c>
      <c r="AU767" s="14" t="s">
        <v>778</v>
      </c>
      <c r="AV767" s="101">
        <v>10002001</v>
      </c>
      <c r="AW767" s="101">
        <v>21201020</v>
      </c>
      <c r="AX767" s="15" t="s">
        <v>156</v>
      </c>
      <c r="AY767" s="15">
        <v>0</v>
      </c>
      <c r="AZ767" s="13">
        <v>0</v>
      </c>
      <c r="BA767" s="13">
        <v>0</v>
      </c>
      <c r="BB767" s="109" t="str">
        <f>"在指定区域释放一个爆炸陷阱,2秒后陷阱开启触发机制,对触碰的敌人造成"&amp;W767*100&amp;"%攻击伤害+"&amp;X767&amp;"点固定伤害,并使其眩晕1秒"</f>
        <v>在指定区域释放一个爆炸陷阱,2秒后陷阱开启触发机制,对触碰的敌人造成275%攻击伤害+1500点固定伤害,并使其眩晕1秒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63021213</v>
      </c>
      <c r="D768" s="15" t="s">
        <v>878</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v>
      </c>
      <c r="X768" s="14">
        <v>2250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155</v>
      </c>
      <c r="AU768" s="14" t="s">
        <v>778</v>
      </c>
      <c r="AV768" s="101">
        <v>10002001</v>
      </c>
      <c r="AW768" s="101">
        <v>21201020</v>
      </c>
      <c r="AX768" s="15" t="s">
        <v>156</v>
      </c>
      <c r="AY768" s="15">
        <v>0</v>
      </c>
      <c r="AZ768" s="13">
        <v>0</v>
      </c>
      <c r="BA768" s="13">
        <v>0</v>
      </c>
      <c r="BB768" s="109" t="str">
        <f>"在指定区域释放一个爆炸陷阱,2秒后陷阱开启触发机制,对触碰的敌人造成"&amp;W768*100&amp;"%攻击伤害+"&amp;X768&amp;"点固定伤害,并使其眩晕1秒"</f>
        <v>在指定区域释放一个爆炸陷阱,2秒后陷阱开启触发机制,对触碰的敌人造成300%攻击伤害+2250点固定伤害,并使其眩晕1秒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63021214</v>
      </c>
      <c r="D769" s="15" t="s">
        <v>878</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3.25</v>
      </c>
      <c r="X769" s="14">
        <v>3250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155</v>
      </c>
      <c r="AU769" s="14" t="s">
        <v>778</v>
      </c>
      <c r="AV769" s="101">
        <v>10002001</v>
      </c>
      <c r="AW769" s="101">
        <v>21201020</v>
      </c>
      <c r="AX769" s="15" t="s">
        <v>156</v>
      </c>
      <c r="AY769" s="15">
        <v>0</v>
      </c>
      <c r="AZ769" s="13">
        <v>0</v>
      </c>
      <c r="BA769" s="13">
        <v>0</v>
      </c>
      <c r="BB769" s="109" t="str">
        <f>"在指定区域释放一个爆炸陷阱,2秒后陷阱开启触发机制,对触碰的敌人造成"&amp;W769*100&amp;"%攻击伤害+"&amp;X769&amp;"点固定伤害,并使其眩晕1秒"</f>
        <v>在指定区域释放一个爆炸陷阱,2秒后陷阱开启触发机制,对触碰的敌人造成325%攻击伤害+3250点固定伤害,并使其眩晕1秒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63021215</v>
      </c>
      <c r="D770" s="15" t="s">
        <v>878</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3.5</v>
      </c>
      <c r="X770" s="14">
        <v>4250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155</v>
      </c>
      <c r="AU770" s="14" t="s">
        <v>778</v>
      </c>
      <c r="AV770" s="101">
        <v>10002001</v>
      </c>
      <c r="AW770" s="101">
        <v>21201020</v>
      </c>
      <c r="AX770" s="15" t="s">
        <v>156</v>
      </c>
      <c r="AY770" s="15">
        <v>0</v>
      </c>
      <c r="AZ770" s="13">
        <v>0</v>
      </c>
      <c r="BA770" s="13">
        <v>0</v>
      </c>
      <c r="BB770" s="109" t="str">
        <f>"在指定区域释放一个爆炸陷阱,2秒后陷阱开启触发机制,对触碰的敌人造成"&amp;W770*100&amp;"%攻击伤害+"&amp;X770&amp;"点固定伤害,并使其眩晕1秒"</f>
        <v>在指定区域释放一个爆炸陷阱,2秒后陷阱开启触发机制,对触碰的敌人造成350%攻击伤害+4250点固定伤害,并使其眩晕1秒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20.100000000000001" customHeight="1">
      <c r="C771" s="97">
        <v>63021301</v>
      </c>
      <c r="D771" s="118" t="s">
        <v>879</v>
      </c>
      <c r="E771" s="101">
        <v>0</v>
      </c>
      <c r="F771" s="101">
        <v>63021301</v>
      </c>
      <c r="G771" s="97">
        <f t="shared" ref="G771:G773" si="87">C772</f>
        <v>63021302</v>
      </c>
      <c r="H771" s="99">
        <v>0</v>
      </c>
      <c r="I771" s="11">
        <v>30</v>
      </c>
      <c r="J771" s="14">
        <v>5</v>
      </c>
      <c r="K771" s="97">
        <v>0</v>
      </c>
      <c r="L771" s="101">
        <v>0</v>
      </c>
      <c r="M771" s="101">
        <v>0</v>
      </c>
      <c r="N771" s="101">
        <v>1</v>
      </c>
      <c r="O771" s="101">
        <v>0</v>
      </c>
      <c r="P771" s="101">
        <v>0</v>
      </c>
      <c r="Q771" s="101">
        <v>0</v>
      </c>
      <c r="R771" s="100">
        <v>0</v>
      </c>
      <c r="S771" s="99">
        <v>0</v>
      </c>
      <c r="T771" s="97">
        <v>1</v>
      </c>
      <c r="U771" s="101">
        <v>2</v>
      </c>
      <c r="V771" s="101">
        <v>0</v>
      </c>
      <c r="W771" s="101">
        <v>0.8</v>
      </c>
      <c r="X771" s="101">
        <v>500</v>
      </c>
      <c r="Y771" s="101">
        <v>0</v>
      </c>
      <c r="Z771" s="101">
        <v>40</v>
      </c>
      <c r="AA771" s="101">
        <v>0</v>
      </c>
      <c r="AB771" s="101">
        <v>0</v>
      </c>
      <c r="AC771" s="101">
        <v>0</v>
      </c>
      <c r="AD771" s="101">
        <v>9</v>
      </c>
      <c r="AE771" s="101">
        <v>1</v>
      </c>
      <c r="AF771" s="101">
        <v>3</v>
      </c>
      <c r="AG771" s="100">
        <v>2</v>
      </c>
      <c r="AH771" s="100">
        <v>0</v>
      </c>
      <c r="AI771" s="100">
        <v>0</v>
      </c>
      <c r="AJ771" s="100">
        <v>5</v>
      </c>
      <c r="AK771" s="101">
        <v>0</v>
      </c>
      <c r="AL771" s="101">
        <v>0</v>
      </c>
      <c r="AM771" s="101">
        <v>0</v>
      </c>
      <c r="AN771" s="101">
        <v>0.5</v>
      </c>
      <c r="AO771" s="101">
        <v>10000</v>
      </c>
      <c r="AP771" s="101">
        <v>0.5</v>
      </c>
      <c r="AQ771" s="101">
        <v>0</v>
      </c>
      <c r="AR771" s="100">
        <v>0</v>
      </c>
      <c r="AS771" s="6">
        <v>90000011</v>
      </c>
      <c r="AT771" s="118" t="s">
        <v>724</v>
      </c>
      <c r="AU771" s="101" t="s">
        <v>734</v>
      </c>
      <c r="AV771" s="101">
        <v>10002001</v>
      </c>
      <c r="AW771" s="101">
        <v>21201030</v>
      </c>
      <c r="AX771" s="118" t="s">
        <v>225</v>
      </c>
      <c r="AY771" s="118" t="s">
        <v>255</v>
      </c>
      <c r="AZ771" s="99">
        <v>0</v>
      </c>
      <c r="BA771" s="99">
        <v>0</v>
      </c>
      <c r="BB771" s="124" t="str">
        <f>"在脚底下立即释放法术,在此范围内的目标每秒造成"&amp;W771*100&amp;"%攻击伤害+"&amp;X771&amp;"点固定伤害,目标移动速度降低50%,持续10秒"</f>
        <v>在脚底下立即释放法术,在此范围内的目标每秒造成80%攻击伤害+500点固定伤害,目标移动速度降低50%,持续10秒</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63021302</v>
      </c>
      <c r="D772" s="118" t="s">
        <v>879</v>
      </c>
      <c r="E772" s="101">
        <v>1</v>
      </c>
      <c r="F772" s="101">
        <v>63021301</v>
      </c>
      <c r="G772" s="97">
        <f t="shared" si="87"/>
        <v>63021303</v>
      </c>
      <c r="H772" s="99">
        <v>0</v>
      </c>
      <c r="I772" s="11">
        <v>37</v>
      </c>
      <c r="J772" s="14">
        <v>2</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18" t="s">
        <v>724</v>
      </c>
      <c r="AU772" s="101" t="s">
        <v>734</v>
      </c>
      <c r="AV772" s="101">
        <v>10002001</v>
      </c>
      <c r="AW772" s="101">
        <v>21201030</v>
      </c>
      <c r="AX772" s="118" t="s">
        <v>225</v>
      </c>
      <c r="AY772" s="118" t="s">
        <v>255</v>
      </c>
      <c r="AZ772" s="99">
        <v>0</v>
      </c>
      <c r="BA772" s="99">
        <v>0</v>
      </c>
      <c r="BB772" s="124" t="str">
        <f t="shared" ref="BB772:BB776" si="88">"在脚底下立即释放法术,在此范围内的目标每秒造成"&amp;W772*100&amp;"%攻击伤害+"&amp;X772&amp;"点固定伤害,目标移动速度降低50%,持续10秒"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63021303</v>
      </c>
      <c r="D773" s="118" t="s">
        <v>879</v>
      </c>
      <c r="E773" s="101">
        <v>2</v>
      </c>
      <c r="F773" s="101">
        <v>63021301</v>
      </c>
      <c r="G773" s="97">
        <f t="shared" si="87"/>
        <v>63021304</v>
      </c>
      <c r="H773" s="99">
        <v>0</v>
      </c>
      <c r="I773" s="11">
        <v>42</v>
      </c>
      <c r="J773" s="14">
        <v>2</v>
      </c>
      <c r="K773" s="97">
        <v>0</v>
      </c>
      <c r="L773" s="101">
        <v>0</v>
      </c>
      <c r="M773" s="101">
        <v>0</v>
      </c>
      <c r="N773" s="101">
        <v>1</v>
      </c>
      <c r="O773" s="101">
        <v>0</v>
      </c>
      <c r="P773" s="101">
        <v>0</v>
      </c>
      <c r="Q773" s="101">
        <v>0</v>
      </c>
      <c r="R773" s="100">
        <v>0</v>
      </c>
      <c r="S773" s="99">
        <v>0</v>
      </c>
      <c r="T773" s="97">
        <v>1</v>
      </c>
      <c r="U773" s="101">
        <v>2</v>
      </c>
      <c r="V773" s="101">
        <v>0</v>
      </c>
      <c r="W773" s="101">
        <v>0.9</v>
      </c>
      <c r="X773" s="101">
        <v>800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18" t="s">
        <v>724</v>
      </c>
      <c r="AU773" s="101" t="s">
        <v>734</v>
      </c>
      <c r="AV773" s="101">
        <v>10002001</v>
      </c>
      <c r="AW773" s="101">
        <v>21201030</v>
      </c>
      <c r="AX773" s="118" t="s">
        <v>225</v>
      </c>
      <c r="AY773" s="118" t="s">
        <v>255</v>
      </c>
      <c r="AZ773" s="99">
        <v>0</v>
      </c>
      <c r="BA773" s="99">
        <v>0</v>
      </c>
      <c r="BB773" s="124" t="str">
        <f t="shared" si="88"/>
        <v>在脚底下立即释放法术,在此范围内的目标每秒造成90%攻击伤害+800点固定伤害,目标移动速度降低50%,持续10秒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63021304</v>
      </c>
      <c r="D774" s="118" t="s">
        <v>879</v>
      </c>
      <c r="E774" s="101">
        <v>3</v>
      </c>
      <c r="F774" s="101">
        <v>63021301</v>
      </c>
      <c r="G774" s="97">
        <v>0</v>
      </c>
      <c r="H774" s="99">
        <v>0</v>
      </c>
      <c r="I774" s="14">
        <v>0</v>
      </c>
      <c r="J774" s="14">
        <v>0</v>
      </c>
      <c r="K774" s="97">
        <v>0</v>
      </c>
      <c r="L774" s="101">
        <v>0</v>
      </c>
      <c r="M774" s="101">
        <v>0</v>
      </c>
      <c r="N774" s="101">
        <v>1</v>
      </c>
      <c r="O774" s="101">
        <v>0</v>
      </c>
      <c r="P774" s="101">
        <v>0</v>
      </c>
      <c r="Q774" s="101">
        <v>0</v>
      </c>
      <c r="R774" s="100">
        <v>0</v>
      </c>
      <c r="S774" s="99">
        <v>0</v>
      </c>
      <c r="T774" s="97">
        <v>1</v>
      </c>
      <c r="U774" s="101">
        <v>2</v>
      </c>
      <c r="V774" s="101">
        <v>0</v>
      </c>
      <c r="W774" s="101">
        <v>1</v>
      </c>
      <c r="X774" s="101">
        <v>1150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18" t="s">
        <v>724</v>
      </c>
      <c r="AU774" s="101" t="s">
        <v>734</v>
      </c>
      <c r="AV774" s="101">
        <v>10002001</v>
      </c>
      <c r="AW774" s="101">
        <v>21201030</v>
      </c>
      <c r="AX774" s="118" t="s">
        <v>225</v>
      </c>
      <c r="AY774" s="118" t="s">
        <v>255</v>
      </c>
      <c r="AZ774" s="99">
        <v>0</v>
      </c>
      <c r="BA774" s="99">
        <v>0</v>
      </c>
      <c r="BB774" s="124" t="str">
        <f t="shared" si="88"/>
        <v>在脚底下立即释放法术,在此范围内的目标每秒造成100%攻击伤害+1150点固定伤害,目标移动速度降低50%,持续10秒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63021305</v>
      </c>
      <c r="D775" s="118" t="s">
        <v>879</v>
      </c>
      <c r="E775" s="101">
        <v>4</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1.1000000000000001</v>
      </c>
      <c r="X775" s="101">
        <v>1550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18" t="s">
        <v>724</v>
      </c>
      <c r="AU775" s="101" t="s">
        <v>734</v>
      </c>
      <c r="AV775" s="101">
        <v>10002001</v>
      </c>
      <c r="AW775" s="101">
        <v>21201030</v>
      </c>
      <c r="AX775" s="118" t="s">
        <v>225</v>
      </c>
      <c r="AY775" s="118" t="s">
        <v>255</v>
      </c>
      <c r="AZ775" s="99">
        <v>0</v>
      </c>
      <c r="BA775" s="99">
        <v>0</v>
      </c>
      <c r="BB775" s="124" t="str">
        <f t="shared" si="88"/>
        <v>在脚底下立即释放法术,在此范围内的目标每秒造成110%攻击伤害+1550点固定伤害,目标移动速度降低50%,持续10秒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63021306</v>
      </c>
      <c r="D776" s="118" t="s">
        <v>879</v>
      </c>
      <c r="E776" s="101">
        <v>5</v>
      </c>
      <c r="F776" s="101">
        <v>63021301</v>
      </c>
      <c r="G776" s="101">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1.2</v>
      </c>
      <c r="X776" s="101">
        <v>2050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18" t="s">
        <v>724</v>
      </c>
      <c r="AU776" s="101" t="s">
        <v>734</v>
      </c>
      <c r="AV776" s="101">
        <v>10002001</v>
      </c>
      <c r="AW776" s="101">
        <v>21201030</v>
      </c>
      <c r="AX776" s="118" t="s">
        <v>225</v>
      </c>
      <c r="AY776" s="118" t="s">
        <v>255</v>
      </c>
      <c r="AZ776" s="99">
        <v>0</v>
      </c>
      <c r="BA776" s="99">
        <v>0</v>
      </c>
      <c r="BB776" s="124" t="str">
        <f t="shared" si="88"/>
        <v>在脚底下立即释放法术,在此范围内的目标每秒造成120%攻击伤害+2050点固定伤害,目标移动速度降低50%,持续10秒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19.5" customHeight="1">
      <c r="C777" s="97">
        <v>63021401</v>
      </c>
      <c r="D777" s="118" t="s">
        <v>880</v>
      </c>
      <c r="E777" s="101">
        <v>0</v>
      </c>
      <c r="F777" s="101">
        <v>63021401</v>
      </c>
      <c r="G777" s="97">
        <f t="shared" ref="G777:G779" si="89">C778</f>
        <v>63021402</v>
      </c>
      <c r="H777" s="99">
        <v>0</v>
      </c>
      <c r="I777" s="11">
        <v>35</v>
      </c>
      <c r="J777" s="14">
        <v>5</v>
      </c>
      <c r="K777" s="101">
        <v>0</v>
      </c>
      <c r="L777" s="101">
        <v>0</v>
      </c>
      <c r="M777" s="101">
        <v>0</v>
      </c>
      <c r="N777" s="97">
        <v>1</v>
      </c>
      <c r="O777" s="101">
        <v>0</v>
      </c>
      <c r="P777" s="101">
        <v>0</v>
      </c>
      <c r="Q777" s="101">
        <v>0</v>
      </c>
      <c r="R777" s="100">
        <v>0</v>
      </c>
      <c r="S777" s="99">
        <v>0</v>
      </c>
      <c r="T777" s="97">
        <v>1</v>
      </c>
      <c r="U777" s="101">
        <v>2</v>
      </c>
      <c r="V777" s="101">
        <v>0</v>
      </c>
      <c r="W777" s="101">
        <v>0</v>
      </c>
      <c r="X777" s="101">
        <v>0</v>
      </c>
      <c r="Y777" s="101">
        <v>0</v>
      </c>
      <c r="Z777" s="101">
        <v>50</v>
      </c>
      <c r="AA777" s="101">
        <v>0</v>
      </c>
      <c r="AB777" s="101">
        <v>0</v>
      </c>
      <c r="AC777" s="101">
        <v>0</v>
      </c>
      <c r="AD777" s="101">
        <v>30</v>
      </c>
      <c r="AE777" s="101">
        <v>1</v>
      </c>
      <c r="AF777" s="101">
        <v>2</v>
      </c>
      <c r="AG777" s="100">
        <v>2</v>
      </c>
      <c r="AH777" s="100">
        <v>1</v>
      </c>
      <c r="AI777" s="100">
        <v>0</v>
      </c>
      <c r="AJ777" s="100">
        <v>5</v>
      </c>
      <c r="AK777" s="101">
        <v>0</v>
      </c>
      <c r="AL777" s="101">
        <v>0</v>
      </c>
      <c r="AM777" s="101">
        <v>0</v>
      </c>
      <c r="AN777" s="101">
        <v>0.5</v>
      </c>
      <c r="AO777" s="101">
        <v>2000</v>
      </c>
      <c r="AP777" s="101">
        <v>0</v>
      </c>
      <c r="AQ777" s="101">
        <v>0</v>
      </c>
      <c r="AR777" s="100">
        <v>0</v>
      </c>
      <c r="AS777" s="101" t="s">
        <v>154</v>
      </c>
      <c r="AT777" s="118" t="s">
        <v>155</v>
      </c>
      <c r="AU777" s="101" t="s">
        <v>351</v>
      </c>
      <c r="AV777" s="101">
        <v>0</v>
      </c>
      <c r="AW777" s="101">
        <v>21201040</v>
      </c>
      <c r="AX777" s="118" t="s">
        <v>2147</v>
      </c>
      <c r="AY777" s="178" t="s">
        <v>2149</v>
      </c>
      <c r="AZ777" s="99">
        <v>0</v>
      </c>
      <c r="BA777" s="99">
        <v>0</v>
      </c>
      <c r="BB777" s="125" t="s">
        <v>2142</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63021402</v>
      </c>
      <c r="D778" s="118" t="s">
        <v>880</v>
      </c>
      <c r="E778" s="101">
        <v>1</v>
      </c>
      <c r="F778" s="101">
        <v>63021401</v>
      </c>
      <c r="G778" s="97">
        <f t="shared" si="89"/>
        <v>63021403</v>
      </c>
      <c r="H778" s="99">
        <v>0</v>
      </c>
      <c r="I778" s="11">
        <v>42</v>
      </c>
      <c r="J778" s="14">
        <v>2</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154</v>
      </c>
      <c r="AT778" s="118" t="s">
        <v>155</v>
      </c>
      <c r="AU778" s="101" t="s">
        <v>351</v>
      </c>
      <c r="AV778" s="101">
        <v>0</v>
      </c>
      <c r="AW778" s="101">
        <v>21201040</v>
      </c>
      <c r="AX778" s="118" t="s">
        <v>881</v>
      </c>
      <c r="AY778" s="178" t="s">
        <v>2149</v>
      </c>
      <c r="AZ778" s="99">
        <v>0</v>
      </c>
      <c r="BA778" s="99">
        <v>0</v>
      </c>
      <c r="BB778" s="125" t="s">
        <v>2142</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63021403</v>
      </c>
      <c r="D779" s="118" t="s">
        <v>880</v>
      </c>
      <c r="E779" s="101">
        <v>2</v>
      </c>
      <c r="F779" s="101">
        <v>63021401</v>
      </c>
      <c r="G779" s="97">
        <f t="shared" si="89"/>
        <v>63021404</v>
      </c>
      <c r="H779" s="99">
        <v>0</v>
      </c>
      <c r="I779" s="11">
        <v>47</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154</v>
      </c>
      <c r="AT779" s="118" t="s">
        <v>155</v>
      </c>
      <c r="AU779" s="101" t="s">
        <v>351</v>
      </c>
      <c r="AV779" s="101">
        <v>0</v>
      </c>
      <c r="AW779" s="101">
        <v>21201040</v>
      </c>
      <c r="AX779" s="118" t="s">
        <v>881</v>
      </c>
      <c r="AY779" s="178" t="s">
        <v>2150</v>
      </c>
      <c r="AZ779" s="99">
        <v>0</v>
      </c>
      <c r="BA779" s="99">
        <v>0</v>
      </c>
      <c r="BB779" s="125" t="s">
        <v>2144</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63021404</v>
      </c>
      <c r="D780" s="118" t="s">
        <v>880</v>
      </c>
      <c r="E780" s="101">
        <v>3</v>
      </c>
      <c r="F780" s="101">
        <v>63021401</v>
      </c>
      <c r="G780" s="97">
        <v>0</v>
      </c>
      <c r="H780" s="99">
        <v>0</v>
      </c>
      <c r="I780" s="14">
        <v>0</v>
      </c>
      <c r="J780" s="14">
        <v>0</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154</v>
      </c>
      <c r="AT780" s="118" t="s">
        <v>155</v>
      </c>
      <c r="AU780" s="101" t="s">
        <v>351</v>
      </c>
      <c r="AV780" s="101">
        <v>0</v>
      </c>
      <c r="AW780" s="101">
        <v>21201040</v>
      </c>
      <c r="AX780" s="118" t="s">
        <v>881</v>
      </c>
      <c r="AY780" s="178" t="s">
        <v>2151</v>
      </c>
      <c r="AZ780" s="99">
        <v>0</v>
      </c>
      <c r="BA780" s="99">
        <v>0</v>
      </c>
      <c r="BB780" s="125" t="s">
        <v>2143</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63021405</v>
      </c>
      <c r="D781" s="118" t="s">
        <v>880</v>
      </c>
      <c r="E781" s="101">
        <v>4</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154</v>
      </c>
      <c r="AT781" s="118" t="s">
        <v>155</v>
      </c>
      <c r="AU781" s="101" t="s">
        <v>351</v>
      </c>
      <c r="AV781" s="101">
        <v>0</v>
      </c>
      <c r="AW781" s="101">
        <v>21201040</v>
      </c>
      <c r="AX781" s="118" t="s">
        <v>881</v>
      </c>
      <c r="AY781" s="178" t="s">
        <v>2152</v>
      </c>
      <c r="AZ781" s="99">
        <v>0</v>
      </c>
      <c r="BA781" s="99">
        <v>0</v>
      </c>
      <c r="BB781" s="125" t="s">
        <v>2145</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63021406</v>
      </c>
      <c r="D782" s="118" t="s">
        <v>880</v>
      </c>
      <c r="E782" s="101">
        <v>5</v>
      </c>
      <c r="F782" s="101">
        <v>63021401</v>
      </c>
      <c r="G782" s="101">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154</v>
      </c>
      <c r="AT782" s="118" t="s">
        <v>155</v>
      </c>
      <c r="AU782" s="101" t="s">
        <v>351</v>
      </c>
      <c r="AV782" s="101">
        <v>0</v>
      </c>
      <c r="AW782" s="101">
        <v>21201040</v>
      </c>
      <c r="AX782" s="118" t="s">
        <v>881</v>
      </c>
      <c r="AY782" s="178" t="s">
        <v>2153</v>
      </c>
      <c r="AZ782" s="99">
        <v>0</v>
      </c>
      <c r="BA782" s="99">
        <v>0</v>
      </c>
      <c r="BB782" s="125" t="s">
        <v>2146</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63022101</v>
      </c>
      <c r="D783" s="126" t="s">
        <v>883</v>
      </c>
      <c r="E783" s="119">
        <v>0</v>
      </c>
      <c r="F783" s="119">
        <v>63022101</v>
      </c>
      <c r="G783" s="97">
        <f t="shared" ref="G783:G785" si="90">C784</f>
        <v>63022102</v>
      </c>
      <c r="H783" s="99">
        <v>0</v>
      </c>
      <c r="I783" s="11">
        <v>18</v>
      </c>
      <c r="J783" s="11">
        <v>5</v>
      </c>
      <c r="K783" s="119">
        <v>0</v>
      </c>
      <c r="L783" s="119">
        <v>0</v>
      </c>
      <c r="M783" s="119">
        <v>0</v>
      </c>
      <c r="N783" s="119">
        <v>1</v>
      </c>
      <c r="O783" s="119">
        <v>0</v>
      </c>
      <c r="P783" s="119">
        <v>0</v>
      </c>
      <c r="Q783" s="119">
        <v>0</v>
      </c>
      <c r="R783" s="119">
        <v>0</v>
      </c>
      <c r="S783" s="119">
        <v>0</v>
      </c>
      <c r="T783" s="119">
        <v>1</v>
      </c>
      <c r="U783" s="119">
        <v>2</v>
      </c>
      <c r="V783" s="101">
        <v>0</v>
      </c>
      <c r="W783" s="101">
        <v>5</v>
      </c>
      <c r="X783" s="101">
        <v>1800</v>
      </c>
      <c r="Y783" s="119">
        <v>0</v>
      </c>
      <c r="Z783" s="119">
        <v>30</v>
      </c>
      <c r="AA783" s="119">
        <v>0</v>
      </c>
      <c r="AB783" s="119">
        <v>0</v>
      </c>
      <c r="AC783" s="119">
        <v>0</v>
      </c>
      <c r="AD783" s="119">
        <v>9</v>
      </c>
      <c r="AE783" s="119">
        <v>1</v>
      </c>
      <c r="AF783" s="119">
        <v>3</v>
      </c>
      <c r="AG783" s="119">
        <v>2</v>
      </c>
      <c r="AH783" s="119">
        <v>2</v>
      </c>
      <c r="AI783" s="119">
        <v>0</v>
      </c>
      <c r="AJ783" s="119">
        <v>4</v>
      </c>
      <c r="AK783" s="119">
        <v>0</v>
      </c>
      <c r="AL783" s="119">
        <v>0</v>
      </c>
      <c r="AM783" s="119">
        <v>0</v>
      </c>
      <c r="AN783" s="119">
        <v>0.25</v>
      </c>
      <c r="AO783" s="119">
        <v>2000</v>
      </c>
      <c r="AP783" s="119">
        <v>0.25</v>
      </c>
      <c r="AQ783" s="119">
        <v>20</v>
      </c>
      <c r="AR783" s="119">
        <v>0</v>
      </c>
      <c r="AS783" s="119">
        <v>92002001</v>
      </c>
      <c r="AT783" s="126" t="s">
        <v>155</v>
      </c>
      <c r="AU783" s="119" t="s">
        <v>780</v>
      </c>
      <c r="AV783" s="119">
        <v>10003002</v>
      </c>
      <c r="AW783" s="119">
        <v>21202010</v>
      </c>
      <c r="AX783" s="126" t="s">
        <v>375</v>
      </c>
      <c r="AY783" s="126">
        <v>0</v>
      </c>
      <c r="AZ783" s="119">
        <v>0</v>
      </c>
      <c r="BA783" s="119">
        <v>0</v>
      </c>
      <c r="BB783" s="123" t="str">
        <f t="shared" ref="BB783:BB788" si="91">"立即对目标范围内的怪物造成"&amp;W783*100&amp;"%攻击伤害+"&amp;X783&amp;"点固定伤害"&amp;",并使目标移动速度降低50%,持续3秒"</f>
        <v>立即对目标范围内的怪物造成500%攻击伤害+1800点固定伤害,并使目标移动速度降低50%,持续3秒</v>
      </c>
      <c r="BC783" s="119">
        <v>0</v>
      </c>
      <c r="BD783" s="119">
        <v>0</v>
      </c>
      <c r="BE783" s="119">
        <v>0</v>
      </c>
      <c r="BF783" s="119">
        <v>0</v>
      </c>
      <c r="BG783" s="119">
        <v>0</v>
      </c>
      <c r="BH783" s="119">
        <v>0</v>
      </c>
      <c r="BI783" s="128">
        <v>0</v>
      </c>
      <c r="BJ783" s="119">
        <v>0</v>
      </c>
      <c r="BK783" s="119">
        <v>0</v>
      </c>
      <c r="BL783" s="119">
        <v>0</v>
      </c>
      <c r="BM783" s="119">
        <v>0</v>
      </c>
      <c r="BN783" s="119">
        <v>0</v>
      </c>
      <c r="BO783" s="119">
        <v>0</v>
      </c>
    </row>
    <row r="784" spans="3:67" ht="19.5" customHeight="1">
      <c r="C784" s="97">
        <v>63022102</v>
      </c>
      <c r="D784" s="126" t="s">
        <v>883</v>
      </c>
      <c r="E784" s="119">
        <v>1</v>
      </c>
      <c r="F784" s="119">
        <v>63022101</v>
      </c>
      <c r="G784" s="97">
        <f t="shared" si="90"/>
        <v>63022103</v>
      </c>
      <c r="H784" s="99">
        <v>0</v>
      </c>
      <c r="I784" s="11">
        <v>27</v>
      </c>
      <c r="J784" s="11">
        <v>2</v>
      </c>
      <c r="K784" s="119">
        <v>0</v>
      </c>
      <c r="L784" s="119">
        <v>0</v>
      </c>
      <c r="M784" s="119">
        <v>0</v>
      </c>
      <c r="N784" s="119">
        <v>1</v>
      </c>
      <c r="O784" s="119">
        <v>0</v>
      </c>
      <c r="P784" s="119">
        <v>0</v>
      </c>
      <c r="Q784" s="119">
        <v>0</v>
      </c>
      <c r="R784" s="119">
        <v>0</v>
      </c>
      <c r="S784" s="119">
        <v>0</v>
      </c>
      <c r="T784" s="119">
        <v>1</v>
      </c>
      <c r="U784" s="119">
        <v>2</v>
      </c>
      <c r="V784" s="101">
        <v>0</v>
      </c>
      <c r="W784" s="101">
        <v>5</v>
      </c>
      <c r="X784" s="101">
        <v>1800</v>
      </c>
      <c r="Y784" s="119">
        <v>0</v>
      </c>
      <c r="Z784" s="119">
        <v>30</v>
      </c>
      <c r="AA784" s="119">
        <v>0</v>
      </c>
      <c r="AB784" s="119">
        <v>0</v>
      </c>
      <c r="AC784" s="119">
        <v>0</v>
      </c>
      <c r="AD784" s="119">
        <v>9</v>
      </c>
      <c r="AE784" s="119">
        <v>1</v>
      </c>
      <c r="AF784" s="119">
        <v>3</v>
      </c>
      <c r="AG784" s="119">
        <v>2</v>
      </c>
      <c r="AH784" s="119">
        <v>2</v>
      </c>
      <c r="AI784" s="119">
        <v>0</v>
      </c>
      <c r="AJ784" s="119">
        <v>4</v>
      </c>
      <c r="AK784" s="119">
        <v>0</v>
      </c>
      <c r="AL784" s="119">
        <v>0</v>
      </c>
      <c r="AM784" s="119">
        <v>0</v>
      </c>
      <c r="AN784" s="119">
        <v>0.25</v>
      </c>
      <c r="AO784" s="119">
        <v>2000</v>
      </c>
      <c r="AP784" s="119">
        <v>0.25</v>
      </c>
      <c r="AQ784" s="119">
        <v>20</v>
      </c>
      <c r="AR784" s="119">
        <v>0</v>
      </c>
      <c r="AS784" s="119">
        <v>92002001</v>
      </c>
      <c r="AT784" s="126" t="s">
        <v>155</v>
      </c>
      <c r="AU784" s="119" t="s">
        <v>780</v>
      </c>
      <c r="AV784" s="119">
        <v>10003002</v>
      </c>
      <c r="AW784" s="119">
        <v>21202010</v>
      </c>
      <c r="AX784" s="126" t="s">
        <v>375</v>
      </c>
      <c r="AY784" s="126">
        <v>0</v>
      </c>
      <c r="AZ784" s="119">
        <v>0</v>
      </c>
      <c r="BA784" s="119">
        <v>0</v>
      </c>
      <c r="BB784" s="123" t="str">
        <f t="shared" si="91"/>
        <v>立即对目标范围内的怪物造成500%攻击伤害+1800点固定伤害,并使目标移动速度降低50%,持续3秒</v>
      </c>
      <c r="BC784" s="119">
        <v>0</v>
      </c>
      <c r="BD784" s="119">
        <v>0</v>
      </c>
      <c r="BE784" s="119">
        <v>0</v>
      </c>
      <c r="BF784" s="119">
        <v>0</v>
      </c>
      <c r="BG784" s="119">
        <v>0</v>
      </c>
      <c r="BH784" s="119">
        <v>0</v>
      </c>
      <c r="BI784" s="128">
        <v>0</v>
      </c>
      <c r="BJ784" s="119">
        <v>0</v>
      </c>
      <c r="BK784" s="119">
        <v>0</v>
      </c>
      <c r="BL784" s="119">
        <v>0</v>
      </c>
      <c r="BM784" s="119">
        <v>0</v>
      </c>
      <c r="BN784" s="119">
        <v>0</v>
      </c>
      <c r="BO784" s="119">
        <v>0</v>
      </c>
    </row>
    <row r="785" spans="3:67" ht="19.5" customHeight="1">
      <c r="C785" s="97">
        <v>63022103</v>
      </c>
      <c r="D785" s="126" t="s">
        <v>883</v>
      </c>
      <c r="E785" s="119">
        <v>2</v>
      </c>
      <c r="F785" s="119">
        <v>63022101</v>
      </c>
      <c r="G785" s="97">
        <f t="shared" si="90"/>
        <v>63022104</v>
      </c>
      <c r="H785" s="99">
        <v>0</v>
      </c>
      <c r="I785" s="11">
        <v>32</v>
      </c>
      <c r="J785" s="11">
        <v>2</v>
      </c>
      <c r="K785" s="119">
        <v>0</v>
      </c>
      <c r="L785" s="119">
        <v>0</v>
      </c>
      <c r="M785" s="119">
        <v>0</v>
      </c>
      <c r="N785" s="119">
        <v>1</v>
      </c>
      <c r="O785" s="119">
        <v>0</v>
      </c>
      <c r="P785" s="119">
        <v>0</v>
      </c>
      <c r="Q785" s="119">
        <v>0</v>
      </c>
      <c r="R785" s="119">
        <v>0</v>
      </c>
      <c r="S785" s="119">
        <v>0</v>
      </c>
      <c r="T785" s="119">
        <v>1</v>
      </c>
      <c r="U785" s="119">
        <v>2</v>
      </c>
      <c r="V785" s="101">
        <v>0</v>
      </c>
      <c r="W785" s="101">
        <v>5.5</v>
      </c>
      <c r="X785" s="101">
        <v>3600</v>
      </c>
      <c r="Y785" s="119">
        <v>0</v>
      </c>
      <c r="Z785" s="119">
        <v>30</v>
      </c>
      <c r="AA785" s="119">
        <v>0</v>
      </c>
      <c r="AB785" s="119">
        <v>0</v>
      </c>
      <c r="AC785" s="119">
        <v>0</v>
      </c>
      <c r="AD785" s="119">
        <v>9</v>
      </c>
      <c r="AE785" s="119">
        <v>1</v>
      </c>
      <c r="AF785" s="119">
        <v>3</v>
      </c>
      <c r="AG785" s="119">
        <v>2</v>
      </c>
      <c r="AH785" s="119">
        <v>2</v>
      </c>
      <c r="AI785" s="119">
        <v>0</v>
      </c>
      <c r="AJ785" s="119">
        <v>4</v>
      </c>
      <c r="AK785" s="119">
        <v>0</v>
      </c>
      <c r="AL785" s="119">
        <v>0</v>
      </c>
      <c r="AM785" s="119">
        <v>0</v>
      </c>
      <c r="AN785" s="119">
        <v>0.25</v>
      </c>
      <c r="AO785" s="119">
        <v>2000</v>
      </c>
      <c r="AP785" s="119">
        <v>0.25</v>
      </c>
      <c r="AQ785" s="119">
        <v>20</v>
      </c>
      <c r="AR785" s="119">
        <v>0</v>
      </c>
      <c r="AS785" s="119">
        <v>92002001</v>
      </c>
      <c r="AT785" s="126" t="s">
        <v>155</v>
      </c>
      <c r="AU785" s="119" t="s">
        <v>780</v>
      </c>
      <c r="AV785" s="119">
        <v>10003002</v>
      </c>
      <c r="AW785" s="119">
        <v>21202010</v>
      </c>
      <c r="AX785" s="126" t="s">
        <v>375</v>
      </c>
      <c r="AY785" s="126">
        <v>0</v>
      </c>
      <c r="AZ785" s="119">
        <v>0</v>
      </c>
      <c r="BA785" s="119">
        <v>0</v>
      </c>
      <c r="BB785" s="123" t="str">
        <f t="shared" si="91"/>
        <v>立即对目标范围内的怪物造成550%攻击伤害+3600点固定伤害,并使目标移动速度降低50%,持续3秒</v>
      </c>
      <c r="BC785" s="119">
        <v>0</v>
      </c>
      <c r="BD785" s="119">
        <v>0</v>
      </c>
      <c r="BE785" s="119">
        <v>0</v>
      </c>
      <c r="BF785" s="119">
        <v>0</v>
      </c>
      <c r="BG785" s="119">
        <v>0</v>
      </c>
      <c r="BH785" s="119">
        <v>0</v>
      </c>
      <c r="BI785" s="128">
        <v>0</v>
      </c>
      <c r="BJ785" s="119">
        <v>0</v>
      </c>
      <c r="BK785" s="119">
        <v>0</v>
      </c>
      <c r="BL785" s="119">
        <v>0</v>
      </c>
      <c r="BM785" s="119">
        <v>0</v>
      </c>
      <c r="BN785" s="119">
        <v>0</v>
      </c>
      <c r="BO785" s="119">
        <v>0</v>
      </c>
    </row>
    <row r="786" spans="3:67" ht="19.5" customHeight="1">
      <c r="C786" s="97">
        <v>63022104</v>
      </c>
      <c r="D786" s="126" t="s">
        <v>883</v>
      </c>
      <c r="E786" s="119">
        <v>3</v>
      </c>
      <c r="F786" s="119">
        <v>63022101</v>
      </c>
      <c r="G786" s="97">
        <v>0</v>
      </c>
      <c r="H786" s="99">
        <v>0</v>
      </c>
      <c r="I786" s="11">
        <v>0</v>
      </c>
      <c r="J786" s="106">
        <v>0</v>
      </c>
      <c r="K786" s="119">
        <v>0</v>
      </c>
      <c r="L786" s="119">
        <v>0</v>
      </c>
      <c r="M786" s="119">
        <v>0</v>
      </c>
      <c r="N786" s="119">
        <v>1</v>
      </c>
      <c r="O786" s="119">
        <v>0</v>
      </c>
      <c r="P786" s="119">
        <v>0</v>
      </c>
      <c r="Q786" s="119">
        <v>0</v>
      </c>
      <c r="R786" s="119">
        <v>0</v>
      </c>
      <c r="S786" s="119">
        <v>0</v>
      </c>
      <c r="T786" s="119">
        <v>1</v>
      </c>
      <c r="U786" s="119">
        <v>2</v>
      </c>
      <c r="V786" s="101">
        <v>0</v>
      </c>
      <c r="W786" s="101">
        <v>6</v>
      </c>
      <c r="X786" s="101">
        <v>5600</v>
      </c>
      <c r="Y786" s="119">
        <v>0</v>
      </c>
      <c r="Z786" s="119">
        <v>30</v>
      </c>
      <c r="AA786" s="119">
        <v>0</v>
      </c>
      <c r="AB786" s="119">
        <v>0</v>
      </c>
      <c r="AC786" s="119">
        <v>0</v>
      </c>
      <c r="AD786" s="119">
        <v>9</v>
      </c>
      <c r="AE786" s="119">
        <v>1</v>
      </c>
      <c r="AF786" s="119">
        <v>3</v>
      </c>
      <c r="AG786" s="119">
        <v>2</v>
      </c>
      <c r="AH786" s="119">
        <v>2</v>
      </c>
      <c r="AI786" s="119">
        <v>0</v>
      </c>
      <c r="AJ786" s="119">
        <v>4</v>
      </c>
      <c r="AK786" s="119">
        <v>0</v>
      </c>
      <c r="AL786" s="119">
        <v>0</v>
      </c>
      <c r="AM786" s="119">
        <v>0</v>
      </c>
      <c r="AN786" s="119">
        <v>0.25</v>
      </c>
      <c r="AO786" s="119">
        <v>2000</v>
      </c>
      <c r="AP786" s="119">
        <v>0.25</v>
      </c>
      <c r="AQ786" s="119">
        <v>20</v>
      </c>
      <c r="AR786" s="119">
        <v>0</v>
      </c>
      <c r="AS786" s="119">
        <v>92002001</v>
      </c>
      <c r="AT786" s="126" t="s">
        <v>155</v>
      </c>
      <c r="AU786" s="119" t="s">
        <v>780</v>
      </c>
      <c r="AV786" s="119">
        <v>10003002</v>
      </c>
      <c r="AW786" s="119">
        <v>21202010</v>
      </c>
      <c r="AX786" s="126" t="s">
        <v>375</v>
      </c>
      <c r="AY786" s="126">
        <v>0</v>
      </c>
      <c r="AZ786" s="119">
        <v>0</v>
      </c>
      <c r="BA786" s="119">
        <v>0</v>
      </c>
      <c r="BB786" s="123" t="str">
        <f t="shared" si="91"/>
        <v>立即对目标范围内的怪物造成600%攻击伤害+5600点固定伤害,并使目标移动速度降低50%,持续3秒</v>
      </c>
      <c r="BC786" s="119">
        <v>0</v>
      </c>
      <c r="BD786" s="119">
        <v>0</v>
      </c>
      <c r="BE786" s="119">
        <v>0</v>
      </c>
      <c r="BF786" s="119">
        <v>0</v>
      </c>
      <c r="BG786" s="119">
        <v>0</v>
      </c>
      <c r="BH786" s="119">
        <v>0</v>
      </c>
      <c r="BI786" s="128">
        <v>0</v>
      </c>
      <c r="BJ786" s="119">
        <v>0</v>
      </c>
      <c r="BK786" s="119">
        <v>0</v>
      </c>
      <c r="BL786" s="119">
        <v>0</v>
      </c>
      <c r="BM786" s="119">
        <v>0</v>
      </c>
      <c r="BN786" s="119">
        <v>0</v>
      </c>
      <c r="BO786" s="119">
        <v>0</v>
      </c>
    </row>
    <row r="787" spans="3:67" ht="19.5" customHeight="1">
      <c r="C787" s="97">
        <v>63022105</v>
      </c>
      <c r="D787" s="126" t="s">
        <v>883</v>
      </c>
      <c r="E787" s="119">
        <v>4</v>
      </c>
      <c r="F787" s="119">
        <v>63022101</v>
      </c>
      <c r="G787" s="97">
        <v>0</v>
      </c>
      <c r="H787" s="99">
        <v>0</v>
      </c>
      <c r="I787" s="11">
        <v>0</v>
      </c>
      <c r="J787" s="11">
        <v>0</v>
      </c>
      <c r="K787" s="119">
        <v>0</v>
      </c>
      <c r="L787" s="119">
        <v>0</v>
      </c>
      <c r="M787" s="119">
        <v>0</v>
      </c>
      <c r="N787" s="119">
        <v>1</v>
      </c>
      <c r="O787" s="119">
        <v>0</v>
      </c>
      <c r="P787" s="119">
        <v>0</v>
      </c>
      <c r="Q787" s="119">
        <v>0</v>
      </c>
      <c r="R787" s="119">
        <v>0</v>
      </c>
      <c r="S787" s="119">
        <v>0</v>
      </c>
      <c r="T787" s="119">
        <v>1</v>
      </c>
      <c r="U787" s="119">
        <v>2</v>
      </c>
      <c r="V787" s="101">
        <v>0</v>
      </c>
      <c r="W787" s="101">
        <v>6.5</v>
      </c>
      <c r="X787" s="101">
        <v>8000</v>
      </c>
      <c r="Y787" s="119">
        <v>0</v>
      </c>
      <c r="Z787" s="119">
        <v>30</v>
      </c>
      <c r="AA787" s="119">
        <v>0</v>
      </c>
      <c r="AB787" s="119">
        <v>0</v>
      </c>
      <c r="AC787" s="119">
        <v>0</v>
      </c>
      <c r="AD787" s="119">
        <v>9</v>
      </c>
      <c r="AE787" s="119">
        <v>1</v>
      </c>
      <c r="AF787" s="119">
        <v>3</v>
      </c>
      <c r="AG787" s="119">
        <v>2</v>
      </c>
      <c r="AH787" s="119">
        <v>2</v>
      </c>
      <c r="AI787" s="119">
        <v>0</v>
      </c>
      <c r="AJ787" s="119">
        <v>4</v>
      </c>
      <c r="AK787" s="119">
        <v>0</v>
      </c>
      <c r="AL787" s="119">
        <v>0</v>
      </c>
      <c r="AM787" s="119">
        <v>0</v>
      </c>
      <c r="AN787" s="119">
        <v>0.25</v>
      </c>
      <c r="AO787" s="119">
        <v>2000</v>
      </c>
      <c r="AP787" s="119">
        <v>0.25</v>
      </c>
      <c r="AQ787" s="119">
        <v>20</v>
      </c>
      <c r="AR787" s="119">
        <v>0</v>
      </c>
      <c r="AS787" s="119">
        <v>92002001</v>
      </c>
      <c r="AT787" s="126" t="s">
        <v>155</v>
      </c>
      <c r="AU787" s="119" t="s">
        <v>780</v>
      </c>
      <c r="AV787" s="119">
        <v>10003002</v>
      </c>
      <c r="AW787" s="119">
        <v>21202010</v>
      </c>
      <c r="AX787" s="126" t="s">
        <v>375</v>
      </c>
      <c r="AY787" s="126">
        <v>0</v>
      </c>
      <c r="AZ787" s="119">
        <v>0</v>
      </c>
      <c r="BA787" s="119">
        <v>0</v>
      </c>
      <c r="BB787" s="123" t="str">
        <f t="shared" si="91"/>
        <v>立即对目标范围内的怪物造成650%攻击伤害+8000点固定伤害,并使目标移动速度降低50%,持续3秒</v>
      </c>
      <c r="BC787" s="119">
        <v>0</v>
      </c>
      <c r="BD787" s="119">
        <v>0</v>
      </c>
      <c r="BE787" s="119">
        <v>0</v>
      </c>
      <c r="BF787" s="119">
        <v>0</v>
      </c>
      <c r="BG787" s="119">
        <v>0</v>
      </c>
      <c r="BH787" s="119">
        <v>0</v>
      </c>
      <c r="BI787" s="128">
        <v>0</v>
      </c>
      <c r="BJ787" s="119">
        <v>0</v>
      </c>
      <c r="BK787" s="119">
        <v>0</v>
      </c>
      <c r="BL787" s="119">
        <v>0</v>
      </c>
      <c r="BM787" s="119">
        <v>0</v>
      </c>
      <c r="BN787" s="119">
        <v>0</v>
      </c>
      <c r="BO787" s="119">
        <v>0</v>
      </c>
    </row>
    <row r="788" spans="3:67" ht="19.5" customHeight="1">
      <c r="C788" s="97">
        <v>63022106</v>
      </c>
      <c r="D788" s="126" t="s">
        <v>883</v>
      </c>
      <c r="E788" s="119">
        <v>5</v>
      </c>
      <c r="F788" s="119">
        <v>63022101</v>
      </c>
      <c r="G788" s="101">
        <v>0</v>
      </c>
      <c r="H788" s="99">
        <v>0</v>
      </c>
      <c r="I788" s="11">
        <v>0</v>
      </c>
      <c r="J788" s="11">
        <v>0</v>
      </c>
      <c r="K788" s="119">
        <v>0</v>
      </c>
      <c r="L788" s="119">
        <v>0</v>
      </c>
      <c r="M788" s="119">
        <v>0</v>
      </c>
      <c r="N788" s="119">
        <v>1</v>
      </c>
      <c r="O788" s="119">
        <v>0</v>
      </c>
      <c r="P788" s="119">
        <v>0</v>
      </c>
      <c r="Q788" s="119">
        <v>0</v>
      </c>
      <c r="R788" s="119">
        <v>0</v>
      </c>
      <c r="S788" s="119">
        <v>0</v>
      </c>
      <c r="T788" s="119">
        <v>1</v>
      </c>
      <c r="U788" s="119">
        <v>2</v>
      </c>
      <c r="V788" s="101">
        <v>0</v>
      </c>
      <c r="W788" s="101">
        <v>7</v>
      </c>
      <c r="X788" s="101">
        <v>10400</v>
      </c>
      <c r="Y788" s="119">
        <v>0</v>
      </c>
      <c r="Z788" s="119">
        <v>30</v>
      </c>
      <c r="AA788" s="119">
        <v>0</v>
      </c>
      <c r="AB788" s="119">
        <v>0</v>
      </c>
      <c r="AC788" s="119">
        <v>0</v>
      </c>
      <c r="AD788" s="119">
        <v>9</v>
      </c>
      <c r="AE788" s="119">
        <v>1</v>
      </c>
      <c r="AF788" s="119">
        <v>3</v>
      </c>
      <c r="AG788" s="119">
        <v>2</v>
      </c>
      <c r="AH788" s="119">
        <v>2</v>
      </c>
      <c r="AI788" s="119">
        <v>0</v>
      </c>
      <c r="AJ788" s="119">
        <v>4</v>
      </c>
      <c r="AK788" s="119">
        <v>0</v>
      </c>
      <c r="AL788" s="119">
        <v>0</v>
      </c>
      <c r="AM788" s="119">
        <v>0</v>
      </c>
      <c r="AN788" s="119">
        <v>0.25</v>
      </c>
      <c r="AO788" s="119">
        <v>2000</v>
      </c>
      <c r="AP788" s="119">
        <v>0.25</v>
      </c>
      <c r="AQ788" s="119">
        <v>20</v>
      </c>
      <c r="AR788" s="119">
        <v>0</v>
      </c>
      <c r="AS788" s="119">
        <v>92002001</v>
      </c>
      <c r="AT788" s="126" t="s">
        <v>155</v>
      </c>
      <c r="AU788" s="119" t="s">
        <v>780</v>
      </c>
      <c r="AV788" s="119">
        <v>10003002</v>
      </c>
      <c r="AW788" s="119">
        <v>21202010</v>
      </c>
      <c r="AX788" s="126" t="s">
        <v>375</v>
      </c>
      <c r="AY788" s="126">
        <v>0</v>
      </c>
      <c r="AZ788" s="119">
        <v>0</v>
      </c>
      <c r="BA788" s="119">
        <v>0</v>
      </c>
      <c r="BB788" s="123" t="str">
        <f t="shared" si="91"/>
        <v>立即对目标范围内的怪物造成700%攻击伤害+10400点固定伤害,并使目标移动速度降低50%,持续3秒</v>
      </c>
      <c r="BC788" s="119">
        <v>0</v>
      </c>
      <c r="BD788" s="119">
        <v>0</v>
      </c>
      <c r="BE788" s="119">
        <v>0</v>
      </c>
      <c r="BF788" s="119">
        <v>0</v>
      </c>
      <c r="BG788" s="119">
        <v>0</v>
      </c>
      <c r="BH788" s="119">
        <v>0</v>
      </c>
      <c r="BI788" s="128">
        <v>0</v>
      </c>
      <c r="BJ788" s="119">
        <v>0</v>
      </c>
      <c r="BK788" s="119">
        <v>0</v>
      </c>
      <c r="BL788" s="119">
        <v>0</v>
      </c>
      <c r="BM788" s="119">
        <v>0</v>
      </c>
      <c r="BN788" s="119">
        <v>0</v>
      </c>
      <c r="BO788" s="119">
        <v>0</v>
      </c>
    </row>
    <row r="789" spans="3:67" ht="20.100000000000001" customHeight="1">
      <c r="C789" s="97">
        <v>63022201</v>
      </c>
      <c r="D789" s="113" t="s">
        <v>884</v>
      </c>
      <c r="E789" s="101">
        <v>0</v>
      </c>
      <c r="F789" s="101">
        <v>63022201</v>
      </c>
      <c r="G789" s="97">
        <f t="shared" ref="G789:G791" si="92">C790</f>
        <v>63022202</v>
      </c>
      <c r="H789" s="99">
        <v>0</v>
      </c>
      <c r="I789" s="11">
        <v>25</v>
      </c>
      <c r="J789" s="11">
        <v>5</v>
      </c>
      <c r="K789" s="101">
        <v>0</v>
      </c>
      <c r="L789" s="97">
        <v>0</v>
      </c>
      <c r="M789" s="97">
        <v>0</v>
      </c>
      <c r="N789" s="97">
        <v>1</v>
      </c>
      <c r="O789" s="97">
        <v>0</v>
      </c>
      <c r="P789" s="97">
        <v>1</v>
      </c>
      <c r="Q789" s="97">
        <v>0</v>
      </c>
      <c r="R789" s="100">
        <v>0</v>
      </c>
      <c r="S789" s="97">
        <v>0</v>
      </c>
      <c r="T789" s="97">
        <v>1</v>
      </c>
      <c r="U789" s="97">
        <v>2</v>
      </c>
      <c r="V789" s="97">
        <v>0</v>
      </c>
      <c r="W789" s="100">
        <v>2</v>
      </c>
      <c r="X789" s="100">
        <v>750</v>
      </c>
      <c r="Y789" s="119">
        <v>0</v>
      </c>
      <c r="Z789" s="97">
        <v>35</v>
      </c>
      <c r="AA789" s="97">
        <v>0</v>
      </c>
      <c r="AB789" s="97">
        <v>0</v>
      </c>
      <c r="AC789" s="97">
        <v>0</v>
      </c>
      <c r="AD789" s="97">
        <v>9</v>
      </c>
      <c r="AE789" s="97">
        <v>1</v>
      </c>
      <c r="AF789" s="97">
        <v>3</v>
      </c>
      <c r="AG789" s="100">
        <v>0</v>
      </c>
      <c r="AH789" s="100">
        <v>2</v>
      </c>
      <c r="AI789" s="100">
        <v>0</v>
      </c>
      <c r="AJ789" s="100">
        <v>2</v>
      </c>
      <c r="AK789" s="97">
        <v>0</v>
      </c>
      <c r="AL789" s="97">
        <v>0</v>
      </c>
      <c r="AM789" s="97">
        <v>0</v>
      </c>
      <c r="AN789" s="97">
        <v>2</v>
      </c>
      <c r="AO789" s="97">
        <v>10000</v>
      </c>
      <c r="AP789" s="97">
        <v>0.5</v>
      </c>
      <c r="AQ789" s="119">
        <v>20</v>
      </c>
      <c r="AR789" s="100">
        <v>0</v>
      </c>
      <c r="AS789" s="97" t="s">
        <v>154</v>
      </c>
      <c r="AT789" s="118" t="s">
        <v>862</v>
      </c>
      <c r="AU789" s="97" t="s">
        <v>344</v>
      </c>
      <c r="AV789" s="101">
        <v>10000007</v>
      </c>
      <c r="AW789" s="101">
        <v>21202020</v>
      </c>
      <c r="AX789" s="118" t="s">
        <v>375</v>
      </c>
      <c r="AY789" s="100" t="s">
        <v>863</v>
      </c>
      <c r="AZ789" s="99">
        <v>0</v>
      </c>
      <c r="BA789" s="99">
        <v>0</v>
      </c>
      <c r="BB789" s="123" t="str">
        <f>"每次向前方释放5个烈焰飓风，每个飓风可以对目标造成2"&amp;W789*100&amp;"%攻击伤害+"&amp;X789&amp;"点固定伤害"&amp;",并使目标造成眩晕效果,持续1秒"</f>
        <v>每次向前方释放5个烈焰飓风，每个飓风可以对目标造成2200%攻击伤害+750点固定伤害,并使目标造成眩晕效果,持续1秒</v>
      </c>
      <c r="BC789" s="97">
        <v>0</v>
      </c>
      <c r="BD789" s="97">
        <v>0</v>
      </c>
      <c r="BE789" s="97">
        <v>0</v>
      </c>
      <c r="BF789" s="97">
        <v>0</v>
      </c>
      <c r="BG789" s="97">
        <v>0</v>
      </c>
      <c r="BH789" s="97">
        <v>0</v>
      </c>
      <c r="BI789" s="103">
        <v>0</v>
      </c>
      <c r="BJ789" s="100">
        <v>0</v>
      </c>
      <c r="BK789" s="100">
        <v>0</v>
      </c>
      <c r="BL789" s="100">
        <v>0</v>
      </c>
      <c r="BM789" s="100">
        <v>0</v>
      </c>
      <c r="BN789" s="100">
        <v>0</v>
      </c>
      <c r="BO789" s="100">
        <v>0</v>
      </c>
    </row>
    <row r="790" spans="3:67" ht="20.100000000000001" customHeight="1">
      <c r="C790" s="97">
        <v>63022202</v>
      </c>
      <c r="D790" s="113" t="s">
        <v>884</v>
      </c>
      <c r="E790" s="101">
        <v>1</v>
      </c>
      <c r="F790" s="101">
        <v>63022201</v>
      </c>
      <c r="G790" s="97">
        <f t="shared" si="92"/>
        <v>63022203</v>
      </c>
      <c r="H790" s="99">
        <v>0</v>
      </c>
      <c r="I790" s="11">
        <v>32</v>
      </c>
      <c r="J790" s="11">
        <v>2</v>
      </c>
      <c r="K790" s="101">
        <v>0</v>
      </c>
      <c r="L790" s="97">
        <v>0</v>
      </c>
      <c r="M790" s="97">
        <v>0</v>
      </c>
      <c r="N790" s="97">
        <v>1</v>
      </c>
      <c r="O790" s="97">
        <v>0</v>
      </c>
      <c r="P790" s="97">
        <v>1</v>
      </c>
      <c r="Q790" s="97">
        <v>0</v>
      </c>
      <c r="R790" s="100">
        <v>0</v>
      </c>
      <c r="S790" s="97">
        <v>0</v>
      </c>
      <c r="T790" s="97">
        <v>1</v>
      </c>
      <c r="U790" s="97">
        <v>2</v>
      </c>
      <c r="V790" s="97">
        <v>0</v>
      </c>
      <c r="W790" s="100">
        <v>2</v>
      </c>
      <c r="X790" s="100">
        <v>750</v>
      </c>
      <c r="Y790" s="119">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19">
        <v>20</v>
      </c>
      <c r="AR790" s="100">
        <v>0</v>
      </c>
      <c r="AS790" s="97" t="s">
        <v>154</v>
      </c>
      <c r="AT790" s="118" t="s">
        <v>862</v>
      </c>
      <c r="AU790" s="97" t="s">
        <v>344</v>
      </c>
      <c r="AV790" s="101">
        <v>10000007</v>
      </c>
      <c r="AW790" s="101">
        <v>21202020</v>
      </c>
      <c r="AX790" s="118" t="s">
        <v>375</v>
      </c>
      <c r="AY790" s="100" t="s">
        <v>863</v>
      </c>
      <c r="AZ790" s="99">
        <v>0</v>
      </c>
      <c r="BA790" s="99">
        <v>0</v>
      </c>
      <c r="BB790" s="123"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63022203</v>
      </c>
      <c r="D791" s="113" t="s">
        <v>884</v>
      </c>
      <c r="E791" s="101">
        <v>2</v>
      </c>
      <c r="F791" s="101">
        <v>63022201</v>
      </c>
      <c r="G791" s="97">
        <f t="shared" si="92"/>
        <v>63022204</v>
      </c>
      <c r="H791" s="99">
        <v>0</v>
      </c>
      <c r="I791" s="11">
        <v>37</v>
      </c>
      <c r="J791" s="11">
        <v>2</v>
      </c>
      <c r="K791" s="101">
        <v>0</v>
      </c>
      <c r="L791" s="97">
        <v>0</v>
      </c>
      <c r="M791" s="97">
        <v>0</v>
      </c>
      <c r="N791" s="97">
        <v>1</v>
      </c>
      <c r="O791" s="97">
        <v>0</v>
      </c>
      <c r="P791" s="97">
        <v>1</v>
      </c>
      <c r="Q791" s="97">
        <v>0</v>
      </c>
      <c r="R791" s="100">
        <v>0</v>
      </c>
      <c r="S791" s="97">
        <v>0</v>
      </c>
      <c r="T791" s="97">
        <v>1</v>
      </c>
      <c r="U791" s="97">
        <v>2</v>
      </c>
      <c r="V791" s="97">
        <v>0</v>
      </c>
      <c r="W791" s="100">
        <v>2.25</v>
      </c>
      <c r="X791" s="100">
        <v>1500</v>
      </c>
      <c r="Y791" s="119">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19">
        <v>20</v>
      </c>
      <c r="AR791" s="100">
        <v>0</v>
      </c>
      <c r="AS791" s="97" t="s">
        <v>154</v>
      </c>
      <c r="AT791" s="118" t="s">
        <v>862</v>
      </c>
      <c r="AU791" s="97" t="s">
        <v>344</v>
      </c>
      <c r="AV791" s="101">
        <v>10000007</v>
      </c>
      <c r="AW791" s="101">
        <v>21202020</v>
      </c>
      <c r="AX791" s="118" t="s">
        <v>375</v>
      </c>
      <c r="AY791" s="100" t="s">
        <v>863</v>
      </c>
      <c r="AZ791" s="99">
        <v>0</v>
      </c>
      <c r="BA791" s="99">
        <v>0</v>
      </c>
      <c r="BB791" s="123" t="str">
        <f t="shared" ref="BB791:BB794" si="93">"每次向前方释放5个烈焰飓风，每个飓风可以对目标造成2"&amp;W791*100&amp;"%攻击伤害+"&amp;X791&amp;"点固定伤害"&amp;",并使目标造成眩晕效果,持续1秒"</f>
        <v>每次向前方释放5个烈焰飓风，每个飓风可以对目标造成2225%攻击伤害+1500点固定伤害,并使目标造成眩晕效果,持续1秒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63022204</v>
      </c>
      <c r="D792" s="113" t="s">
        <v>884</v>
      </c>
      <c r="E792" s="101">
        <v>3</v>
      </c>
      <c r="F792" s="101">
        <v>63022201</v>
      </c>
      <c r="G792" s="97">
        <v>0</v>
      </c>
      <c r="H792" s="99">
        <v>0</v>
      </c>
      <c r="I792" s="11">
        <v>0</v>
      </c>
      <c r="J792" s="11">
        <v>0</v>
      </c>
      <c r="K792" s="101">
        <v>0</v>
      </c>
      <c r="L792" s="97">
        <v>0</v>
      </c>
      <c r="M792" s="97">
        <v>0</v>
      </c>
      <c r="N792" s="97">
        <v>1</v>
      </c>
      <c r="O792" s="97">
        <v>0</v>
      </c>
      <c r="P792" s="97">
        <v>1</v>
      </c>
      <c r="Q792" s="97">
        <v>0</v>
      </c>
      <c r="R792" s="100">
        <v>0</v>
      </c>
      <c r="S792" s="97">
        <v>0</v>
      </c>
      <c r="T792" s="97">
        <v>1</v>
      </c>
      <c r="U792" s="97">
        <v>2</v>
      </c>
      <c r="V792" s="97">
        <v>0</v>
      </c>
      <c r="W792" s="100">
        <v>2.5</v>
      </c>
      <c r="X792" s="100">
        <v>2250</v>
      </c>
      <c r="Y792" s="119">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19">
        <v>20</v>
      </c>
      <c r="AR792" s="100">
        <v>0</v>
      </c>
      <c r="AS792" s="97" t="s">
        <v>154</v>
      </c>
      <c r="AT792" s="118" t="s">
        <v>862</v>
      </c>
      <c r="AU792" s="97" t="s">
        <v>344</v>
      </c>
      <c r="AV792" s="101">
        <v>10000007</v>
      </c>
      <c r="AW792" s="101">
        <v>21202020</v>
      </c>
      <c r="AX792" s="118" t="s">
        <v>375</v>
      </c>
      <c r="AY792" s="100" t="s">
        <v>863</v>
      </c>
      <c r="AZ792" s="99">
        <v>0</v>
      </c>
      <c r="BA792" s="99">
        <v>0</v>
      </c>
      <c r="BB792" s="123" t="str">
        <f t="shared" si="93"/>
        <v>每次向前方释放5个烈焰飓风，每个飓风可以对目标造成2250%攻击伤害+2250点固定伤害,并使目标造成眩晕效果,持续1秒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63022205</v>
      </c>
      <c r="D793" s="113" t="s">
        <v>884</v>
      </c>
      <c r="E793" s="101">
        <v>4</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2.75</v>
      </c>
      <c r="X793" s="100">
        <v>3250</v>
      </c>
      <c r="Y793" s="119">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19">
        <v>20</v>
      </c>
      <c r="AR793" s="100">
        <v>0</v>
      </c>
      <c r="AS793" s="97" t="s">
        <v>154</v>
      </c>
      <c r="AT793" s="118" t="s">
        <v>862</v>
      </c>
      <c r="AU793" s="97" t="s">
        <v>344</v>
      </c>
      <c r="AV793" s="101">
        <v>10000007</v>
      </c>
      <c r="AW793" s="101">
        <v>21202020</v>
      </c>
      <c r="AX793" s="118" t="s">
        <v>375</v>
      </c>
      <c r="AY793" s="100" t="s">
        <v>863</v>
      </c>
      <c r="AZ793" s="99">
        <v>0</v>
      </c>
      <c r="BA793" s="99">
        <v>0</v>
      </c>
      <c r="BB793" s="123" t="str">
        <f t="shared" si="93"/>
        <v>每次向前方释放5个烈焰飓风，每个飓风可以对目标造成2275%攻击伤害+3250点固定伤害,并使目标造成眩晕效果,持续1秒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63022206</v>
      </c>
      <c r="D794" s="113" t="s">
        <v>884</v>
      </c>
      <c r="E794" s="101">
        <v>5</v>
      </c>
      <c r="F794" s="101">
        <v>63022201</v>
      </c>
      <c r="G794" s="101">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3</v>
      </c>
      <c r="X794" s="100">
        <v>4250</v>
      </c>
      <c r="Y794" s="119">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19">
        <v>20</v>
      </c>
      <c r="AR794" s="100">
        <v>0</v>
      </c>
      <c r="AS794" s="97" t="s">
        <v>154</v>
      </c>
      <c r="AT794" s="118" t="s">
        <v>862</v>
      </c>
      <c r="AU794" s="97" t="s">
        <v>344</v>
      </c>
      <c r="AV794" s="101">
        <v>10000007</v>
      </c>
      <c r="AW794" s="101">
        <v>21202020</v>
      </c>
      <c r="AX794" s="118" t="s">
        <v>375</v>
      </c>
      <c r="AY794" s="100" t="s">
        <v>863</v>
      </c>
      <c r="AZ794" s="99">
        <v>0</v>
      </c>
      <c r="BA794" s="99">
        <v>0</v>
      </c>
      <c r="BB794" s="123" t="str">
        <f t="shared" si="93"/>
        <v>每次向前方释放5个烈焰飓风，每个飓风可以对目标造成2300%攻击伤害+4250点固定伤害,并使目标造成眩晕效果,持续1秒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19.5" customHeight="1">
      <c r="C795" s="97">
        <v>63022301</v>
      </c>
      <c r="D795" s="126" t="s">
        <v>632</v>
      </c>
      <c r="E795" s="119">
        <v>0</v>
      </c>
      <c r="F795" s="119">
        <v>63022301</v>
      </c>
      <c r="G795" s="97">
        <f t="shared" ref="G795:G797" si="94">C796</f>
        <v>63022302</v>
      </c>
      <c r="H795" s="99">
        <v>0</v>
      </c>
      <c r="I795" s="11">
        <v>30</v>
      </c>
      <c r="J795" s="14">
        <v>5</v>
      </c>
      <c r="K795" s="119">
        <v>0</v>
      </c>
      <c r="L795" s="119">
        <v>0</v>
      </c>
      <c r="M795" s="119">
        <v>0</v>
      </c>
      <c r="N795" s="119">
        <v>1</v>
      </c>
      <c r="O795" s="119">
        <v>2</v>
      </c>
      <c r="P795" s="119">
        <v>0</v>
      </c>
      <c r="Q795" s="119">
        <v>0</v>
      </c>
      <c r="R795" s="119">
        <v>0</v>
      </c>
      <c r="S795" s="119">
        <v>0</v>
      </c>
      <c r="T795" s="119">
        <v>1</v>
      </c>
      <c r="U795" s="119">
        <v>2</v>
      </c>
      <c r="V795" s="119">
        <v>0</v>
      </c>
      <c r="W795" s="100">
        <v>4</v>
      </c>
      <c r="X795" s="100">
        <v>1500</v>
      </c>
      <c r="Y795" s="119">
        <v>0</v>
      </c>
      <c r="Z795" s="119">
        <v>40</v>
      </c>
      <c r="AA795" s="119">
        <v>0</v>
      </c>
      <c r="AB795" s="119">
        <v>0</v>
      </c>
      <c r="AC795" s="119">
        <v>0</v>
      </c>
      <c r="AD795" s="119">
        <v>9</v>
      </c>
      <c r="AE795" s="119">
        <v>1</v>
      </c>
      <c r="AF795" s="119">
        <v>3</v>
      </c>
      <c r="AG795" s="119">
        <v>2</v>
      </c>
      <c r="AH795" s="119">
        <v>2</v>
      </c>
      <c r="AI795" s="119">
        <v>0</v>
      </c>
      <c r="AJ795" s="119">
        <v>4</v>
      </c>
      <c r="AK795" s="119">
        <v>0</v>
      </c>
      <c r="AL795" s="119">
        <v>2</v>
      </c>
      <c r="AM795" s="119">
        <v>0</v>
      </c>
      <c r="AN795" s="119">
        <v>0.25</v>
      </c>
      <c r="AO795" s="119">
        <v>2000</v>
      </c>
      <c r="AP795" s="119">
        <v>0.25</v>
      </c>
      <c r="AQ795" s="119">
        <v>30</v>
      </c>
      <c r="AR795" s="119">
        <v>0</v>
      </c>
      <c r="AS795" s="119">
        <v>92002001</v>
      </c>
      <c r="AT795" s="126" t="s">
        <v>155</v>
      </c>
      <c r="AU795" s="119" t="s">
        <v>780</v>
      </c>
      <c r="AV795" s="119">
        <v>10003002</v>
      </c>
      <c r="AW795" s="119">
        <v>21202030</v>
      </c>
      <c r="AX795" s="126" t="s">
        <v>375</v>
      </c>
      <c r="AY795" s="126">
        <v>0</v>
      </c>
      <c r="AZ795" s="119">
        <v>0</v>
      </c>
      <c r="BA795" s="119">
        <v>0</v>
      </c>
      <c r="BB795" s="123" t="str">
        <f>"蓄力2秒,立即对目标范围内的怪物造成"&amp;W795*100&amp;"%攻击伤害+"&amp;X795&amp;"点固定伤害"&amp;",中途可随时取消蓄力直接释放,但是技能伤害会相应降低"</f>
        <v>蓄力2秒,立即对目标范围内的怪物造成400%攻击伤害+1500点固定伤害,中途可随时取消蓄力直接释放,但是技能伤害会相应降低</v>
      </c>
      <c r="BC795" s="119">
        <v>0</v>
      </c>
      <c r="BD795" s="119">
        <v>0</v>
      </c>
      <c r="BE795" s="119">
        <v>0</v>
      </c>
      <c r="BF795" s="119">
        <v>0</v>
      </c>
      <c r="BG795" s="119">
        <v>0</v>
      </c>
      <c r="BH795" s="119">
        <v>0</v>
      </c>
      <c r="BI795" s="128">
        <v>0</v>
      </c>
      <c r="BJ795" s="119">
        <v>0</v>
      </c>
      <c r="BK795" s="119">
        <v>0</v>
      </c>
      <c r="BL795" s="119">
        <v>0</v>
      </c>
      <c r="BM795" s="119">
        <v>0</v>
      </c>
      <c r="BN795" s="119">
        <v>0</v>
      </c>
      <c r="BO795" s="119">
        <v>0</v>
      </c>
    </row>
    <row r="796" spans="3:67" ht="19.5" customHeight="1">
      <c r="C796" s="97">
        <v>63022302</v>
      </c>
      <c r="D796" s="126" t="s">
        <v>632</v>
      </c>
      <c r="E796" s="119">
        <v>1</v>
      </c>
      <c r="F796" s="119">
        <v>63022301</v>
      </c>
      <c r="G796" s="97">
        <f t="shared" si="94"/>
        <v>63022303</v>
      </c>
      <c r="H796" s="99">
        <v>0</v>
      </c>
      <c r="I796" s="11">
        <v>37</v>
      </c>
      <c r="J796" s="14">
        <v>2</v>
      </c>
      <c r="K796" s="119">
        <v>0</v>
      </c>
      <c r="L796" s="119">
        <v>0</v>
      </c>
      <c r="M796" s="119">
        <v>0</v>
      </c>
      <c r="N796" s="119">
        <v>1</v>
      </c>
      <c r="O796" s="119">
        <v>2</v>
      </c>
      <c r="P796" s="119">
        <v>0</v>
      </c>
      <c r="Q796" s="119">
        <v>0</v>
      </c>
      <c r="R796" s="119">
        <v>0</v>
      </c>
      <c r="S796" s="119">
        <v>0</v>
      </c>
      <c r="T796" s="119">
        <v>1</v>
      </c>
      <c r="U796" s="119">
        <v>2</v>
      </c>
      <c r="V796" s="119">
        <v>0</v>
      </c>
      <c r="W796" s="100">
        <v>4</v>
      </c>
      <c r="X796" s="100">
        <v>1500</v>
      </c>
      <c r="Y796" s="119">
        <v>0</v>
      </c>
      <c r="Z796" s="119">
        <v>40</v>
      </c>
      <c r="AA796" s="119">
        <v>0</v>
      </c>
      <c r="AB796" s="119">
        <v>0</v>
      </c>
      <c r="AC796" s="119">
        <v>0</v>
      </c>
      <c r="AD796" s="119">
        <v>9</v>
      </c>
      <c r="AE796" s="119">
        <v>1</v>
      </c>
      <c r="AF796" s="119">
        <v>3</v>
      </c>
      <c r="AG796" s="119">
        <v>2</v>
      </c>
      <c r="AH796" s="119">
        <v>2</v>
      </c>
      <c r="AI796" s="119">
        <v>0</v>
      </c>
      <c r="AJ796" s="119">
        <v>4</v>
      </c>
      <c r="AK796" s="119">
        <v>0</v>
      </c>
      <c r="AL796" s="119">
        <v>2</v>
      </c>
      <c r="AM796" s="119">
        <v>0</v>
      </c>
      <c r="AN796" s="119">
        <v>0.25</v>
      </c>
      <c r="AO796" s="119">
        <v>2000</v>
      </c>
      <c r="AP796" s="119">
        <v>0.25</v>
      </c>
      <c r="AQ796" s="119">
        <v>30</v>
      </c>
      <c r="AR796" s="119">
        <v>0</v>
      </c>
      <c r="AS796" s="119">
        <v>92002001</v>
      </c>
      <c r="AT796" s="126" t="s">
        <v>155</v>
      </c>
      <c r="AU796" s="119" t="s">
        <v>780</v>
      </c>
      <c r="AV796" s="119">
        <v>10003002</v>
      </c>
      <c r="AW796" s="119">
        <v>21202030</v>
      </c>
      <c r="AX796" s="126" t="s">
        <v>375</v>
      </c>
      <c r="AY796" s="126">
        <v>0</v>
      </c>
      <c r="AZ796" s="119">
        <v>0</v>
      </c>
      <c r="BA796" s="119">
        <v>0</v>
      </c>
      <c r="BB796" s="123" t="str">
        <f t="shared" ref="BB796:BB800" si="95">"蓄力2秒,立即对目标范围内的怪物造成"&amp;W796*100&amp;"%攻击伤害+"&amp;X796&amp;"点固定伤害"&amp;",中途可随时取消蓄力直接释放,但是技能伤害会相应降低"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19">
        <v>0</v>
      </c>
      <c r="BD796" s="119">
        <v>0</v>
      </c>
      <c r="BE796" s="119">
        <v>0</v>
      </c>
      <c r="BF796" s="119">
        <v>0</v>
      </c>
      <c r="BG796" s="119">
        <v>0</v>
      </c>
      <c r="BH796" s="119">
        <v>0</v>
      </c>
      <c r="BI796" s="128">
        <v>0</v>
      </c>
      <c r="BJ796" s="119">
        <v>0</v>
      </c>
      <c r="BK796" s="119">
        <v>0</v>
      </c>
      <c r="BL796" s="119">
        <v>0</v>
      </c>
      <c r="BM796" s="119">
        <v>0</v>
      </c>
      <c r="BN796" s="119">
        <v>0</v>
      </c>
      <c r="BO796" s="119">
        <v>0</v>
      </c>
    </row>
    <row r="797" spans="3:67" ht="19.5" customHeight="1">
      <c r="C797" s="97">
        <v>63022303</v>
      </c>
      <c r="D797" s="126" t="s">
        <v>632</v>
      </c>
      <c r="E797" s="119">
        <v>2</v>
      </c>
      <c r="F797" s="119">
        <v>63022301</v>
      </c>
      <c r="G797" s="97">
        <f t="shared" si="94"/>
        <v>63022304</v>
      </c>
      <c r="H797" s="99">
        <v>0</v>
      </c>
      <c r="I797" s="11">
        <v>42</v>
      </c>
      <c r="J797" s="14">
        <v>2</v>
      </c>
      <c r="K797" s="119">
        <v>0</v>
      </c>
      <c r="L797" s="119">
        <v>0</v>
      </c>
      <c r="M797" s="119">
        <v>0</v>
      </c>
      <c r="N797" s="119">
        <v>1</v>
      </c>
      <c r="O797" s="119">
        <v>2</v>
      </c>
      <c r="P797" s="119">
        <v>0</v>
      </c>
      <c r="Q797" s="119">
        <v>0</v>
      </c>
      <c r="R797" s="119">
        <v>0</v>
      </c>
      <c r="S797" s="119">
        <v>0</v>
      </c>
      <c r="T797" s="119">
        <v>1</v>
      </c>
      <c r="U797" s="119">
        <v>2</v>
      </c>
      <c r="V797" s="119">
        <v>0</v>
      </c>
      <c r="W797" s="100">
        <v>4.5</v>
      </c>
      <c r="X797" s="100">
        <v>3000</v>
      </c>
      <c r="Y797" s="119">
        <v>0</v>
      </c>
      <c r="Z797" s="119">
        <v>40</v>
      </c>
      <c r="AA797" s="119">
        <v>0</v>
      </c>
      <c r="AB797" s="119">
        <v>0</v>
      </c>
      <c r="AC797" s="119">
        <v>0</v>
      </c>
      <c r="AD797" s="119">
        <v>9</v>
      </c>
      <c r="AE797" s="119">
        <v>1</v>
      </c>
      <c r="AF797" s="119">
        <v>3</v>
      </c>
      <c r="AG797" s="119">
        <v>2</v>
      </c>
      <c r="AH797" s="119">
        <v>2</v>
      </c>
      <c r="AI797" s="119">
        <v>0</v>
      </c>
      <c r="AJ797" s="119">
        <v>4</v>
      </c>
      <c r="AK797" s="119">
        <v>0</v>
      </c>
      <c r="AL797" s="119">
        <v>2</v>
      </c>
      <c r="AM797" s="119">
        <v>0</v>
      </c>
      <c r="AN797" s="119">
        <v>0.25</v>
      </c>
      <c r="AO797" s="119">
        <v>2000</v>
      </c>
      <c r="AP797" s="119">
        <v>0.25</v>
      </c>
      <c r="AQ797" s="119">
        <v>30</v>
      </c>
      <c r="AR797" s="119">
        <v>0</v>
      </c>
      <c r="AS797" s="119">
        <v>92002001</v>
      </c>
      <c r="AT797" s="126" t="s">
        <v>155</v>
      </c>
      <c r="AU797" s="119" t="s">
        <v>780</v>
      </c>
      <c r="AV797" s="119">
        <v>10003002</v>
      </c>
      <c r="AW797" s="119">
        <v>21202030</v>
      </c>
      <c r="AX797" s="126" t="s">
        <v>375</v>
      </c>
      <c r="AY797" s="126">
        <v>0</v>
      </c>
      <c r="AZ797" s="119">
        <v>0</v>
      </c>
      <c r="BA797" s="119">
        <v>0</v>
      </c>
      <c r="BB797" s="123" t="str">
        <f t="shared" si="95"/>
        <v>蓄力2秒,立即对目标范围内的怪物造成450%攻击伤害+3000点固定伤害,中途可随时取消蓄力直接释放,但是技能伤害会相应降低</v>
      </c>
      <c r="BC797" s="119">
        <v>0</v>
      </c>
      <c r="BD797" s="119">
        <v>0</v>
      </c>
      <c r="BE797" s="119">
        <v>0</v>
      </c>
      <c r="BF797" s="119">
        <v>0</v>
      </c>
      <c r="BG797" s="119">
        <v>0</v>
      </c>
      <c r="BH797" s="119">
        <v>0</v>
      </c>
      <c r="BI797" s="128">
        <v>0</v>
      </c>
      <c r="BJ797" s="119">
        <v>0</v>
      </c>
      <c r="BK797" s="119">
        <v>0</v>
      </c>
      <c r="BL797" s="119">
        <v>0</v>
      </c>
      <c r="BM797" s="119">
        <v>0</v>
      </c>
      <c r="BN797" s="119">
        <v>0</v>
      </c>
      <c r="BO797" s="119">
        <v>0</v>
      </c>
    </row>
    <row r="798" spans="3:67" ht="19.5" customHeight="1">
      <c r="C798" s="97">
        <v>63022304</v>
      </c>
      <c r="D798" s="126" t="s">
        <v>632</v>
      </c>
      <c r="E798" s="119">
        <v>3</v>
      </c>
      <c r="F798" s="119">
        <v>63022301</v>
      </c>
      <c r="G798" s="97">
        <v>0</v>
      </c>
      <c r="H798" s="99">
        <v>0</v>
      </c>
      <c r="I798" s="14">
        <v>0</v>
      </c>
      <c r="J798" s="14">
        <v>0</v>
      </c>
      <c r="K798" s="119">
        <v>0</v>
      </c>
      <c r="L798" s="119">
        <v>0</v>
      </c>
      <c r="M798" s="119">
        <v>0</v>
      </c>
      <c r="N798" s="119">
        <v>1</v>
      </c>
      <c r="O798" s="119">
        <v>2</v>
      </c>
      <c r="P798" s="119">
        <v>0</v>
      </c>
      <c r="Q798" s="119">
        <v>0</v>
      </c>
      <c r="R798" s="119">
        <v>0</v>
      </c>
      <c r="S798" s="119">
        <v>0</v>
      </c>
      <c r="T798" s="119">
        <v>1</v>
      </c>
      <c r="U798" s="119">
        <v>2</v>
      </c>
      <c r="V798" s="119">
        <v>0</v>
      </c>
      <c r="W798" s="100">
        <v>5</v>
      </c>
      <c r="X798" s="100">
        <v>4500</v>
      </c>
      <c r="Y798" s="119">
        <v>0</v>
      </c>
      <c r="Z798" s="119">
        <v>40</v>
      </c>
      <c r="AA798" s="119">
        <v>0</v>
      </c>
      <c r="AB798" s="119">
        <v>0</v>
      </c>
      <c r="AC798" s="119">
        <v>0</v>
      </c>
      <c r="AD798" s="119">
        <v>9</v>
      </c>
      <c r="AE798" s="119">
        <v>1</v>
      </c>
      <c r="AF798" s="119">
        <v>3</v>
      </c>
      <c r="AG798" s="119">
        <v>2</v>
      </c>
      <c r="AH798" s="119">
        <v>2</v>
      </c>
      <c r="AI798" s="119">
        <v>0</v>
      </c>
      <c r="AJ798" s="119">
        <v>4</v>
      </c>
      <c r="AK798" s="119">
        <v>0</v>
      </c>
      <c r="AL798" s="119">
        <v>2</v>
      </c>
      <c r="AM798" s="119">
        <v>0</v>
      </c>
      <c r="AN798" s="119">
        <v>0.25</v>
      </c>
      <c r="AO798" s="119">
        <v>2000</v>
      </c>
      <c r="AP798" s="119">
        <v>0.25</v>
      </c>
      <c r="AQ798" s="119">
        <v>30</v>
      </c>
      <c r="AR798" s="119">
        <v>0</v>
      </c>
      <c r="AS798" s="119">
        <v>92002001</v>
      </c>
      <c r="AT798" s="126" t="s">
        <v>155</v>
      </c>
      <c r="AU798" s="119" t="s">
        <v>780</v>
      </c>
      <c r="AV798" s="119">
        <v>10003002</v>
      </c>
      <c r="AW798" s="119">
        <v>21202030</v>
      </c>
      <c r="AX798" s="126" t="s">
        <v>375</v>
      </c>
      <c r="AY798" s="126">
        <v>0</v>
      </c>
      <c r="AZ798" s="119">
        <v>0</v>
      </c>
      <c r="BA798" s="119">
        <v>0</v>
      </c>
      <c r="BB798" s="123" t="str">
        <f t="shared" si="95"/>
        <v>蓄力2秒,立即对目标范围内的怪物造成500%攻击伤害+4500点固定伤害,中途可随时取消蓄力直接释放,但是技能伤害会相应降低</v>
      </c>
      <c r="BC798" s="119">
        <v>0</v>
      </c>
      <c r="BD798" s="119">
        <v>0</v>
      </c>
      <c r="BE798" s="119">
        <v>0</v>
      </c>
      <c r="BF798" s="119">
        <v>0</v>
      </c>
      <c r="BG798" s="119">
        <v>0</v>
      </c>
      <c r="BH798" s="119">
        <v>0</v>
      </c>
      <c r="BI798" s="128">
        <v>0</v>
      </c>
      <c r="BJ798" s="119">
        <v>0</v>
      </c>
      <c r="BK798" s="119">
        <v>0</v>
      </c>
      <c r="BL798" s="119">
        <v>0</v>
      </c>
      <c r="BM798" s="119">
        <v>0</v>
      </c>
      <c r="BN798" s="119">
        <v>0</v>
      </c>
      <c r="BO798" s="119">
        <v>0</v>
      </c>
    </row>
    <row r="799" spans="3:67" ht="19.5" customHeight="1">
      <c r="C799" s="97">
        <v>63022305</v>
      </c>
      <c r="D799" s="126" t="s">
        <v>632</v>
      </c>
      <c r="E799" s="119">
        <v>4</v>
      </c>
      <c r="F799" s="119">
        <v>63022301</v>
      </c>
      <c r="G799" s="97">
        <v>0</v>
      </c>
      <c r="H799" s="99">
        <v>0</v>
      </c>
      <c r="I799" s="14">
        <v>0</v>
      </c>
      <c r="J799" s="14">
        <v>0</v>
      </c>
      <c r="K799" s="119">
        <v>0</v>
      </c>
      <c r="L799" s="119">
        <v>0</v>
      </c>
      <c r="M799" s="119">
        <v>0</v>
      </c>
      <c r="N799" s="119">
        <v>1</v>
      </c>
      <c r="O799" s="119">
        <v>2</v>
      </c>
      <c r="P799" s="119">
        <v>0</v>
      </c>
      <c r="Q799" s="119">
        <v>0</v>
      </c>
      <c r="R799" s="119">
        <v>0</v>
      </c>
      <c r="S799" s="119">
        <v>0</v>
      </c>
      <c r="T799" s="119">
        <v>1</v>
      </c>
      <c r="U799" s="119">
        <v>2</v>
      </c>
      <c r="V799" s="119">
        <v>0</v>
      </c>
      <c r="W799" s="100">
        <v>5.5</v>
      </c>
      <c r="X799" s="100">
        <v>6500</v>
      </c>
      <c r="Y799" s="119">
        <v>0</v>
      </c>
      <c r="Z799" s="119">
        <v>40</v>
      </c>
      <c r="AA799" s="119">
        <v>0</v>
      </c>
      <c r="AB799" s="119">
        <v>0</v>
      </c>
      <c r="AC799" s="119">
        <v>0</v>
      </c>
      <c r="AD799" s="119">
        <v>9</v>
      </c>
      <c r="AE799" s="119">
        <v>1</v>
      </c>
      <c r="AF799" s="119">
        <v>3</v>
      </c>
      <c r="AG799" s="119">
        <v>2</v>
      </c>
      <c r="AH799" s="119">
        <v>2</v>
      </c>
      <c r="AI799" s="119">
        <v>0</v>
      </c>
      <c r="AJ799" s="119">
        <v>4</v>
      </c>
      <c r="AK799" s="119">
        <v>0</v>
      </c>
      <c r="AL799" s="119">
        <v>2</v>
      </c>
      <c r="AM799" s="119">
        <v>0</v>
      </c>
      <c r="AN799" s="119">
        <v>0.25</v>
      </c>
      <c r="AO799" s="119">
        <v>2000</v>
      </c>
      <c r="AP799" s="119">
        <v>0.25</v>
      </c>
      <c r="AQ799" s="119">
        <v>30</v>
      </c>
      <c r="AR799" s="119">
        <v>0</v>
      </c>
      <c r="AS799" s="119">
        <v>92002001</v>
      </c>
      <c r="AT799" s="126" t="s">
        <v>155</v>
      </c>
      <c r="AU799" s="119" t="s">
        <v>780</v>
      </c>
      <c r="AV799" s="119">
        <v>10003002</v>
      </c>
      <c r="AW799" s="119">
        <v>21202030</v>
      </c>
      <c r="AX799" s="126" t="s">
        <v>375</v>
      </c>
      <c r="AY799" s="126">
        <v>0</v>
      </c>
      <c r="AZ799" s="119">
        <v>0</v>
      </c>
      <c r="BA799" s="119">
        <v>0</v>
      </c>
      <c r="BB799" s="123" t="str">
        <f t="shared" si="95"/>
        <v>蓄力2秒,立即对目标范围内的怪物造成550%攻击伤害+6500点固定伤害,中途可随时取消蓄力直接释放,但是技能伤害会相应降低</v>
      </c>
      <c r="BC799" s="119">
        <v>0</v>
      </c>
      <c r="BD799" s="119">
        <v>0</v>
      </c>
      <c r="BE799" s="119">
        <v>0</v>
      </c>
      <c r="BF799" s="119">
        <v>0</v>
      </c>
      <c r="BG799" s="119">
        <v>0</v>
      </c>
      <c r="BH799" s="119">
        <v>0</v>
      </c>
      <c r="BI799" s="128">
        <v>0</v>
      </c>
      <c r="BJ799" s="119">
        <v>0</v>
      </c>
      <c r="BK799" s="119">
        <v>0</v>
      </c>
      <c r="BL799" s="119">
        <v>0</v>
      </c>
      <c r="BM799" s="119">
        <v>0</v>
      </c>
      <c r="BN799" s="119">
        <v>0</v>
      </c>
      <c r="BO799" s="119">
        <v>0</v>
      </c>
    </row>
    <row r="800" spans="3:67" ht="19.5" customHeight="1">
      <c r="C800" s="97">
        <v>63022306</v>
      </c>
      <c r="D800" s="126" t="s">
        <v>632</v>
      </c>
      <c r="E800" s="119">
        <v>5</v>
      </c>
      <c r="F800" s="119">
        <v>63022301</v>
      </c>
      <c r="G800" s="101">
        <v>0</v>
      </c>
      <c r="H800" s="99">
        <v>0</v>
      </c>
      <c r="I800" s="14">
        <v>0</v>
      </c>
      <c r="J800" s="14">
        <v>0</v>
      </c>
      <c r="K800" s="119">
        <v>0</v>
      </c>
      <c r="L800" s="119">
        <v>0</v>
      </c>
      <c r="M800" s="119">
        <v>0</v>
      </c>
      <c r="N800" s="119">
        <v>1</v>
      </c>
      <c r="O800" s="119">
        <v>2</v>
      </c>
      <c r="P800" s="119">
        <v>0</v>
      </c>
      <c r="Q800" s="119">
        <v>0</v>
      </c>
      <c r="R800" s="119">
        <v>0</v>
      </c>
      <c r="S800" s="119">
        <v>0</v>
      </c>
      <c r="T800" s="119">
        <v>1</v>
      </c>
      <c r="U800" s="119">
        <v>2</v>
      </c>
      <c r="V800" s="119">
        <v>0</v>
      </c>
      <c r="W800" s="100">
        <v>6</v>
      </c>
      <c r="X800" s="100">
        <v>8500</v>
      </c>
      <c r="Y800" s="119">
        <v>0</v>
      </c>
      <c r="Z800" s="119">
        <v>40</v>
      </c>
      <c r="AA800" s="119">
        <v>0</v>
      </c>
      <c r="AB800" s="119">
        <v>0</v>
      </c>
      <c r="AC800" s="119">
        <v>0</v>
      </c>
      <c r="AD800" s="119">
        <v>9</v>
      </c>
      <c r="AE800" s="119">
        <v>1</v>
      </c>
      <c r="AF800" s="119">
        <v>3</v>
      </c>
      <c r="AG800" s="119">
        <v>2</v>
      </c>
      <c r="AH800" s="119">
        <v>2</v>
      </c>
      <c r="AI800" s="119">
        <v>0</v>
      </c>
      <c r="AJ800" s="119">
        <v>4</v>
      </c>
      <c r="AK800" s="119">
        <v>0</v>
      </c>
      <c r="AL800" s="119">
        <v>2</v>
      </c>
      <c r="AM800" s="119">
        <v>0</v>
      </c>
      <c r="AN800" s="119">
        <v>0.25</v>
      </c>
      <c r="AO800" s="119">
        <v>2000</v>
      </c>
      <c r="AP800" s="119">
        <v>0.25</v>
      </c>
      <c r="AQ800" s="119">
        <v>30</v>
      </c>
      <c r="AR800" s="119">
        <v>0</v>
      </c>
      <c r="AS800" s="119">
        <v>92002001</v>
      </c>
      <c r="AT800" s="126" t="s">
        <v>155</v>
      </c>
      <c r="AU800" s="119" t="s">
        <v>780</v>
      </c>
      <c r="AV800" s="119">
        <v>10003002</v>
      </c>
      <c r="AW800" s="119">
        <v>21202030</v>
      </c>
      <c r="AX800" s="126" t="s">
        <v>375</v>
      </c>
      <c r="AY800" s="126">
        <v>0</v>
      </c>
      <c r="AZ800" s="119">
        <v>0</v>
      </c>
      <c r="BA800" s="119">
        <v>0</v>
      </c>
      <c r="BB800" s="123" t="str">
        <f t="shared" si="95"/>
        <v>蓄力2秒,立即对目标范围内的怪物造成600%攻击伤害+8500点固定伤害,中途可随时取消蓄力直接释放,但是技能伤害会相应降低</v>
      </c>
      <c r="BC800" s="119">
        <v>0</v>
      </c>
      <c r="BD800" s="119">
        <v>0</v>
      </c>
      <c r="BE800" s="119">
        <v>0</v>
      </c>
      <c r="BF800" s="119">
        <v>0</v>
      </c>
      <c r="BG800" s="119">
        <v>0</v>
      </c>
      <c r="BH800" s="119">
        <v>0</v>
      </c>
      <c r="BI800" s="128">
        <v>0</v>
      </c>
      <c r="BJ800" s="119">
        <v>0</v>
      </c>
      <c r="BK800" s="119">
        <v>0</v>
      </c>
      <c r="BL800" s="119">
        <v>0</v>
      </c>
      <c r="BM800" s="119">
        <v>0</v>
      </c>
      <c r="BN800" s="119">
        <v>0</v>
      </c>
      <c r="BO800" s="119">
        <v>0</v>
      </c>
    </row>
    <row r="801" spans="3:67" ht="20.100000000000001" customHeight="1">
      <c r="C801" s="97">
        <v>63022401</v>
      </c>
      <c r="D801" s="118" t="s">
        <v>2154</v>
      </c>
      <c r="E801" s="97">
        <v>0</v>
      </c>
      <c r="F801" s="97">
        <v>63022401</v>
      </c>
      <c r="G801" s="97">
        <f t="shared" ref="G801:G803" si="96">C802</f>
        <v>63022402</v>
      </c>
      <c r="H801" s="99">
        <v>0</v>
      </c>
      <c r="I801" s="11">
        <v>35</v>
      </c>
      <c r="J801" s="14">
        <v>5</v>
      </c>
      <c r="K801" s="97">
        <v>0</v>
      </c>
      <c r="L801" s="101">
        <v>0</v>
      </c>
      <c r="M801" s="101">
        <v>0</v>
      </c>
      <c r="N801" s="101">
        <v>1</v>
      </c>
      <c r="O801" s="101">
        <v>0</v>
      </c>
      <c r="P801" s="101">
        <v>0</v>
      </c>
      <c r="Q801" s="101">
        <v>0</v>
      </c>
      <c r="R801" s="100">
        <v>0</v>
      </c>
      <c r="S801" s="99">
        <v>0</v>
      </c>
      <c r="T801" s="97">
        <v>1</v>
      </c>
      <c r="U801" s="101">
        <v>1</v>
      </c>
      <c r="V801" s="101">
        <v>0</v>
      </c>
      <c r="W801" s="101">
        <v>1</v>
      </c>
      <c r="X801" s="101">
        <v>600</v>
      </c>
      <c r="Y801" s="119">
        <v>0</v>
      </c>
      <c r="Z801" s="101">
        <v>50</v>
      </c>
      <c r="AA801" s="101">
        <v>0</v>
      </c>
      <c r="AB801" s="101">
        <v>0</v>
      </c>
      <c r="AC801" s="101">
        <v>0</v>
      </c>
      <c r="AD801" s="100">
        <v>9</v>
      </c>
      <c r="AE801" s="101">
        <v>1</v>
      </c>
      <c r="AF801" s="101">
        <v>4</v>
      </c>
      <c r="AG801" s="100">
        <v>2</v>
      </c>
      <c r="AH801" s="100">
        <v>1</v>
      </c>
      <c r="AI801" s="100">
        <v>0</v>
      </c>
      <c r="AJ801" s="100">
        <v>8</v>
      </c>
      <c r="AK801" s="101">
        <v>0</v>
      </c>
      <c r="AL801" s="101">
        <v>0</v>
      </c>
      <c r="AM801" s="101">
        <v>0</v>
      </c>
      <c r="AN801" s="100">
        <v>0.25</v>
      </c>
      <c r="AO801" s="101">
        <v>6000</v>
      </c>
      <c r="AP801" s="101">
        <v>0.5</v>
      </c>
      <c r="AQ801" s="101">
        <v>0</v>
      </c>
      <c r="AR801" s="100">
        <v>0</v>
      </c>
      <c r="AS801" s="118">
        <v>90000012</v>
      </c>
      <c r="AT801" s="118" t="s">
        <v>155</v>
      </c>
      <c r="AU801" s="101" t="s">
        <v>734</v>
      </c>
      <c r="AV801" s="101">
        <v>10002001</v>
      </c>
      <c r="AW801" s="101">
        <v>21202040</v>
      </c>
      <c r="AX801" s="118" t="s">
        <v>225</v>
      </c>
      <c r="AY801" s="118" t="s">
        <v>255</v>
      </c>
      <c r="AZ801" s="99">
        <v>0</v>
      </c>
      <c r="BA801" s="99">
        <v>0</v>
      </c>
      <c r="BB801" s="124" t="str">
        <f>"对目标区域释放箭域,在此范围内的目标每秒造成"&amp;W801*100&amp;"%攻击伤害+"&amp;X801&amp;"点固定伤害,在剑域内的目标受到物理伤害会额外提升20%"</f>
        <v>对目标区域释放箭域,在此范围内的目标每秒造成100%攻击伤害+600点固定伤害,在剑域内的目标受到物理伤害会额外提升20%</v>
      </c>
      <c r="BC801" s="101">
        <v>0</v>
      </c>
      <c r="BD801" s="97">
        <v>0</v>
      </c>
      <c r="BE801" s="101">
        <v>0</v>
      </c>
      <c r="BF801" s="101">
        <v>0</v>
      </c>
      <c r="BG801" s="101">
        <v>0</v>
      </c>
      <c r="BH801" s="101">
        <v>0</v>
      </c>
      <c r="BI801" s="103">
        <v>0</v>
      </c>
      <c r="BJ801" s="100">
        <v>0</v>
      </c>
      <c r="BK801" s="100">
        <v>0</v>
      </c>
      <c r="BL801" s="100">
        <v>0</v>
      </c>
      <c r="BM801" s="100">
        <v>0</v>
      </c>
      <c r="BN801" s="100">
        <v>0</v>
      </c>
      <c r="BO801" s="100">
        <v>0</v>
      </c>
    </row>
    <row r="802" spans="3:67" ht="20.100000000000001" customHeight="1">
      <c r="C802" s="97">
        <v>63022402</v>
      </c>
      <c r="D802" s="118" t="s">
        <v>886</v>
      </c>
      <c r="E802" s="97">
        <v>1</v>
      </c>
      <c r="F802" s="97">
        <v>63022401</v>
      </c>
      <c r="G802" s="97">
        <f t="shared" si="96"/>
        <v>63022403</v>
      </c>
      <c r="H802" s="99">
        <v>0</v>
      </c>
      <c r="I802" s="11">
        <v>42</v>
      </c>
      <c r="J802" s="14">
        <v>2</v>
      </c>
      <c r="K802" s="97">
        <v>0</v>
      </c>
      <c r="L802" s="101">
        <v>0</v>
      </c>
      <c r="M802" s="101">
        <v>0</v>
      </c>
      <c r="N802" s="101">
        <v>1</v>
      </c>
      <c r="O802" s="101">
        <v>0</v>
      </c>
      <c r="P802" s="101">
        <v>0</v>
      </c>
      <c r="Q802" s="101">
        <v>0</v>
      </c>
      <c r="R802" s="100">
        <v>0</v>
      </c>
      <c r="S802" s="99">
        <v>0</v>
      </c>
      <c r="T802" s="97">
        <v>1</v>
      </c>
      <c r="U802" s="101">
        <v>1</v>
      </c>
      <c r="V802" s="101">
        <v>0</v>
      </c>
      <c r="W802" s="101">
        <v>1</v>
      </c>
      <c r="X802" s="101">
        <v>600</v>
      </c>
      <c r="Y802" s="119">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18">
        <v>90000012</v>
      </c>
      <c r="AT802" s="118" t="s">
        <v>155</v>
      </c>
      <c r="AU802" s="101" t="s">
        <v>734</v>
      </c>
      <c r="AV802" s="101">
        <v>10002001</v>
      </c>
      <c r="AW802" s="101">
        <v>21202040</v>
      </c>
      <c r="AX802" s="118" t="s">
        <v>225</v>
      </c>
      <c r="AY802" s="118" t="s">
        <v>255</v>
      </c>
      <c r="AZ802" s="99">
        <v>0</v>
      </c>
      <c r="BA802" s="99">
        <v>0</v>
      </c>
      <c r="BB802" s="124" t="str">
        <f>"对目标区域释放箭域,在此范围内的目标每秒造成"&amp;W802*100&amp;"%攻击伤害+"&amp;X802&amp;"点固定伤害,在剑域内的目标受到物理伤害会额外提升20%"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63022403</v>
      </c>
      <c r="D803" s="118" t="s">
        <v>886</v>
      </c>
      <c r="E803" s="97">
        <v>2</v>
      </c>
      <c r="F803" s="97">
        <v>63022401</v>
      </c>
      <c r="G803" s="97">
        <f t="shared" si="96"/>
        <v>63022404</v>
      </c>
      <c r="H803" s="99">
        <v>0</v>
      </c>
      <c r="I803" s="11">
        <v>47</v>
      </c>
      <c r="J803" s="14">
        <v>2</v>
      </c>
      <c r="K803" s="97">
        <v>0</v>
      </c>
      <c r="L803" s="101">
        <v>0</v>
      </c>
      <c r="M803" s="101">
        <v>0</v>
      </c>
      <c r="N803" s="101">
        <v>1</v>
      </c>
      <c r="O803" s="101">
        <v>0</v>
      </c>
      <c r="P803" s="101">
        <v>0</v>
      </c>
      <c r="Q803" s="101">
        <v>0</v>
      </c>
      <c r="R803" s="100">
        <v>0</v>
      </c>
      <c r="S803" s="99">
        <v>0</v>
      </c>
      <c r="T803" s="97">
        <v>1</v>
      </c>
      <c r="U803" s="101">
        <v>1</v>
      </c>
      <c r="V803" s="101">
        <v>0</v>
      </c>
      <c r="W803" s="101">
        <v>1.1000000000000001</v>
      </c>
      <c r="X803" s="101">
        <v>960</v>
      </c>
      <c r="Y803" s="119">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18">
        <v>90000012</v>
      </c>
      <c r="AT803" s="118" t="s">
        <v>155</v>
      </c>
      <c r="AU803" s="101" t="s">
        <v>734</v>
      </c>
      <c r="AV803" s="101">
        <v>10002001</v>
      </c>
      <c r="AW803" s="101">
        <v>21202040</v>
      </c>
      <c r="AX803" s="118" t="s">
        <v>225</v>
      </c>
      <c r="AY803" s="118" t="s">
        <v>255</v>
      </c>
      <c r="AZ803" s="99">
        <v>0</v>
      </c>
      <c r="BA803" s="99">
        <v>0</v>
      </c>
      <c r="BB803" s="124" t="str">
        <f>"对目标区域释放箭域,在此范围内的目标每秒造成"&amp;W803*100&amp;"%攻击伤害+"&amp;X803&amp;"点固定伤害,在剑域内的目标受到物理伤害会额外提升20%"</f>
        <v>对目标区域释放箭域,在此范围内的目标每秒造成110%攻击伤害+960点固定伤害,在剑域内的目标受到物理伤害会额外提升20%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63022404</v>
      </c>
      <c r="D804" s="118" t="s">
        <v>886</v>
      </c>
      <c r="E804" s="97">
        <v>3</v>
      </c>
      <c r="F804" s="97">
        <v>63022401</v>
      </c>
      <c r="G804" s="97">
        <v>0</v>
      </c>
      <c r="H804" s="99">
        <v>0</v>
      </c>
      <c r="I804" s="14">
        <v>0</v>
      </c>
      <c r="J804" s="14">
        <v>0</v>
      </c>
      <c r="K804" s="97">
        <v>0</v>
      </c>
      <c r="L804" s="101">
        <v>0</v>
      </c>
      <c r="M804" s="101">
        <v>0</v>
      </c>
      <c r="N804" s="101">
        <v>1</v>
      </c>
      <c r="O804" s="101">
        <v>0</v>
      </c>
      <c r="P804" s="101">
        <v>0</v>
      </c>
      <c r="Q804" s="101">
        <v>0</v>
      </c>
      <c r="R804" s="100">
        <v>0</v>
      </c>
      <c r="S804" s="99">
        <v>0</v>
      </c>
      <c r="T804" s="97">
        <v>1</v>
      </c>
      <c r="U804" s="101">
        <v>1</v>
      </c>
      <c r="V804" s="101">
        <v>0</v>
      </c>
      <c r="W804" s="101">
        <v>1.2</v>
      </c>
      <c r="X804" s="101">
        <v>1380</v>
      </c>
      <c r="Y804" s="119">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18">
        <v>90000013</v>
      </c>
      <c r="AT804" s="118" t="s">
        <v>155</v>
      </c>
      <c r="AU804" s="101" t="s">
        <v>734</v>
      </c>
      <c r="AV804" s="101">
        <v>10002001</v>
      </c>
      <c r="AW804" s="101">
        <v>21202040</v>
      </c>
      <c r="AX804" s="118" t="s">
        <v>225</v>
      </c>
      <c r="AY804" s="118" t="s">
        <v>255</v>
      </c>
      <c r="AZ804" s="99">
        <v>0</v>
      </c>
      <c r="BA804" s="99">
        <v>0</v>
      </c>
      <c r="BB804" s="124" t="str">
        <f>"对目标区域释放箭域,在此范围内的目标每秒造成"&amp;W804*100&amp;"%攻击伤害+"&amp;X804&amp;"点固定伤害,在剑域内的目标受到物理伤害会额外提升25%"</f>
        <v>对目标区域释放箭域,在此范围内的目标每秒造成120%攻击伤害+1380点固定伤害,在剑域内的目标受到物理伤害会额外提升25%</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63022405</v>
      </c>
      <c r="D805" s="118" t="s">
        <v>886</v>
      </c>
      <c r="E805" s="97">
        <v>4</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1.3</v>
      </c>
      <c r="X805" s="101">
        <v>1860</v>
      </c>
      <c r="Y805" s="119">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18">
        <v>90000013</v>
      </c>
      <c r="AT805" s="118" t="s">
        <v>155</v>
      </c>
      <c r="AU805" s="101" t="s">
        <v>734</v>
      </c>
      <c r="AV805" s="101">
        <v>10002001</v>
      </c>
      <c r="AW805" s="101">
        <v>21202040</v>
      </c>
      <c r="AX805" s="118" t="s">
        <v>225</v>
      </c>
      <c r="AY805" s="118" t="s">
        <v>255</v>
      </c>
      <c r="AZ805" s="99">
        <v>0</v>
      </c>
      <c r="BA805" s="99">
        <v>0</v>
      </c>
      <c r="BB805" s="124" t="str">
        <f>"对目标区域释放箭域,在此范围内的目标每秒造成"&amp;W805*100&amp;"%攻击伤害+"&amp;X805&amp;"点固定伤害,在剑域内的目标受到物理伤害会额外提升25%"</f>
        <v>对目标区域释放箭域,在此范围内的目标每秒造成130%攻击伤害+1860点固定伤害,在剑域内的目标受到物理伤害会额外提升25%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63022406</v>
      </c>
      <c r="D806" s="118" t="s">
        <v>886</v>
      </c>
      <c r="E806" s="97">
        <v>5</v>
      </c>
      <c r="F806" s="97">
        <v>63022401</v>
      </c>
      <c r="G806" s="101">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1.4</v>
      </c>
      <c r="X806" s="101">
        <v>2460</v>
      </c>
      <c r="Y806" s="119">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18">
        <v>90000014</v>
      </c>
      <c r="AT806" s="118" t="s">
        <v>155</v>
      </c>
      <c r="AU806" s="101" t="s">
        <v>734</v>
      </c>
      <c r="AV806" s="101">
        <v>10002001</v>
      </c>
      <c r="AW806" s="101">
        <v>21202040</v>
      </c>
      <c r="AX806" s="118" t="s">
        <v>225</v>
      </c>
      <c r="AY806" s="118" t="s">
        <v>255</v>
      </c>
      <c r="AZ806" s="99">
        <v>0</v>
      </c>
      <c r="BA806" s="99">
        <v>0</v>
      </c>
      <c r="BB806" s="124" t="str">
        <f t="shared" ref="BB806" si="97">"对目标区域释放箭域,在此范围内的目标每秒造成"&amp;W806*100&amp;"%攻击伤害+"&amp;X806&amp;"点固定伤害,在剑域内的目标受到物理伤害会额外提升30%"</f>
        <v>对目标区域释放箭域,在此范围内的目标每秒造成140%攻击伤害+2460点固定伤害,在剑域内的目标受到物理伤害会额外提升30%</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63023101</v>
      </c>
      <c r="D807" s="113" t="s">
        <v>887</v>
      </c>
      <c r="E807" s="97">
        <v>0</v>
      </c>
      <c r="F807" s="100">
        <v>63023101</v>
      </c>
      <c r="G807" s="97">
        <f t="shared" ref="G807:G809" si="98">C808</f>
        <v>63023102</v>
      </c>
      <c r="H807" s="99">
        <v>0</v>
      </c>
      <c r="I807" s="11">
        <v>18</v>
      </c>
      <c r="J807" s="11">
        <v>5</v>
      </c>
      <c r="K807" s="97">
        <v>0</v>
      </c>
      <c r="L807" s="100">
        <v>0</v>
      </c>
      <c r="M807" s="100">
        <v>0</v>
      </c>
      <c r="N807" s="100">
        <v>1</v>
      </c>
      <c r="O807" s="100">
        <v>0</v>
      </c>
      <c r="P807" s="100">
        <v>0</v>
      </c>
      <c r="Q807" s="100">
        <v>0</v>
      </c>
      <c r="R807" s="100">
        <v>0</v>
      </c>
      <c r="S807" s="100">
        <v>0</v>
      </c>
      <c r="T807" s="97">
        <v>1</v>
      </c>
      <c r="U807" s="100">
        <v>2</v>
      </c>
      <c r="V807" s="100">
        <v>0</v>
      </c>
      <c r="W807" s="101">
        <v>0</v>
      </c>
      <c r="X807" s="101">
        <v>0</v>
      </c>
      <c r="Y807" s="119">
        <v>0</v>
      </c>
      <c r="Z807" s="100">
        <v>30</v>
      </c>
      <c r="AA807" s="100">
        <v>0</v>
      </c>
      <c r="AB807" s="101">
        <v>0</v>
      </c>
      <c r="AC807" s="100">
        <v>0</v>
      </c>
      <c r="AD807" s="101">
        <v>15</v>
      </c>
      <c r="AE807" s="100">
        <v>1</v>
      </c>
      <c r="AF807" s="101">
        <v>4</v>
      </c>
      <c r="AG807" s="100">
        <v>2</v>
      </c>
      <c r="AH807" s="100">
        <v>1</v>
      </c>
      <c r="AI807" s="100">
        <v>1</v>
      </c>
      <c r="AJ807" s="100">
        <v>6</v>
      </c>
      <c r="AK807" s="100">
        <v>0</v>
      </c>
      <c r="AL807" s="100">
        <v>0</v>
      </c>
      <c r="AM807" s="100">
        <v>0</v>
      </c>
      <c r="AN807" s="101">
        <v>0.25</v>
      </c>
      <c r="AO807" s="101">
        <v>2000</v>
      </c>
      <c r="AP807" s="100">
        <v>0.1</v>
      </c>
      <c r="AQ807" s="100">
        <v>0</v>
      </c>
      <c r="AR807" s="100">
        <v>0</v>
      </c>
      <c r="AS807" s="118" t="s">
        <v>2155</v>
      </c>
      <c r="AT807" s="113" t="s">
        <v>192</v>
      </c>
      <c r="AU807" s="100" t="s">
        <v>834</v>
      </c>
      <c r="AV807" s="100" t="s">
        <v>154</v>
      </c>
      <c r="AW807" s="100">
        <v>21203010</v>
      </c>
      <c r="AX807" s="113" t="s">
        <v>156</v>
      </c>
      <c r="AY807" s="100">
        <v>0</v>
      </c>
      <c r="AZ807" s="100">
        <v>0</v>
      </c>
      <c r="BA807" s="100">
        <v>0</v>
      </c>
      <c r="BB807" s="127" t="s">
        <v>2162</v>
      </c>
      <c r="BC807" s="100">
        <v>0</v>
      </c>
      <c r="BD807" s="97">
        <v>0</v>
      </c>
      <c r="BE807" s="100">
        <v>0</v>
      </c>
      <c r="BF807" s="100">
        <v>0</v>
      </c>
      <c r="BG807" s="100">
        <v>0</v>
      </c>
      <c r="BH807" s="100">
        <v>0</v>
      </c>
      <c r="BI807" s="103">
        <v>0</v>
      </c>
      <c r="BJ807" s="100">
        <v>0</v>
      </c>
      <c r="BK807" s="100">
        <v>0</v>
      </c>
      <c r="BL807" s="100">
        <v>0</v>
      </c>
      <c r="BM807" s="100">
        <v>0</v>
      </c>
      <c r="BN807" s="100">
        <v>0</v>
      </c>
      <c r="BO807" s="100">
        <v>0</v>
      </c>
    </row>
    <row r="808" spans="3:67" ht="20.100000000000001" customHeight="1">
      <c r="C808" s="97">
        <v>63023102</v>
      </c>
      <c r="D808" s="113" t="s">
        <v>887</v>
      </c>
      <c r="E808" s="97">
        <v>1</v>
      </c>
      <c r="F808" s="100">
        <v>63023101</v>
      </c>
      <c r="G808" s="97">
        <f t="shared" si="98"/>
        <v>63023103</v>
      </c>
      <c r="H808" s="99">
        <v>0</v>
      </c>
      <c r="I808" s="11">
        <v>27</v>
      </c>
      <c r="J808" s="11">
        <v>2</v>
      </c>
      <c r="K808" s="97">
        <v>0</v>
      </c>
      <c r="L808" s="100">
        <v>0</v>
      </c>
      <c r="M808" s="100">
        <v>0</v>
      </c>
      <c r="N808" s="100">
        <v>1</v>
      </c>
      <c r="O808" s="100">
        <v>0</v>
      </c>
      <c r="P808" s="100">
        <v>0</v>
      </c>
      <c r="Q808" s="100">
        <v>0</v>
      </c>
      <c r="R808" s="100">
        <v>0</v>
      </c>
      <c r="S808" s="100">
        <v>0</v>
      </c>
      <c r="T808" s="97">
        <v>1</v>
      </c>
      <c r="U808" s="100">
        <v>2</v>
      </c>
      <c r="V808" s="100">
        <v>0</v>
      </c>
      <c r="W808" s="101">
        <v>0</v>
      </c>
      <c r="X808" s="101">
        <v>0</v>
      </c>
      <c r="Y808" s="100">
        <v>0</v>
      </c>
      <c r="Z808" s="100">
        <v>30</v>
      </c>
      <c r="AA808" s="100">
        <v>0</v>
      </c>
      <c r="AB808" s="101">
        <v>0</v>
      </c>
      <c r="AC808" s="100">
        <v>0</v>
      </c>
      <c r="AD808" s="101">
        <v>15</v>
      </c>
      <c r="AE808" s="100">
        <v>1</v>
      </c>
      <c r="AF808" s="100">
        <v>3</v>
      </c>
      <c r="AG808" s="100">
        <v>2</v>
      </c>
      <c r="AH808" s="100">
        <v>1</v>
      </c>
      <c r="AI808" s="100">
        <v>1</v>
      </c>
      <c r="AJ808" s="100">
        <v>6</v>
      </c>
      <c r="AK808" s="100">
        <v>0</v>
      </c>
      <c r="AL808" s="100">
        <v>0</v>
      </c>
      <c r="AM808" s="100">
        <v>0</v>
      </c>
      <c r="AN808" s="101">
        <v>0.25</v>
      </c>
      <c r="AO808" s="101">
        <v>2000</v>
      </c>
      <c r="AP808" s="100">
        <v>0.1</v>
      </c>
      <c r="AQ808" s="100">
        <v>0</v>
      </c>
      <c r="AR808" s="100">
        <v>0</v>
      </c>
      <c r="AS808" s="118" t="s">
        <v>2155</v>
      </c>
      <c r="AT808" s="113" t="s">
        <v>192</v>
      </c>
      <c r="AU808" s="100" t="s">
        <v>834</v>
      </c>
      <c r="AV808" s="100" t="s">
        <v>154</v>
      </c>
      <c r="AW808" s="100">
        <v>21203010</v>
      </c>
      <c r="AX808" s="113" t="s">
        <v>156</v>
      </c>
      <c r="AY808" s="100">
        <v>0</v>
      </c>
      <c r="AZ808" s="100">
        <v>0</v>
      </c>
      <c r="BA808" s="100">
        <v>0</v>
      </c>
      <c r="BB808" s="127" t="s">
        <v>2162</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63023103</v>
      </c>
      <c r="D809" s="113" t="s">
        <v>887</v>
      </c>
      <c r="E809" s="97">
        <v>2</v>
      </c>
      <c r="F809" s="100">
        <v>63023101</v>
      </c>
      <c r="G809" s="97">
        <f t="shared" si="98"/>
        <v>63023104</v>
      </c>
      <c r="H809" s="99">
        <v>0</v>
      </c>
      <c r="I809" s="11">
        <v>32</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18" t="s">
        <v>2156</v>
      </c>
      <c r="AT809" s="113" t="s">
        <v>192</v>
      </c>
      <c r="AU809" s="100" t="s">
        <v>834</v>
      </c>
      <c r="AV809" s="100" t="s">
        <v>154</v>
      </c>
      <c r="AW809" s="100">
        <v>21203010</v>
      </c>
      <c r="AX809" s="113" t="s">
        <v>156</v>
      </c>
      <c r="AY809" s="100">
        <v>0</v>
      </c>
      <c r="AZ809" s="100">
        <v>0</v>
      </c>
      <c r="BA809" s="100">
        <v>0</v>
      </c>
      <c r="BB809" s="127" t="s">
        <v>2163</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63023104</v>
      </c>
      <c r="D810" s="113" t="s">
        <v>887</v>
      </c>
      <c r="E810" s="97">
        <v>3</v>
      </c>
      <c r="F810" s="100">
        <v>63023101</v>
      </c>
      <c r="G810" s="97">
        <v>0</v>
      </c>
      <c r="H810" s="99">
        <v>0</v>
      </c>
      <c r="I810" s="11">
        <v>0</v>
      </c>
      <c r="J810" s="106">
        <v>0</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18" t="s">
        <v>2157</v>
      </c>
      <c r="AT810" s="113" t="s">
        <v>192</v>
      </c>
      <c r="AU810" s="100" t="s">
        <v>834</v>
      </c>
      <c r="AV810" s="100" t="s">
        <v>154</v>
      </c>
      <c r="AW810" s="100">
        <v>21203010</v>
      </c>
      <c r="AX810" s="113" t="s">
        <v>156</v>
      </c>
      <c r="AY810" s="100">
        <v>0</v>
      </c>
      <c r="AZ810" s="100">
        <v>0</v>
      </c>
      <c r="BA810" s="100">
        <v>0</v>
      </c>
      <c r="BB810" s="127" t="s">
        <v>2160</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63023105</v>
      </c>
      <c r="D811" s="113" t="s">
        <v>887</v>
      </c>
      <c r="E811" s="97">
        <v>4</v>
      </c>
      <c r="F811" s="100">
        <v>63023101</v>
      </c>
      <c r="G811" s="97">
        <v>0</v>
      </c>
      <c r="H811" s="99">
        <v>0</v>
      </c>
      <c r="I811" s="11">
        <v>0</v>
      </c>
      <c r="J811" s="11">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18" t="s">
        <v>2158</v>
      </c>
      <c r="AT811" s="113" t="s">
        <v>192</v>
      </c>
      <c r="AU811" s="100" t="s">
        <v>834</v>
      </c>
      <c r="AV811" s="100" t="s">
        <v>154</v>
      </c>
      <c r="AW811" s="100">
        <v>21203010</v>
      </c>
      <c r="AX811" s="113" t="s">
        <v>156</v>
      </c>
      <c r="AY811" s="100">
        <v>0</v>
      </c>
      <c r="AZ811" s="100">
        <v>0</v>
      </c>
      <c r="BA811" s="100">
        <v>0</v>
      </c>
      <c r="BB811" s="127" t="s">
        <v>2161</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63023106</v>
      </c>
      <c r="D812" s="113" t="s">
        <v>887</v>
      </c>
      <c r="E812" s="97">
        <v>5</v>
      </c>
      <c r="F812" s="100">
        <v>63023101</v>
      </c>
      <c r="G812" s="101">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18" t="s">
        <v>2159</v>
      </c>
      <c r="AT812" s="113" t="s">
        <v>192</v>
      </c>
      <c r="AU812" s="100" t="s">
        <v>834</v>
      </c>
      <c r="AV812" s="100" t="s">
        <v>154</v>
      </c>
      <c r="AW812" s="100">
        <v>21203010</v>
      </c>
      <c r="AX812" s="113" t="s">
        <v>156</v>
      </c>
      <c r="AY812" s="100">
        <v>0</v>
      </c>
      <c r="AZ812" s="100">
        <v>0</v>
      </c>
      <c r="BA812" s="100">
        <v>0</v>
      </c>
      <c r="BB812" s="127" t="s">
        <v>2164</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63023201</v>
      </c>
      <c r="D813" s="113" t="s">
        <v>2165</v>
      </c>
      <c r="E813" s="97">
        <v>0</v>
      </c>
      <c r="F813" s="97">
        <v>63023201</v>
      </c>
      <c r="G813" s="97">
        <f t="shared" ref="G813:G815" si="99">C814</f>
        <v>63023202</v>
      </c>
      <c r="H813" s="99">
        <v>0</v>
      </c>
      <c r="I813" s="11">
        <v>25</v>
      </c>
      <c r="J813" s="11">
        <v>5</v>
      </c>
      <c r="K813" s="97">
        <v>0</v>
      </c>
      <c r="L813" s="100">
        <v>0</v>
      </c>
      <c r="M813" s="100">
        <v>0</v>
      </c>
      <c r="N813" s="100">
        <v>1</v>
      </c>
      <c r="O813" s="100">
        <v>0</v>
      </c>
      <c r="P813" s="100">
        <v>0</v>
      </c>
      <c r="Q813" s="100">
        <v>0</v>
      </c>
      <c r="R813" s="100">
        <v>0</v>
      </c>
      <c r="S813" s="100">
        <v>0</v>
      </c>
      <c r="T813" s="97">
        <v>1</v>
      </c>
      <c r="U813" s="100">
        <v>2</v>
      </c>
      <c r="V813" s="100">
        <v>0</v>
      </c>
      <c r="W813" s="101">
        <v>2</v>
      </c>
      <c r="X813" s="101">
        <v>900</v>
      </c>
      <c r="Y813" s="100">
        <v>0</v>
      </c>
      <c r="Z813" s="100">
        <v>35</v>
      </c>
      <c r="AA813" s="100">
        <v>0</v>
      </c>
      <c r="AB813" s="100">
        <v>0</v>
      </c>
      <c r="AC813" s="100">
        <v>0</v>
      </c>
      <c r="AD813" s="100">
        <v>10</v>
      </c>
      <c r="AE813" s="100">
        <v>0</v>
      </c>
      <c r="AF813" s="100">
        <v>0</v>
      </c>
      <c r="AG813" s="100">
        <v>7</v>
      </c>
      <c r="AH813" s="100">
        <v>0</v>
      </c>
      <c r="AI813" s="100">
        <v>0</v>
      </c>
      <c r="AJ813" s="100">
        <v>9</v>
      </c>
      <c r="AK813" s="100">
        <v>0</v>
      </c>
      <c r="AL813" s="100">
        <v>0</v>
      </c>
      <c r="AM813" s="100">
        <v>0</v>
      </c>
      <c r="AN813" s="100">
        <v>0.25</v>
      </c>
      <c r="AO813" s="100">
        <v>1000</v>
      </c>
      <c r="AP813" s="100">
        <v>0</v>
      </c>
      <c r="AQ813" s="100">
        <v>0</v>
      </c>
      <c r="AR813" s="100">
        <v>0</v>
      </c>
      <c r="AS813" s="100">
        <v>92033003</v>
      </c>
      <c r="AT813" s="113" t="s">
        <v>192</v>
      </c>
      <c r="AU813" s="100" t="s">
        <v>778</v>
      </c>
      <c r="AV813" s="100">
        <v>21203020</v>
      </c>
      <c r="AW813" s="100">
        <v>21203020</v>
      </c>
      <c r="AX813" s="113" t="s">
        <v>156</v>
      </c>
      <c r="AY813" s="100">
        <v>0</v>
      </c>
      <c r="AZ813" s="99">
        <v>0</v>
      </c>
      <c r="BA813" s="99">
        <v>0</v>
      </c>
      <c r="BB813" s="124" t="str">
        <f>"立即对当前目标怪物造成"&amp;W813*100&amp;"%攻击伤害+"&amp;X813&amp;"点固定伤害,并让其附带一个狩猎印记,使其受到伤害额外提升20%,持续15秒"</f>
        <v>立即对当前目标怪物造成200%攻击伤害+900点固定伤害,并让其附带一个狩猎印记,使其受到伤害额外提升20%,持续15秒</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63023202</v>
      </c>
      <c r="D814" s="113" t="s">
        <v>888</v>
      </c>
      <c r="E814" s="97">
        <v>1</v>
      </c>
      <c r="F814" s="97">
        <v>63023201</v>
      </c>
      <c r="G814" s="97">
        <f t="shared" si="99"/>
        <v>63023203</v>
      </c>
      <c r="H814" s="99">
        <v>0</v>
      </c>
      <c r="I814" s="11">
        <v>32</v>
      </c>
      <c r="J814" s="11">
        <v>2</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13" t="s">
        <v>192</v>
      </c>
      <c r="AU814" s="100" t="s">
        <v>778</v>
      </c>
      <c r="AV814" s="100">
        <v>21203020</v>
      </c>
      <c r="AW814" s="100">
        <v>21203020</v>
      </c>
      <c r="AX814" s="113" t="s">
        <v>156</v>
      </c>
      <c r="AY814" s="100">
        <v>0</v>
      </c>
      <c r="AZ814" s="99">
        <v>0</v>
      </c>
      <c r="BA814" s="99">
        <v>0</v>
      </c>
      <c r="BB814" s="124" t="str">
        <f t="shared" ref="BB814:BB815" si="100">"立即对当前目标怪物造成"&amp;W814*100&amp;"%攻击伤害+"&amp;X814&amp;"点固定伤害,并让其附带一个狩猎印记,使其受到伤害额外提升20%,持续15秒"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63023203</v>
      </c>
      <c r="D815" s="113" t="s">
        <v>888</v>
      </c>
      <c r="E815" s="97">
        <v>2</v>
      </c>
      <c r="F815" s="97">
        <v>63023201</v>
      </c>
      <c r="G815" s="97">
        <f t="shared" si="99"/>
        <v>63023204</v>
      </c>
      <c r="H815" s="99">
        <v>0</v>
      </c>
      <c r="I815" s="11">
        <v>37</v>
      </c>
      <c r="J815" s="11">
        <v>2</v>
      </c>
      <c r="K815" s="97">
        <v>0</v>
      </c>
      <c r="L815" s="100">
        <v>0</v>
      </c>
      <c r="M815" s="100">
        <v>0</v>
      </c>
      <c r="N815" s="100">
        <v>1</v>
      </c>
      <c r="O815" s="100">
        <v>0</v>
      </c>
      <c r="P815" s="100">
        <v>0</v>
      </c>
      <c r="Q815" s="100">
        <v>0</v>
      </c>
      <c r="R815" s="100">
        <v>0</v>
      </c>
      <c r="S815" s="100">
        <v>0</v>
      </c>
      <c r="T815" s="97">
        <v>1</v>
      </c>
      <c r="U815" s="100">
        <v>2</v>
      </c>
      <c r="V815" s="100">
        <v>0</v>
      </c>
      <c r="W815" s="101">
        <v>2.25</v>
      </c>
      <c r="X815" s="101">
        <v>1800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13" t="s">
        <v>192</v>
      </c>
      <c r="AU815" s="100" t="s">
        <v>778</v>
      </c>
      <c r="AV815" s="100">
        <v>21203020</v>
      </c>
      <c r="AW815" s="100">
        <v>21203020</v>
      </c>
      <c r="AX815" s="113" t="s">
        <v>156</v>
      </c>
      <c r="AY815" s="100">
        <v>0</v>
      </c>
      <c r="AZ815" s="99">
        <v>0</v>
      </c>
      <c r="BA815" s="99">
        <v>0</v>
      </c>
      <c r="BB815" s="124" t="str">
        <f t="shared" si="100"/>
        <v>立即对当前目标怪物造成225%攻击伤害+1800点固定伤害,并让其附带一个狩猎印记,使其受到伤害额外提升20%,持续15秒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63023204</v>
      </c>
      <c r="D816" s="113" t="s">
        <v>888</v>
      </c>
      <c r="E816" s="97">
        <v>3</v>
      </c>
      <c r="F816" s="97">
        <v>63023201</v>
      </c>
      <c r="G816" s="97">
        <v>0</v>
      </c>
      <c r="H816" s="99">
        <v>0</v>
      </c>
      <c r="I816" s="11">
        <v>0</v>
      </c>
      <c r="J816" s="11">
        <v>0</v>
      </c>
      <c r="K816" s="97">
        <v>0</v>
      </c>
      <c r="L816" s="100">
        <v>0</v>
      </c>
      <c r="M816" s="100">
        <v>0</v>
      </c>
      <c r="N816" s="100">
        <v>1</v>
      </c>
      <c r="O816" s="100">
        <v>0</v>
      </c>
      <c r="P816" s="100">
        <v>0</v>
      </c>
      <c r="Q816" s="100">
        <v>0</v>
      </c>
      <c r="R816" s="100">
        <v>0</v>
      </c>
      <c r="S816" s="100">
        <v>0</v>
      </c>
      <c r="T816" s="97">
        <v>1</v>
      </c>
      <c r="U816" s="100">
        <v>2</v>
      </c>
      <c r="V816" s="100">
        <v>0</v>
      </c>
      <c r="W816" s="101">
        <v>2.5</v>
      </c>
      <c r="X816" s="101">
        <v>2800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92033004</v>
      </c>
      <c r="AT816" s="113" t="s">
        <v>192</v>
      </c>
      <c r="AU816" s="100" t="s">
        <v>778</v>
      </c>
      <c r="AV816" s="100">
        <v>21203020</v>
      </c>
      <c r="AW816" s="100">
        <v>21203020</v>
      </c>
      <c r="AX816" s="113" t="s">
        <v>156</v>
      </c>
      <c r="AY816" s="100">
        <v>0</v>
      </c>
      <c r="AZ816" s="99">
        <v>0</v>
      </c>
      <c r="BA816" s="99">
        <v>0</v>
      </c>
      <c r="BB816" s="124" t="str">
        <f>"立即对当前目标怪物造成"&amp;W816*100&amp;"%攻击伤害+"&amp;X816&amp;"点固定伤害,并让其附带一个狩猎印记,使其受到伤害额外提升25%,持续15秒"</f>
        <v>立即对当前目标怪物造成250%攻击伤害+2800点固定伤害,并让其附带一个狩猎印记,使其受到伤害额外提升25%,持续15秒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63023205</v>
      </c>
      <c r="D817" s="113" t="s">
        <v>888</v>
      </c>
      <c r="E817" s="97">
        <v>4</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2.75</v>
      </c>
      <c r="X817" s="101">
        <v>4000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13" t="s">
        <v>192</v>
      </c>
      <c r="AU817" s="100" t="s">
        <v>778</v>
      </c>
      <c r="AV817" s="100">
        <v>21203020</v>
      </c>
      <c r="AW817" s="100">
        <v>21203020</v>
      </c>
      <c r="AX817" s="113" t="s">
        <v>156</v>
      </c>
      <c r="AY817" s="100">
        <v>0</v>
      </c>
      <c r="AZ817" s="99">
        <v>0</v>
      </c>
      <c r="BA817" s="99">
        <v>0</v>
      </c>
      <c r="BB817" s="124" t="str">
        <f>"立即对当前目标怪物造成"&amp;W817*100&amp;"%攻击伤害+"&amp;X817&amp;"点固定伤害,并让其附带一个狩猎印记,使其受到伤害额外提升25%,持续15秒"</f>
        <v>立即对当前目标怪物造成275%攻击伤害+4000点固定伤害,并让其附带一个狩猎印记,使其受到伤害额外提升25%,持续15秒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63023206</v>
      </c>
      <c r="D818" s="113" t="s">
        <v>888</v>
      </c>
      <c r="E818" s="97">
        <v>5</v>
      </c>
      <c r="F818" s="97">
        <v>63023201</v>
      </c>
      <c r="G818" s="101">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3</v>
      </c>
      <c r="X818" s="101">
        <v>5200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92033005</v>
      </c>
      <c r="AT818" s="113" t="s">
        <v>192</v>
      </c>
      <c r="AU818" s="100" t="s">
        <v>778</v>
      </c>
      <c r="AV818" s="100">
        <v>21203020</v>
      </c>
      <c r="AW818" s="100">
        <v>21203020</v>
      </c>
      <c r="AX818" s="113" t="s">
        <v>156</v>
      </c>
      <c r="AY818" s="100">
        <v>0</v>
      </c>
      <c r="AZ818" s="99">
        <v>0</v>
      </c>
      <c r="BA818" s="99">
        <v>0</v>
      </c>
      <c r="BB818" s="124" t="str">
        <f>"立即对当前目标怪物造成"&amp;W818*100&amp;"%攻击伤害+"&amp;X818&amp;"点固定伤害,并让其附带一个狩猎印记,使其受到伤害额外提升30%,持续15秒"</f>
        <v>立即对当前目标怪物造成300%攻击伤害+5200点固定伤害,并让其附带一个狩猎印记,使其受到伤害额外提升30%,持续15秒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19.5" customHeight="1">
      <c r="C819" s="97">
        <v>63023301</v>
      </c>
      <c r="D819" s="15" t="s">
        <v>889</v>
      </c>
      <c r="E819" s="101">
        <v>0</v>
      </c>
      <c r="F819" s="101">
        <v>66001002</v>
      </c>
      <c r="G819" s="97">
        <f t="shared" ref="G819:G821" si="101">C820</f>
        <v>63023302</v>
      </c>
      <c r="H819" s="99">
        <v>0</v>
      </c>
      <c r="I819" s="11">
        <v>30</v>
      </c>
      <c r="J819" s="14">
        <v>5</v>
      </c>
      <c r="K819" s="11">
        <v>0</v>
      </c>
      <c r="L819" s="14">
        <v>0</v>
      </c>
      <c r="M819" s="14">
        <v>0</v>
      </c>
      <c r="N819" s="14">
        <v>1</v>
      </c>
      <c r="O819" s="14">
        <v>0</v>
      </c>
      <c r="P819" s="14">
        <v>0</v>
      </c>
      <c r="Q819" s="14">
        <v>0</v>
      </c>
      <c r="R819" s="6">
        <v>0</v>
      </c>
      <c r="S819" s="13">
        <v>0</v>
      </c>
      <c r="T819" s="11">
        <v>1</v>
      </c>
      <c r="U819" s="14">
        <v>2</v>
      </c>
      <c r="V819" s="14">
        <v>0</v>
      </c>
      <c r="W819" s="101">
        <v>2</v>
      </c>
      <c r="X819" s="101">
        <v>900</v>
      </c>
      <c r="Y819" s="14">
        <v>0</v>
      </c>
      <c r="Z819" s="14">
        <v>40</v>
      </c>
      <c r="AA819" s="14">
        <v>0</v>
      </c>
      <c r="AB819" s="14">
        <v>0</v>
      </c>
      <c r="AC819" s="14">
        <v>0</v>
      </c>
      <c r="AD819" s="14">
        <v>7</v>
      </c>
      <c r="AE819" s="14">
        <v>1</v>
      </c>
      <c r="AF819" s="14">
        <v>3</v>
      </c>
      <c r="AG819" s="6">
        <v>2</v>
      </c>
      <c r="AH819" s="6">
        <v>1</v>
      </c>
      <c r="AI819" s="6">
        <v>0</v>
      </c>
      <c r="AJ819" s="6">
        <v>6</v>
      </c>
      <c r="AK819" s="14">
        <v>0</v>
      </c>
      <c r="AL819" s="14">
        <v>0</v>
      </c>
      <c r="AM819" s="14">
        <v>0</v>
      </c>
      <c r="AN819" s="14">
        <v>0.25</v>
      </c>
      <c r="AO819" s="14">
        <v>2000</v>
      </c>
      <c r="AP819" s="14">
        <v>0.25</v>
      </c>
      <c r="AQ819" s="14">
        <v>0</v>
      </c>
      <c r="AR819" s="6">
        <v>0</v>
      </c>
      <c r="AS819" s="14">
        <v>0</v>
      </c>
      <c r="AT819" s="15" t="s">
        <v>155</v>
      </c>
      <c r="AU819" s="14" t="s">
        <v>778</v>
      </c>
      <c r="AV819" s="14">
        <v>10000006</v>
      </c>
      <c r="AW819" s="14">
        <v>21203030</v>
      </c>
      <c r="AX819" s="15" t="s">
        <v>156</v>
      </c>
      <c r="AY819" s="15">
        <v>0</v>
      </c>
      <c r="AZ819" s="13">
        <v>0</v>
      </c>
      <c r="BA819" s="13">
        <v>0</v>
      </c>
      <c r="BB819" s="109" t="str">
        <f>"野兽怒吼发出的烈焰,对指定区域内的目标造成"&amp;W819*100&amp;"%攻击伤害+"&amp;X819&amp;"点固定伤害"</f>
        <v>野兽怒吼发出的烈焰,对指定区域内的目标造成200%攻击伤害+900点固定伤害</v>
      </c>
      <c r="BC819" s="14">
        <v>0</v>
      </c>
      <c r="BD819" s="11">
        <v>0</v>
      </c>
      <c r="BE819" s="14">
        <v>0</v>
      </c>
      <c r="BF819" s="14">
        <v>0</v>
      </c>
      <c r="BG819" s="14">
        <v>0</v>
      </c>
      <c r="BH819" s="14">
        <v>0</v>
      </c>
      <c r="BI819" s="9">
        <v>0</v>
      </c>
      <c r="BJ819" s="6">
        <v>0</v>
      </c>
      <c r="BK819" s="6">
        <v>0</v>
      </c>
      <c r="BL819" s="6">
        <v>0</v>
      </c>
      <c r="BM819" s="6">
        <v>0</v>
      </c>
      <c r="BN819" s="6">
        <v>0</v>
      </c>
      <c r="BO819" s="6">
        <v>0</v>
      </c>
    </row>
    <row r="820" spans="3:67" ht="19.5" customHeight="1">
      <c r="C820" s="97">
        <v>63023302</v>
      </c>
      <c r="D820" s="15" t="s">
        <v>889</v>
      </c>
      <c r="E820" s="101">
        <v>1</v>
      </c>
      <c r="F820" s="101">
        <v>66001002</v>
      </c>
      <c r="G820" s="97">
        <f t="shared" si="101"/>
        <v>63023303</v>
      </c>
      <c r="H820" s="99">
        <v>0</v>
      </c>
      <c r="I820" s="11">
        <v>37</v>
      </c>
      <c r="J820" s="14">
        <v>2</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5" t="s">
        <v>155</v>
      </c>
      <c r="AU820" s="14" t="s">
        <v>778</v>
      </c>
      <c r="AV820" s="14">
        <v>10000006</v>
      </c>
      <c r="AW820" s="14">
        <v>21203030</v>
      </c>
      <c r="AX820" s="15" t="s">
        <v>156</v>
      </c>
      <c r="AY820" s="15">
        <v>0</v>
      </c>
      <c r="AZ820" s="13">
        <v>0</v>
      </c>
      <c r="BA820" s="13">
        <v>0</v>
      </c>
      <c r="BB820" s="109" t="str">
        <f t="shared" ref="BB820:BB824" si="102">"野兽怒吼发出的烈焰,对指定区域内的目标造成"&amp;W820*100&amp;"%攻击伤害+"&amp;X820&amp;"点固定伤害"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63023303</v>
      </c>
      <c r="D821" s="15" t="s">
        <v>889</v>
      </c>
      <c r="E821" s="101">
        <v>2</v>
      </c>
      <c r="F821" s="101">
        <v>66001002</v>
      </c>
      <c r="G821" s="97">
        <f t="shared" si="101"/>
        <v>63023304</v>
      </c>
      <c r="H821" s="99">
        <v>0</v>
      </c>
      <c r="I821" s="11">
        <v>42</v>
      </c>
      <c r="J821" s="14">
        <v>2</v>
      </c>
      <c r="K821" s="11">
        <v>0</v>
      </c>
      <c r="L821" s="14">
        <v>0</v>
      </c>
      <c r="M821" s="14">
        <v>0</v>
      </c>
      <c r="N821" s="14">
        <v>1</v>
      </c>
      <c r="O821" s="14">
        <v>0</v>
      </c>
      <c r="P821" s="14">
        <v>0</v>
      </c>
      <c r="Q821" s="14">
        <v>0</v>
      </c>
      <c r="R821" s="6">
        <v>0</v>
      </c>
      <c r="S821" s="13">
        <v>0</v>
      </c>
      <c r="T821" s="11">
        <v>1</v>
      </c>
      <c r="U821" s="14">
        <v>2</v>
      </c>
      <c r="V821" s="14">
        <v>0</v>
      </c>
      <c r="W821" s="101">
        <v>2.25</v>
      </c>
      <c r="X821" s="101">
        <v>1800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5" t="s">
        <v>155</v>
      </c>
      <c r="AU821" s="14" t="s">
        <v>778</v>
      </c>
      <c r="AV821" s="14">
        <v>10000006</v>
      </c>
      <c r="AW821" s="14">
        <v>21203030</v>
      </c>
      <c r="AX821" s="15" t="s">
        <v>156</v>
      </c>
      <c r="AY821" s="15">
        <v>0</v>
      </c>
      <c r="AZ821" s="13">
        <v>0</v>
      </c>
      <c r="BA821" s="13">
        <v>0</v>
      </c>
      <c r="BB821" s="109" t="str">
        <f t="shared" si="102"/>
        <v>野兽怒吼发出的烈焰,对指定区域内的目标造成225%攻击伤害+1800点固定伤害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63023304</v>
      </c>
      <c r="D822" s="15" t="s">
        <v>889</v>
      </c>
      <c r="E822" s="101">
        <v>3</v>
      </c>
      <c r="F822" s="101">
        <v>66001002</v>
      </c>
      <c r="G822" s="97">
        <v>0</v>
      </c>
      <c r="H822" s="99">
        <v>0</v>
      </c>
      <c r="I822" s="14">
        <v>0</v>
      </c>
      <c r="J822" s="14">
        <v>0</v>
      </c>
      <c r="K822" s="11">
        <v>0</v>
      </c>
      <c r="L822" s="14">
        <v>0</v>
      </c>
      <c r="M822" s="14">
        <v>0</v>
      </c>
      <c r="N822" s="14">
        <v>1</v>
      </c>
      <c r="O822" s="14">
        <v>0</v>
      </c>
      <c r="P822" s="14">
        <v>0</v>
      </c>
      <c r="Q822" s="14">
        <v>0</v>
      </c>
      <c r="R822" s="6">
        <v>0</v>
      </c>
      <c r="S822" s="13">
        <v>0</v>
      </c>
      <c r="T822" s="11">
        <v>1</v>
      </c>
      <c r="U822" s="14">
        <v>2</v>
      </c>
      <c r="V822" s="14">
        <v>0</v>
      </c>
      <c r="W822" s="101">
        <v>2.5</v>
      </c>
      <c r="X822" s="101">
        <v>2800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5" t="s">
        <v>155</v>
      </c>
      <c r="AU822" s="14" t="s">
        <v>778</v>
      </c>
      <c r="AV822" s="14">
        <v>10000006</v>
      </c>
      <c r="AW822" s="14">
        <v>21203030</v>
      </c>
      <c r="AX822" s="15" t="s">
        <v>156</v>
      </c>
      <c r="AY822" s="15">
        <v>0</v>
      </c>
      <c r="AZ822" s="13">
        <v>0</v>
      </c>
      <c r="BA822" s="13">
        <v>0</v>
      </c>
      <c r="BB822" s="109" t="str">
        <f t="shared" si="102"/>
        <v>野兽怒吼发出的烈焰,对指定区域内的目标造成250%攻击伤害+2800点固定伤害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63023305</v>
      </c>
      <c r="D823" s="15" t="s">
        <v>889</v>
      </c>
      <c r="E823" s="101">
        <v>4</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2.75</v>
      </c>
      <c r="X823" s="101">
        <v>4000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5" t="s">
        <v>155</v>
      </c>
      <c r="AU823" s="14" t="s">
        <v>778</v>
      </c>
      <c r="AV823" s="14">
        <v>10000006</v>
      </c>
      <c r="AW823" s="14">
        <v>21203030</v>
      </c>
      <c r="AX823" s="15" t="s">
        <v>156</v>
      </c>
      <c r="AY823" s="15">
        <v>0</v>
      </c>
      <c r="AZ823" s="13">
        <v>0</v>
      </c>
      <c r="BA823" s="13">
        <v>0</v>
      </c>
      <c r="BB823" s="109" t="str">
        <f t="shared" si="102"/>
        <v>野兽怒吼发出的烈焰,对指定区域内的目标造成275%攻击伤害+4000点固定伤害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63023306</v>
      </c>
      <c r="D824" s="15" t="s">
        <v>889</v>
      </c>
      <c r="E824" s="101">
        <v>5</v>
      </c>
      <c r="F824" s="101">
        <v>66001002</v>
      </c>
      <c r="G824" s="101">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3</v>
      </c>
      <c r="X824" s="101">
        <v>5200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5" t="s">
        <v>155</v>
      </c>
      <c r="AU824" s="14" t="s">
        <v>778</v>
      </c>
      <c r="AV824" s="14">
        <v>10000006</v>
      </c>
      <c r="AW824" s="14">
        <v>21203030</v>
      </c>
      <c r="AX824" s="15" t="s">
        <v>156</v>
      </c>
      <c r="AY824" s="15">
        <v>0</v>
      </c>
      <c r="AZ824" s="13">
        <v>0</v>
      </c>
      <c r="BA824" s="13">
        <v>0</v>
      </c>
      <c r="BB824" s="109" t="str">
        <f t="shared" si="102"/>
        <v>野兽怒吼发出的烈焰,对指定区域内的目标造成300%攻击伤害+5200点固定伤害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20.100000000000001" customHeight="1">
      <c r="C825" s="97">
        <v>63023401</v>
      </c>
      <c r="D825" s="98" t="s">
        <v>890</v>
      </c>
      <c r="E825" s="101">
        <v>0</v>
      </c>
      <c r="F825" s="97">
        <v>63023401</v>
      </c>
      <c r="G825" s="97">
        <f t="shared" ref="G825:G827" si="103">C826</f>
        <v>63023402</v>
      </c>
      <c r="H825" s="99">
        <v>0</v>
      </c>
      <c r="I825" s="11">
        <v>35</v>
      </c>
      <c r="J825" s="14">
        <v>5</v>
      </c>
      <c r="K825" s="101">
        <v>0</v>
      </c>
      <c r="L825" s="97">
        <v>0</v>
      </c>
      <c r="M825" s="97">
        <v>0</v>
      </c>
      <c r="N825" s="97">
        <v>1</v>
      </c>
      <c r="O825" s="97">
        <v>0</v>
      </c>
      <c r="P825" s="97">
        <v>0</v>
      </c>
      <c r="Q825" s="97">
        <v>0</v>
      </c>
      <c r="R825" s="100">
        <v>0</v>
      </c>
      <c r="S825" s="97">
        <v>0</v>
      </c>
      <c r="T825" s="97">
        <v>1</v>
      </c>
      <c r="U825" s="97">
        <v>2</v>
      </c>
      <c r="V825" s="97">
        <v>0</v>
      </c>
      <c r="W825" s="97">
        <v>0</v>
      </c>
      <c r="X825" s="97">
        <v>0</v>
      </c>
      <c r="Y825" s="97">
        <v>0</v>
      </c>
      <c r="Z825" s="97">
        <v>50</v>
      </c>
      <c r="AA825" s="97">
        <v>0</v>
      </c>
      <c r="AB825" s="97">
        <v>0</v>
      </c>
      <c r="AC825" s="97">
        <v>0</v>
      </c>
      <c r="AD825" s="97">
        <v>50</v>
      </c>
      <c r="AE825" s="97">
        <v>0</v>
      </c>
      <c r="AF825" s="97">
        <v>0</v>
      </c>
      <c r="AG825" s="100">
        <v>1</v>
      </c>
      <c r="AH825" s="100">
        <v>0</v>
      </c>
      <c r="AI825" s="100">
        <v>0</v>
      </c>
      <c r="AJ825" s="100">
        <v>1.5</v>
      </c>
      <c r="AK825" s="97">
        <v>0</v>
      </c>
      <c r="AL825" s="97">
        <v>0.5</v>
      </c>
      <c r="AM825" s="97">
        <v>0</v>
      </c>
      <c r="AN825" s="101">
        <v>0.25</v>
      </c>
      <c r="AO825" s="97">
        <v>3000</v>
      </c>
      <c r="AP825" s="97">
        <v>0</v>
      </c>
      <c r="AQ825" s="97">
        <v>0</v>
      </c>
      <c r="AR825" s="100">
        <v>0</v>
      </c>
      <c r="AS825" s="97" t="s">
        <v>154</v>
      </c>
      <c r="AT825" s="98" t="s">
        <v>155</v>
      </c>
      <c r="AU825" s="97" t="s">
        <v>351</v>
      </c>
      <c r="AV825" s="101">
        <v>0</v>
      </c>
      <c r="AW825" s="101">
        <v>21201040</v>
      </c>
      <c r="AX825" s="98" t="s">
        <v>789</v>
      </c>
      <c r="AY825" s="118" t="s">
        <v>2176</v>
      </c>
      <c r="AZ825" s="99">
        <v>0</v>
      </c>
      <c r="BA825" s="99">
        <v>0</v>
      </c>
      <c r="BB825" s="121" t="s">
        <v>2166</v>
      </c>
      <c r="BC825" s="97">
        <v>0</v>
      </c>
      <c r="BD825" s="97">
        <v>0</v>
      </c>
      <c r="BE825" s="97">
        <v>0</v>
      </c>
      <c r="BF825" s="97">
        <v>0</v>
      </c>
      <c r="BG825" s="97">
        <v>0</v>
      </c>
      <c r="BH825" s="97">
        <v>0</v>
      </c>
      <c r="BI825" s="103">
        <v>0</v>
      </c>
      <c r="BJ825" s="100">
        <v>0</v>
      </c>
      <c r="BK825" s="100">
        <v>0</v>
      </c>
      <c r="BL825" s="100">
        <v>0</v>
      </c>
      <c r="BM825" s="100">
        <v>0</v>
      </c>
      <c r="BN825" s="100">
        <v>0</v>
      </c>
      <c r="BO825" s="100">
        <v>0</v>
      </c>
    </row>
    <row r="826" spans="3:67" ht="20.100000000000001" customHeight="1">
      <c r="C826" s="97">
        <v>63023402</v>
      </c>
      <c r="D826" s="98" t="s">
        <v>890</v>
      </c>
      <c r="E826" s="101">
        <v>1</v>
      </c>
      <c r="F826" s="97">
        <v>63023401</v>
      </c>
      <c r="G826" s="97">
        <f t="shared" si="103"/>
        <v>63023403</v>
      </c>
      <c r="H826" s="99">
        <v>0</v>
      </c>
      <c r="I826" s="11">
        <v>42</v>
      </c>
      <c r="J826" s="14">
        <v>2</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154</v>
      </c>
      <c r="AT826" s="98" t="s">
        <v>155</v>
      </c>
      <c r="AU826" s="97" t="s">
        <v>351</v>
      </c>
      <c r="AV826" s="101">
        <v>0</v>
      </c>
      <c r="AW826" s="101">
        <v>21201040</v>
      </c>
      <c r="AX826" s="98" t="s">
        <v>789</v>
      </c>
      <c r="AY826" s="118" t="s">
        <v>2176</v>
      </c>
      <c r="AZ826" s="99">
        <v>0</v>
      </c>
      <c r="BA826" s="99">
        <v>0</v>
      </c>
      <c r="BB826" s="121" t="s">
        <v>2166</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63023403</v>
      </c>
      <c r="D827" s="98" t="s">
        <v>890</v>
      </c>
      <c r="E827" s="101">
        <v>2</v>
      </c>
      <c r="F827" s="97">
        <v>63023401</v>
      </c>
      <c r="G827" s="97">
        <f t="shared" si="103"/>
        <v>63023404</v>
      </c>
      <c r="H827" s="99">
        <v>0</v>
      </c>
      <c r="I827" s="11">
        <v>47</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154</v>
      </c>
      <c r="AT827" s="98" t="s">
        <v>155</v>
      </c>
      <c r="AU827" s="97" t="s">
        <v>351</v>
      </c>
      <c r="AV827" s="101">
        <v>0</v>
      </c>
      <c r="AW827" s="101">
        <v>21201040</v>
      </c>
      <c r="AX827" s="98" t="s">
        <v>789</v>
      </c>
      <c r="AY827" s="118" t="s">
        <v>2178</v>
      </c>
      <c r="AZ827" s="99">
        <v>0</v>
      </c>
      <c r="BA827" s="99">
        <v>0</v>
      </c>
      <c r="BB827" s="121" t="s">
        <v>2167</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19.5" customHeight="1">
      <c r="C828" s="97">
        <v>63023404</v>
      </c>
      <c r="D828" s="98" t="s">
        <v>890</v>
      </c>
      <c r="E828" s="101">
        <v>3</v>
      </c>
      <c r="F828" s="97">
        <v>63023401</v>
      </c>
      <c r="G828" s="97">
        <v>0</v>
      </c>
      <c r="H828" s="99">
        <v>0</v>
      </c>
      <c r="I828" s="14">
        <v>0</v>
      </c>
      <c r="J828" s="14">
        <v>0</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154</v>
      </c>
      <c r="AT828" s="98" t="s">
        <v>155</v>
      </c>
      <c r="AU828" s="97" t="s">
        <v>351</v>
      </c>
      <c r="AV828" s="101">
        <v>0</v>
      </c>
      <c r="AW828" s="101">
        <v>21201040</v>
      </c>
      <c r="AX828" s="98" t="s">
        <v>789</v>
      </c>
      <c r="AY828" s="118" t="s">
        <v>2179</v>
      </c>
      <c r="AZ828" s="99">
        <v>0</v>
      </c>
      <c r="BA828" s="99">
        <v>0</v>
      </c>
      <c r="BB828" s="121" t="s">
        <v>2171</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63023405</v>
      </c>
      <c r="D829" s="98" t="s">
        <v>890</v>
      </c>
      <c r="E829" s="101">
        <v>4</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154</v>
      </c>
      <c r="AT829" s="98" t="s">
        <v>155</v>
      </c>
      <c r="AU829" s="97" t="s">
        <v>351</v>
      </c>
      <c r="AV829" s="101">
        <v>0</v>
      </c>
      <c r="AW829" s="101">
        <v>21201040</v>
      </c>
      <c r="AX829" s="98" t="s">
        <v>789</v>
      </c>
      <c r="AY829" s="118" t="s">
        <v>2180</v>
      </c>
      <c r="AZ829" s="99">
        <v>0</v>
      </c>
      <c r="BA829" s="99">
        <v>0</v>
      </c>
      <c r="BB829" s="121" t="s">
        <v>2172</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63023406</v>
      </c>
      <c r="D830" s="98" t="s">
        <v>890</v>
      </c>
      <c r="E830" s="101">
        <v>5</v>
      </c>
      <c r="F830" s="97">
        <v>63023401</v>
      </c>
      <c r="G830" s="101">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154</v>
      </c>
      <c r="AT830" s="98" t="s">
        <v>155</v>
      </c>
      <c r="AU830" s="97" t="s">
        <v>351</v>
      </c>
      <c r="AV830" s="101">
        <v>0</v>
      </c>
      <c r="AW830" s="101">
        <v>21201040</v>
      </c>
      <c r="AX830" s="98" t="s">
        <v>789</v>
      </c>
      <c r="AY830" s="118" t="s">
        <v>2177</v>
      </c>
      <c r="AZ830" s="99">
        <v>0</v>
      </c>
      <c r="BA830" s="99">
        <v>0</v>
      </c>
      <c r="BB830" s="121" t="s">
        <v>2173</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20.100000000000001" customHeight="1">
      <c r="C831" s="97">
        <v>63023411</v>
      </c>
      <c r="D831" s="15" t="s">
        <v>744</v>
      </c>
      <c r="E831" s="14">
        <v>1</v>
      </c>
      <c r="F831" s="9">
        <v>0</v>
      </c>
      <c r="G831" s="14">
        <v>0</v>
      </c>
      <c r="H831" s="13">
        <v>0</v>
      </c>
      <c r="I831" s="14">
        <v>1</v>
      </c>
      <c r="J831" s="14">
        <v>0</v>
      </c>
      <c r="K831" s="14">
        <v>0</v>
      </c>
      <c r="L831" s="14">
        <v>0</v>
      </c>
      <c r="M831" s="14">
        <v>0</v>
      </c>
      <c r="N831" s="14">
        <v>2</v>
      </c>
      <c r="O831" s="14">
        <v>1</v>
      </c>
      <c r="P831" s="14">
        <v>0.1</v>
      </c>
      <c r="Q831" s="14">
        <v>0</v>
      </c>
      <c r="R831" s="6">
        <v>0</v>
      </c>
      <c r="S831" s="13">
        <v>0</v>
      </c>
      <c r="T831" s="11">
        <v>1</v>
      </c>
      <c r="U831" s="14">
        <v>1</v>
      </c>
      <c r="V831" s="14">
        <v>0</v>
      </c>
      <c r="W831" s="14">
        <v>1.5</v>
      </c>
      <c r="X831" s="14">
        <v>0</v>
      </c>
      <c r="Y831" s="14">
        <v>0</v>
      </c>
      <c r="Z831" s="14">
        <v>0</v>
      </c>
      <c r="AA831" s="14">
        <v>0</v>
      </c>
      <c r="AB831" s="14">
        <v>1</v>
      </c>
      <c r="AC831" s="14">
        <v>0</v>
      </c>
      <c r="AD831" s="14">
        <v>5</v>
      </c>
      <c r="AE831" s="14">
        <v>1</v>
      </c>
      <c r="AF831" s="14">
        <v>3</v>
      </c>
      <c r="AG831" s="6">
        <v>2</v>
      </c>
      <c r="AH831" s="6">
        <v>1</v>
      </c>
      <c r="AI831" s="6">
        <v>0</v>
      </c>
      <c r="AJ831" s="6">
        <v>6</v>
      </c>
      <c r="AK831" s="14">
        <v>0</v>
      </c>
      <c r="AL831" s="14">
        <v>0</v>
      </c>
      <c r="AM831" s="14">
        <v>0</v>
      </c>
      <c r="AN831" s="14">
        <v>0.5</v>
      </c>
      <c r="AO831" s="14">
        <v>5000</v>
      </c>
      <c r="AP831" s="14">
        <v>0.2</v>
      </c>
      <c r="AQ831" s="14">
        <v>0</v>
      </c>
      <c r="AR831" s="6">
        <v>0</v>
      </c>
      <c r="AS831" s="14" t="s">
        <v>154</v>
      </c>
      <c r="AT831" s="15" t="s">
        <v>155</v>
      </c>
      <c r="AU831" s="14">
        <v>0</v>
      </c>
      <c r="AV831" s="14">
        <v>10000006</v>
      </c>
      <c r="AW831" s="10">
        <v>60000004</v>
      </c>
      <c r="AX831" s="15" t="s">
        <v>745</v>
      </c>
      <c r="AY831" s="15" t="s">
        <v>154</v>
      </c>
      <c r="AZ831" s="13">
        <v>0</v>
      </c>
      <c r="BA831" s="13">
        <v>0</v>
      </c>
      <c r="BB831" s="68"/>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63023412</v>
      </c>
      <c r="D832" s="12" t="s">
        <v>2168</v>
      </c>
      <c r="E832" s="11">
        <v>1</v>
      </c>
      <c r="F832" s="11">
        <v>80002002</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163</v>
      </c>
      <c r="AG832" s="6">
        <v>2</v>
      </c>
      <c r="AH832" s="6">
        <v>2</v>
      </c>
      <c r="AI832" s="6">
        <v>0</v>
      </c>
      <c r="AJ832" s="6">
        <v>1.5</v>
      </c>
      <c r="AK832" s="11">
        <v>0</v>
      </c>
      <c r="AL832" s="11">
        <v>0</v>
      </c>
      <c r="AM832" s="11">
        <v>0</v>
      </c>
      <c r="AN832" s="11">
        <v>1</v>
      </c>
      <c r="AO832" s="11">
        <v>3000</v>
      </c>
      <c r="AP832" s="11">
        <v>0.5</v>
      </c>
      <c r="AQ832" s="11">
        <v>0</v>
      </c>
      <c r="AR832" s="6">
        <v>0</v>
      </c>
      <c r="AS832" s="11" t="s">
        <v>154</v>
      </c>
      <c r="AT832" s="12" t="s">
        <v>155</v>
      </c>
      <c r="AU832" s="11">
        <v>0</v>
      </c>
      <c r="AV832" s="14">
        <v>0</v>
      </c>
      <c r="AW832" s="14">
        <v>0</v>
      </c>
      <c r="AX832" s="12" t="s">
        <v>156</v>
      </c>
      <c r="AY832" s="11" t="s">
        <v>892</v>
      </c>
      <c r="AZ832" s="13">
        <v>0</v>
      </c>
      <c r="BA832" s="13">
        <v>0</v>
      </c>
      <c r="BB832" s="37" t="s">
        <v>893</v>
      </c>
      <c r="BC832" s="11"/>
      <c r="BD832" s="11">
        <v>0</v>
      </c>
      <c r="BE832" s="11"/>
      <c r="BF832" s="11"/>
      <c r="BG832" s="11"/>
      <c r="BH832" s="14"/>
      <c r="BI832" s="11">
        <v>0</v>
      </c>
      <c r="BJ832" s="6">
        <v>0</v>
      </c>
      <c r="BK832" s="6">
        <v>0</v>
      </c>
      <c r="BL832" s="6">
        <v>0</v>
      </c>
      <c r="BM832" s="6">
        <v>0</v>
      </c>
      <c r="BN832" s="6">
        <v>0</v>
      </c>
      <c r="BO832" s="6">
        <v>0</v>
      </c>
    </row>
    <row r="833" spans="3:67" ht="20.25" customHeight="1">
      <c r="C833" s="97">
        <v>63023413</v>
      </c>
      <c r="D833" s="12" t="s">
        <v>2170</v>
      </c>
      <c r="E833" s="14">
        <v>1</v>
      </c>
      <c r="F833" s="11">
        <v>80002021</v>
      </c>
      <c r="G833" s="14">
        <v>0</v>
      </c>
      <c r="H833" s="13">
        <v>0</v>
      </c>
      <c r="I833" s="14">
        <v>1</v>
      </c>
      <c r="J833" s="14">
        <v>0</v>
      </c>
      <c r="K833" s="14">
        <v>0</v>
      </c>
      <c r="L833" s="11">
        <v>0</v>
      </c>
      <c r="M833" s="11">
        <v>0</v>
      </c>
      <c r="N833" s="11">
        <v>2</v>
      </c>
      <c r="O833" s="11">
        <v>10</v>
      </c>
      <c r="P833" s="11">
        <v>0.2</v>
      </c>
      <c r="Q833" s="11">
        <v>0</v>
      </c>
      <c r="R833" s="6">
        <v>0</v>
      </c>
      <c r="S833" s="11">
        <v>0</v>
      </c>
      <c r="T833" s="11">
        <v>1</v>
      </c>
      <c r="U833" s="11">
        <v>2</v>
      </c>
      <c r="V833" s="11">
        <v>0</v>
      </c>
      <c r="W833" s="11">
        <v>2</v>
      </c>
      <c r="X833" s="11">
        <v>0</v>
      </c>
      <c r="Y833" s="11">
        <v>0</v>
      </c>
      <c r="Z833" s="11">
        <v>0</v>
      </c>
      <c r="AA833" s="11">
        <v>0</v>
      </c>
      <c r="AB833" s="11">
        <v>0</v>
      </c>
      <c r="AC833" s="11">
        <v>0</v>
      </c>
      <c r="AD833" s="11">
        <v>5</v>
      </c>
      <c r="AE833" s="11">
        <v>1</v>
      </c>
      <c r="AF833" s="11">
        <v>3</v>
      </c>
      <c r="AG833" s="6">
        <v>1</v>
      </c>
      <c r="AH833" s="6">
        <v>1</v>
      </c>
      <c r="AI833" s="6">
        <v>0</v>
      </c>
      <c r="AJ833" s="6">
        <v>3</v>
      </c>
      <c r="AK833" s="11">
        <v>0</v>
      </c>
      <c r="AL833" s="11">
        <v>0</v>
      </c>
      <c r="AM833" s="11">
        <v>0</v>
      </c>
      <c r="AN833" s="11">
        <v>3</v>
      </c>
      <c r="AO833" s="11">
        <v>5000</v>
      </c>
      <c r="AP833" s="11">
        <v>0.5</v>
      </c>
      <c r="AQ833" s="11">
        <v>0</v>
      </c>
      <c r="AR833" s="6">
        <v>0</v>
      </c>
      <c r="AS833" s="11">
        <v>0</v>
      </c>
      <c r="AT833" s="12" t="s">
        <v>155</v>
      </c>
      <c r="AU833" s="6" t="s">
        <v>778</v>
      </c>
      <c r="AV833" s="14">
        <v>10000007</v>
      </c>
      <c r="AW833" s="138">
        <v>23000080</v>
      </c>
      <c r="AX833" s="12" t="s">
        <v>156</v>
      </c>
      <c r="AY833" s="15" t="s">
        <v>154</v>
      </c>
      <c r="AZ833" s="13">
        <v>0</v>
      </c>
      <c r="BA833" s="13">
        <v>0</v>
      </c>
      <c r="BB833" s="37" t="s">
        <v>895</v>
      </c>
      <c r="BC833" s="14">
        <v>0</v>
      </c>
      <c r="BD833" s="11">
        <v>0</v>
      </c>
      <c r="BE833" s="11"/>
      <c r="BF833" s="11"/>
      <c r="BG833" s="11"/>
      <c r="BH833" s="14"/>
      <c r="BI833" s="9">
        <v>0</v>
      </c>
      <c r="BJ833" s="6">
        <v>0</v>
      </c>
      <c r="BK833" s="6">
        <v>0</v>
      </c>
      <c r="BL833" s="6">
        <v>0</v>
      </c>
      <c r="BM833" s="6">
        <v>0</v>
      </c>
      <c r="BN833" s="6">
        <v>0</v>
      </c>
      <c r="BO833" s="6">
        <v>0</v>
      </c>
    </row>
    <row r="834" spans="3:67" ht="20.100000000000001" customHeight="1">
      <c r="C834" s="97">
        <v>63023414</v>
      </c>
      <c r="D834" s="12" t="s">
        <v>2174</v>
      </c>
      <c r="E834" s="14">
        <v>1</v>
      </c>
      <c r="F834" s="11">
        <v>80002022</v>
      </c>
      <c r="G834" s="6">
        <v>0</v>
      </c>
      <c r="H834" s="6">
        <v>0</v>
      </c>
      <c r="I834" s="14">
        <v>1</v>
      </c>
      <c r="J834" s="14">
        <v>0</v>
      </c>
      <c r="K834" s="6">
        <v>0</v>
      </c>
      <c r="L834" s="6">
        <v>0</v>
      </c>
      <c r="M834" s="6">
        <v>0</v>
      </c>
      <c r="N834" s="6">
        <v>2</v>
      </c>
      <c r="O834" s="6">
        <v>1</v>
      </c>
      <c r="P834" s="6">
        <v>0.2</v>
      </c>
      <c r="Q834" s="6">
        <v>0</v>
      </c>
      <c r="R834" s="6">
        <v>0</v>
      </c>
      <c r="S834" s="6">
        <v>0</v>
      </c>
      <c r="T834" s="11">
        <v>1</v>
      </c>
      <c r="U834" s="6">
        <v>2</v>
      </c>
      <c r="V834" s="6">
        <v>0</v>
      </c>
      <c r="W834" s="6">
        <v>0</v>
      </c>
      <c r="X834" s="6">
        <v>0</v>
      </c>
      <c r="Y834" s="6">
        <v>0</v>
      </c>
      <c r="Z834" s="6">
        <v>0</v>
      </c>
      <c r="AA834" s="6">
        <v>0</v>
      </c>
      <c r="AB834" s="14">
        <v>0</v>
      </c>
      <c r="AC834" s="6">
        <v>0</v>
      </c>
      <c r="AD834" s="6">
        <v>10</v>
      </c>
      <c r="AE834" s="6">
        <v>0</v>
      </c>
      <c r="AF834" s="6">
        <v>0</v>
      </c>
      <c r="AG834" s="6">
        <v>7</v>
      </c>
      <c r="AH834" s="6">
        <v>0</v>
      </c>
      <c r="AI834" s="6">
        <v>0</v>
      </c>
      <c r="AJ834" s="6">
        <v>6</v>
      </c>
      <c r="AK834" s="6">
        <v>0</v>
      </c>
      <c r="AL834" s="6">
        <v>0</v>
      </c>
      <c r="AM834" s="6">
        <v>0</v>
      </c>
      <c r="AN834" s="6">
        <v>0</v>
      </c>
      <c r="AO834" s="6">
        <v>1000</v>
      </c>
      <c r="AP834" s="6">
        <v>0</v>
      </c>
      <c r="AQ834" s="6">
        <v>0</v>
      </c>
      <c r="AR834" s="6">
        <v>0</v>
      </c>
      <c r="AS834" s="170" t="s">
        <v>897</v>
      </c>
      <c r="AT834" s="12" t="s">
        <v>155</v>
      </c>
      <c r="AU834" s="6" t="s">
        <v>778</v>
      </c>
      <c r="AV834" s="6" t="s">
        <v>154</v>
      </c>
      <c r="AW834" s="6">
        <v>0</v>
      </c>
      <c r="AX834" s="7" t="s">
        <v>156</v>
      </c>
      <c r="AY834" s="6">
        <v>0</v>
      </c>
      <c r="AZ834" s="13">
        <v>0</v>
      </c>
      <c r="BA834" s="13">
        <v>0</v>
      </c>
      <c r="BB834" s="37" t="s">
        <v>898</v>
      </c>
      <c r="BC834" s="6">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63023415</v>
      </c>
      <c r="D835" s="54" t="s">
        <v>2169</v>
      </c>
      <c r="E835" s="11">
        <v>1</v>
      </c>
      <c r="F835" s="11">
        <v>90002001</v>
      </c>
      <c r="G835" s="55">
        <v>0</v>
      </c>
      <c r="H835" s="13">
        <v>0</v>
      </c>
      <c r="I835" s="14">
        <v>1</v>
      </c>
      <c r="J835" s="14">
        <v>0</v>
      </c>
      <c r="K835" s="14">
        <v>0</v>
      </c>
      <c r="L835" s="55">
        <v>0</v>
      </c>
      <c r="M835" s="55">
        <v>0</v>
      </c>
      <c r="N835" s="55">
        <v>1</v>
      </c>
      <c r="O835" s="11">
        <v>1</v>
      </c>
      <c r="P835" s="11">
        <v>0.1</v>
      </c>
      <c r="Q835" s="55">
        <v>0</v>
      </c>
      <c r="R835" s="6">
        <v>0</v>
      </c>
      <c r="S835" s="55">
        <v>0</v>
      </c>
      <c r="T835" s="11">
        <v>1</v>
      </c>
      <c r="U835" s="55">
        <v>2</v>
      </c>
      <c r="V835" s="55">
        <v>0</v>
      </c>
      <c r="W835" s="55">
        <v>3</v>
      </c>
      <c r="X835" s="11">
        <v>0</v>
      </c>
      <c r="Y835" s="55">
        <v>0</v>
      </c>
      <c r="Z835" s="55">
        <v>0</v>
      </c>
      <c r="AA835" s="55">
        <v>0</v>
      </c>
      <c r="AB835" s="55">
        <v>0</v>
      </c>
      <c r="AC835" s="55">
        <v>0</v>
      </c>
      <c r="AD835" s="55">
        <v>10</v>
      </c>
      <c r="AE835" s="55">
        <v>2</v>
      </c>
      <c r="AF835" s="55" t="s">
        <v>900</v>
      </c>
      <c r="AG835" s="62">
        <v>0</v>
      </c>
      <c r="AH835" s="6">
        <v>0</v>
      </c>
      <c r="AI835" s="6">
        <v>0</v>
      </c>
      <c r="AJ835" s="62">
        <v>1.5</v>
      </c>
      <c r="AK835" s="55">
        <v>0</v>
      </c>
      <c r="AL835" s="55">
        <v>0</v>
      </c>
      <c r="AM835" s="55">
        <v>0</v>
      </c>
      <c r="AN835" s="55">
        <v>2</v>
      </c>
      <c r="AO835" s="55">
        <v>3000</v>
      </c>
      <c r="AP835" s="55">
        <v>0.5</v>
      </c>
      <c r="AQ835" s="55">
        <v>0</v>
      </c>
      <c r="AR835" s="6">
        <v>0</v>
      </c>
      <c r="AS835" s="55" t="s">
        <v>154</v>
      </c>
      <c r="AT835" s="54" t="s">
        <v>209</v>
      </c>
      <c r="AU835" s="11">
        <v>0</v>
      </c>
      <c r="AV835" s="66">
        <v>10000007</v>
      </c>
      <c r="AW835" s="14">
        <v>23000010</v>
      </c>
      <c r="AX835" s="54" t="s">
        <v>156</v>
      </c>
      <c r="AY835" s="55">
        <v>0</v>
      </c>
      <c r="AZ835" s="73">
        <v>0</v>
      </c>
      <c r="BA835" s="13">
        <v>1</v>
      </c>
      <c r="BB835" s="74" t="s">
        <v>2175</v>
      </c>
      <c r="BC835" s="55">
        <v>0</v>
      </c>
      <c r="BD835" s="11">
        <v>0</v>
      </c>
      <c r="BE835" s="55">
        <v>0</v>
      </c>
      <c r="BF835" s="55">
        <v>0</v>
      </c>
      <c r="BG835" s="55">
        <v>0</v>
      </c>
      <c r="BH835" s="55">
        <v>0</v>
      </c>
      <c r="BI835" s="11">
        <v>0</v>
      </c>
      <c r="BJ835" s="6">
        <v>0</v>
      </c>
      <c r="BK835" s="6">
        <v>0</v>
      </c>
      <c r="BL835" s="6">
        <v>0</v>
      </c>
      <c r="BM835" s="6">
        <v>0</v>
      </c>
      <c r="BN835" s="6">
        <v>0</v>
      </c>
      <c r="BO835" s="6">
        <v>0</v>
      </c>
    </row>
    <row r="836" spans="3:67" ht="20.100000000000001" customHeight="1">
      <c r="C836" s="14">
        <v>60031111</v>
      </c>
      <c r="D836" s="7" t="s">
        <v>902</v>
      </c>
      <c r="E836" s="14">
        <v>1</v>
      </c>
      <c r="F836" s="14">
        <v>60031111</v>
      </c>
      <c r="G836" s="14">
        <v>0</v>
      </c>
      <c r="H836" s="13">
        <v>0</v>
      </c>
      <c r="I836" s="14">
        <v>60</v>
      </c>
      <c r="J836" s="14">
        <v>0</v>
      </c>
      <c r="K836" s="14">
        <v>0</v>
      </c>
      <c r="L836" s="11">
        <v>0</v>
      </c>
      <c r="M836" s="11">
        <v>0</v>
      </c>
      <c r="N836" s="55">
        <v>1</v>
      </c>
      <c r="O836" s="11">
        <v>0</v>
      </c>
      <c r="P836" s="11">
        <v>1</v>
      </c>
      <c r="Q836" s="11">
        <v>0</v>
      </c>
      <c r="R836" s="6">
        <v>0</v>
      </c>
      <c r="S836" s="11">
        <v>0</v>
      </c>
      <c r="T836" s="11">
        <v>1</v>
      </c>
      <c r="U836" s="11">
        <v>2</v>
      </c>
      <c r="V836" s="11">
        <v>0</v>
      </c>
      <c r="W836" s="11">
        <v>3</v>
      </c>
      <c r="X836" s="11">
        <v>0</v>
      </c>
      <c r="Y836" s="11">
        <v>1</v>
      </c>
      <c r="Z836" s="11">
        <v>0</v>
      </c>
      <c r="AA836" s="11">
        <v>0</v>
      </c>
      <c r="AB836" s="11">
        <v>0</v>
      </c>
      <c r="AC836" s="11">
        <v>0</v>
      </c>
      <c r="AD836" s="11">
        <v>30</v>
      </c>
      <c r="AE836" s="11">
        <v>1</v>
      </c>
      <c r="AF836" s="11">
        <v>3</v>
      </c>
      <c r="AG836" s="6">
        <v>0</v>
      </c>
      <c r="AH836" s="6">
        <v>2</v>
      </c>
      <c r="AI836" s="6">
        <v>0</v>
      </c>
      <c r="AJ836" s="6">
        <v>2</v>
      </c>
      <c r="AK836" s="11">
        <v>0</v>
      </c>
      <c r="AL836" s="11">
        <v>0</v>
      </c>
      <c r="AM836" s="11">
        <v>0</v>
      </c>
      <c r="AN836" s="11">
        <v>2</v>
      </c>
      <c r="AO836" s="11">
        <v>10000</v>
      </c>
      <c r="AP836" s="11">
        <v>0.5</v>
      </c>
      <c r="AQ836" s="11">
        <v>10</v>
      </c>
      <c r="AR836" s="6">
        <v>0</v>
      </c>
      <c r="AS836" s="11" t="s">
        <v>154</v>
      </c>
      <c r="AT836" s="15" t="s">
        <v>862</v>
      </c>
      <c r="AU836" s="11" t="s">
        <v>344</v>
      </c>
      <c r="AV836" s="14">
        <v>10000007</v>
      </c>
      <c r="AW836" s="14">
        <v>22001001</v>
      </c>
      <c r="AX836" s="15" t="s">
        <v>375</v>
      </c>
      <c r="AY836" s="13" t="s">
        <v>903</v>
      </c>
      <c r="AZ836" s="13">
        <v>0</v>
      </c>
      <c r="BA836" s="13">
        <v>1</v>
      </c>
      <c r="BB836" s="37" t="s">
        <v>885</v>
      </c>
      <c r="BC836" s="11">
        <v>0</v>
      </c>
      <c r="BD836" s="11">
        <v>0</v>
      </c>
      <c r="BE836" s="11">
        <v>0</v>
      </c>
      <c r="BF836" s="11">
        <v>0</v>
      </c>
      <c r="BG836" s="11">
        <v>0</v>
      </c>
      <c r="BH836" s="11">
        <v>0</v>
      </c>
      <c r="BI836" s="9">
        <v>0</v>
      </c>
      <c r="BJ836" s="6">
        <v>0</v>
      </c>
      <c r="BK836" s="6">
        <v>0</v>
      </c>
      <c r="BL836" s="6">
        <v>0</v>
      </c>
      <c r="BM836" s="6">
        <v>0</v>
      </c>
      <c r="BN836" s="6">
        <v>0</v>
      </c>
      <c r="BO836" s="6">
        <v>0</v>
      </c>
    </row>
    <row r="837" spans="3:67" ht="20.100000000000001" customHeight="1">
      <c r="C837" s="14">
        <v>60031121</v>
      </c>
      <c r="D837" s="7" t="s">
        <v>904</v>
      </c>
      <c r="E837" s="11">
        <v>1</v>
      </c>
      <c r="F837" s="14">
        <v>60031121</v>
      </c>
      <c r="G837" s="11">
        <v>0</v>
      </c>
      <c r="H837" s="13">
        <v>0</v>
      </c>
      <c r="I837" s="14">
        <v>60</v>
      </c>
      <c r="J837" s="11">
        <v>0</v>
      </c>
      <c r="K837" s="11">
        <v>0</v>
      </c>
      <c r="L837" s="14">
        <v>0</v>
      </c>
      <c r="M837" s="14">
        <v>0</v>
      </c>
      <c r="N837" s="14">
        <v>1</v>
      </c>
      <c r="O837" s="14">
        <v>0</v>
      </c>
      <c r="P837" s="14">
        <v>0</v>
      </c>
      <c r="Q837" s="14">
        <v>0</v>
      </c>
      <c r="R837" s="6">
        <v>0</v>
      </c>
      <c r="S837" s="13">
        <v>0</v>
      </c>
      <c r="T837" s="11">
        <v>1</v>
      </c>
      <c r="U837" s="14">
        <v>2</v>
      </c>
      <c r="V837" s="14">
        <v>0</v>
      </c>
      <c r="W837" s="14">
        <v>1.5</v>
      </c>
      <c r="X837" s="14">
        <v>0</v>
      </c>
      <c r="Y837" s="14">
        <v>0</v>
      </c>
      <c r="Z837" s="14">
        <v>0</v>
      </c>
      <c r="AA837" s="14">
        <v>0</v>
      </c>
      <c r="AB837" s="14">
        <v>0</v>
      </c>
      <c r="AC837" s="14">
        <v>0</v>
      </c>
      <c r="AD837" s="11">
        <v>30</v>
      </c>
      <c r="AE837" s="14">
        <v>1</v>
      </c>
      <c r="AF837" s="14">
        <v>5</v>
      </c>
      <c r="AG837" s="6">
        <v>2</v>
      </c>
      <c r="AH837" s="6">
        <v>1</v>
      </c>
      <c r="AI837" s="6">
        <v>0</v>
      </c>
      <c r="AJ837" s="6">
        <v>6</v>
      </c>
      <c r="AK837" s="14">
        <v>0</v>
      </c>
      <c r="AL837" s="14">
        <v>0</v>
      </c>
      <c r="AM837" s="14">
        <v>0</v>
      </c>
      <c r="AN837" s="14">
        <v>0.25</v>
      </c>
      <c r="AO837" s="14">
        <v>5000</v>
      </c>
      <c r="AP837" s="14">
        <v>0.25</v>
      </c>
      <c r="AQ837" s="14">
        <v>0</v>
      </c>
      <c r="AR837" s="6">
        <v>0</v>
      </c>
      <c r="AS837" s="14">
        <v>0</v>
      </c>
      <c r="AT837" s="15" t="s">
        <v>155</v>
      </c>
      <c r="AU837" s="14" t="s">
        <v>734</v>
      </c>
      <c r="AV837" s="14">
        <v>10002001</v>
      </c>
      <c r="AW837" s="14">
        <v>22001002</v>
      </c>
      <c r="AX837" s="15" t="s">
        <v>225</v>
      </c>
      <c r="AY837" s="15" t="s">
        <v>787</v>
      </c>
      <c r="AZ837" s="13">
        <v>0</v>
      </c>
      <c r="BA837" s="13">
        <v>1</v>
      </c>
      <c r="BB837" s="109" t="s">
        <v>905</v>
      </c>
      <c r="BC837" s="14">
        <v>0</v>
      </c>
      <c r="BD837" s="11">
        <v>0</v>
      </c>
      <c r="BE837" s="14">
        <v>0</v>
      </c>
      <c r="BF837" s="14">
        <v>0</v>
      </c>
      <c r="BG837" s="14">
        <v>0</v>
      </c>
      <c r="BH837" s="14">
        <v>0</v>
      </c>
      <c r="BI837" s="9">
        <v>0</v>
      </c>
      <c r="BJ837" s="6">
        <v>0</v>
      </c>
      <c r="BK837" s="6">
        <v>0</v>
      </c>
      <c r="BL837" s="6">
        <v>0</v>
      </c>
      <c r="BM837" s="6">
        <v>0</v>
      </c>
      <c r="BN837" s="6">
        <v>0</v>
      </c>
      <c r="BO837" s="6">
        <v>0</v>
      </c>
    </row>
    <row r="838" spans="3:67" ht="20.100000000000001" customHeight="1">
      <c r="C838" s="14">
        <v>60031131</v>
      </c>
      <c r="D838" s="7" t="s">
        <v>906</v>
      </c>
      <c r="E838" s="11">
        <v>1</v>
      </c>
      <c r="F838" s="14">
        <v>60031131</v>
      </c>
      <c r="G838" s="14">
        <v>0</v>
      </c>
      <c r="H838" s="6">
        <v>0</v>
      </c>
      <c r="I838" s="14">
        <v>60</v>
      </c>
      <c r="J838" s="14">
        <v>0</v>
      </c>
      <c r="K838" s="11">
        <v>0</v>
      </c>
      <c r="L838" s="6">
        <v>0</v>
      </c>
      <c r="M838" s="6">
        <v>0</v>
      </c>
      <c r="N838" s="6">
        <v>1</v>
      </c>
      <c r="O838" s="6">
        <v>0</v>
      </c>
      <c r="P838" s="6">
        <v>0</v>
      </c>
      <c r="Q838" s="6">
        <v>0</v>
      </c>
      <c r="R838" s="6">
        <v>0</v>
      </c>
      <c r="S838" s="6">
        <v>0</v>
      </c>
      <c r="T838" s="11">
        <v>1</v>
      </c>
      <c r="U838" s="6">
        <v>2</v>
      </c>
      <c r="V838" s="6">
        <v>0</v>
      </c>
      <c r="W838" s="14">
        <v>2</v>
      </c>
      <c r="X838" s="14">
        <v>0</v>
      </c>
      <c r="Y838" s="6">
        <v>0</v>
      </c>
      <c r="Z838" s="6">
        <v>0</v>
      </c>
      <c r="AA838" s="6">
        <v>0</v>
      </c>
      <c r="AB838" s="6">
        <v>0</v>
      </c>
      <c r="AC838" s="6">
        <v>0</v>
      </c>
      <c r="AD838" s="11">
        <v>30</v>
      </c>
      <c r="AE838" s="6">
        <v>0</v>
      </c>
      <c r="AF838" s="6">
        <v>0</v>
      </c>
      <c r="AG838" s="6">
        <v>0</v>
      </c>
      <c r="AH838" s="6">
        <v>0</v>
      </c>
      <c r="AI838" s="6">
        <v>0</v>
      </c>
      <c r="AJ838" s="6">
        <v>3</v>
      </c>
      <c r="AK838" s="6">
        <v>0</v>
      </c>
      <c r="AL838" s="6">
        <v>0</v>
      </c>
      <c r="AM838" s="6">
        <v>0</v>
      </c>
      <c r="AN838" s="6">
        <v>0.25</v>
      </c>
      <c r="AO838" s="6">
        <v>1000</v>
      </c>
      <c r="AP838" s="6">
        <v>0</v>
      </c>
      <c r="AQ838" s="6">
        <v>0</v>
      </c>
      <c r="AR838" s="6">
        <v>0</v>
      </c>
      <c r="AS838" s="174" t="s">
        <v>907</v>
      </c>
      <c r="AT838" s="7" t="s">
        <v>155</v>
      </c>
      <c r="AU838" s="14" t="s">
        <v>734</v>
      </c>
      <c r="AV838" s="6" t="s">
        <v>154</v>
      </c>
      <c r="AW838" s="174" t="s">
        <v>908</v>
      </c>
      <c r="AX838" s="7" t="s">
        <v>156</v>
      </c>
      <c r="AY838" s="6">
        <v>0</v>
      </c>
      <c r="AZ838" s="13">
        <v>0</v>
      </c>
      <c r="BA838" s="13">
        <v>1</v>
      </c>
      <c r="BB838" s="109" t="s">
        <v>909</v>
      </c>
      <c r="BC838" s="6">
        <v>0</v>
      </c>
      <c r="BD838" s="11">
        <v>0</v>
      </c>
      <c r="BE838" s="6">
        <v>0</v>
      </c>
      <c r="BF838" s="6">
        <v>0</v>
      </c>
      <c r="BG838" s="6">
        <v>0</v>
      </c>
      <c r="BH838" s="6">
        <v>0</v>
      </c>
      <c r="BI838" s="9">
        <v>0</v>
      </c>
      <c r="BJ838" s="6">
        <v>0</v>
      </c>
      <c r="BK838" s="6">
        <v>0</v>
      </c>
      <c r="BL838" s="6">
        <v>0</v>
      </c>
      <c r="BM838" s="6">
        <v>0</v>
      </c>
      <c r="BN838" s="6">
        <v>0</v>
      </c>
      <c r="BO838" s="6">
        <v>0</v>
      </c>
    </row>
    <row r="839" spans="3:67" ht="19.5" customHeight="1">
      <c r="C839" s="14">
        <v>60031132</v>
      </c>
      <c r="D839" s="7" t="s">
        <v>910</v>
      </c>
      <c r="E839" s="11">
        <v>1</v>
      </c>
      <c r="F839" s="14">
        <v>60031131</v>
      </c>
      <c r="G839" s="14">
        <v>0</v>
      </c>
      <c r="H839" s="13">
        <v>0</v>
      </c>
      <c r="I839" s="14">
        <v>60</v>
      </c>
      <c r="J839" s="14">
        <v>0</v>
      </c>
      <c r="K839" s="11">
        <v>0</v>
      </c>
      <c r="L839" s="14">
        <v>0</v>
      </c>
      <c r="M839" s="14">
        <v>0</v>
      </c>
      <c r="N839" s="14">
        <v>2</v>
      </c>
      <c r="O839" s="14">
        <v>1</v>
      </c>
      <c r="P839" s="14">
        <v>1</v>
      </c>
      <c r="Q839" s="14">
        <v>0</v>
      </c>
      <c r="R839" s="6">
        <v>0</v>
      </c>
      <c r="S839" s="13">
        <v>0</v>
      </c>
      <c r="T839" s="11">
        <v>1</v>
      </c>
      <c r="U839" s="14">
        <v>2</v>
      </c>
      <c r="V839" s="14">
        <v>0</v>
      </c>
      <c r="W839" s="14">
        <v>2</v>
      </c>
      <c r="X839" s="14">
        <v>0</v>
      </c>
      <c r="Y839" s="14">
        <v>0</v>
      </c>
      <c r="Z839" s="14">
        <v>0</v>
      </c>
      <c r="AA839" s="14">
        <v>0</v>
      </c>
      <c r="AB839" s="14">
        <v>1</v>
      </c>
      <c r="AC839" s="14">
        <v>0</v>
      </c>
      <c r="AD839" s="11">
        <v>0</v>
      </c>
      <c r="AE839" s="14">
        <v>1</v>
      </c>
      <c r="AF839" s="14">
        <v>3</v>
      </c>
      <c r="AG839" s="6">
        <v>1</v>
      </c>
      <c r="AH839" s="6">
        <v>1</v>
      </c>
      <c r="AI839" s="6">
        <v>0</v>
      </c>
      <c r="AJ839" s="6">
        <v>6</v>
      </c>
      <c r="AK839" s="14">
        <v>0</v>
      </c>
      <c r="AL839" s="14">
        <v>0</v>
      </c>
      <c r="AM839" s="14">
        <v>0</v>
      </c>
      <c r="AN839" s="14">
        <v>0</v>
      </c>
      <c r="AO839" s="14">
        <v>1000</v>
      </c>
      <c r="AP839" s="14">
        <v>0</v>
      </c>
      <c r="AQ839" s="14">
        <v>0</v>
      </c>
      <c r="AR839" s="6">
        <v>0</v>
      </c>
      <c r="AS839" s="14">
        <v>0</v>
      </c>
      <c r="AT839" s="15" t="s">
        <v>154</v>
      </c>
      <c r="AU839" s="14" t="s">
        <v>814</v>
      </c>
      <c r="AV839" s="14">
        <v>10003002</v>
      </c>
      <c r="AW839" s="6">
        <v>22001003</v>
      </c>
      <c r="AX839" s="15" t="s">
        <v>156</v>
      </c>
      <c r="AY839" s="15">
        <v>0</v>
      </c>
      <c r="AZ839" s="13">
        <v>0</v>
      </c>
      <c r="BA839" s="13">
        <v>1</v>
      </c>
      <c r="BB839" s="109"/>
      <c r="BC839" s="14">
        <v>0</v>
      </c>
      <c r="BD839" s="11">
        <v>0</v>
      </c>
      <c r="BE839" s="14">
        <v>0</v>
      </c>
      <c r="BF839" s="14">
        <v>0</v>
      </c>
      <c r="BG839" s="14">
        <v>0</v>
      </c>
      <c r="BH839" s="14">
        <v>0</v>
      </c>
      <c r="BI839" s="9">
        <v>0</v>
      </c>
      <c r="BJ839" s="6">
        <v>0</v>
      </c>
      <c r="BK839" s="6">
        <v>0</v>
      </c>
      <c r="BL839" s="6">
        <v>0</v>
      </c>
      <c r="BM839" s="6">
        <v>0</v>
      </c>
      <c r="BN839" s="6">
        <v>0</v>
      </c>
      <c r="BO839" s="6">
        <v>0</v>
      </c>
    </row>
    <row r="840" spans="3:67" ht="20.100000000000001" customHeight="1">
      <c r="C840" s="14">
        <v>60031141</v>
      </c>
      <c r="D840" s="7" t="s">
        <v>911</v>
      </c>
      <c r="E840" s="11">
        <v>1</v>
      </c>
      <c r="F840" s="14">
        <v>60031141</v>
      </c>
      <c r="G840" s="11">
        <v>0</v>
      </c>
      <c r="H840" s="13">
        <v>0</v>
      </c>
      <c r="I840" s="14">
        <v>60</v>
      </c>
      <c r="J840" s="11">
        <v>0</v>
      </c>
      <c r="K840" s="11">
        <v>0</v>
      </c>
      <c r="L840" s="14">
        <v>0</v>
      </c>
      <c r="M840" s="14">
        <v>0</v>
      </c>
      <c r="N840" s="14">
        <v>1</v>
      </c>
      <c r="O840" s="14">
        <v>0</v>
      </c>
      <c r="P840" s="14">
        <v>0</v>
      </c>
      <c r="Q840" s="14">
        <v>0</v>
      </c>
      <c r="R840" s="6">
        <v>0</v>
      </c>
      <c r="S840" s="13">
        <v>0</v>
      </c>
      <c r="T840" s="11">
        <v>1</v>
      </c>
      <c r="U840" s="14">
        <v>2</v>
      </c>
      <c r="V840" s="14">
        <v>0</v>
      </c>
      <c r="W840" s="14">
        <v>1.8</v>
      </c>
      <c r="X840" s="14">
        <v>0</v>
      </c>
      <c r="Y840" s="14">
        <v>0</v>
      </c>
      <c r="Z840" s="14">
        <v>0</v>
      </c>
      <c r="AA840" s="14">
        <v>0</v>
      </c>
      <c r="AB840" s="14">
        <v>0</v>
      </c>
      <c r="AC840" s="14">
        <v>0</v>
      </c>
      <c r="AD840" s="11">
        <v>30</v>
      </c>
      <c r="AE840" s="14">
        <v>1</v>
      </c>
      <c r="AF840" s="14">
        <v>3</v>
      </c>
      <c r="AG840" s="6">
        <v>2</v>
      </c>
      <c r="AH840" s="6">
        <v>1</v>
      </c>
      <c r="AI840" s="6">
        <v>0</v>
      </c>
      <c r="AJ840" s="6">
        <v>6</v>
      </c>
      <c r="AK840" s="14">
        <v>0</v>
      </c>
      <c r="AL840" s="14">
        <v>0</v>
      </c>
      <c r="AM840" s="14">
        <v>0</v>
      </c>
      <c r="AN840" s="14">
        <v>0.25</v>
      </c>
      <c r="AO840" s="14">
        <v>20000</v>
      </c>
      <c r="AP840" s="14">
        <v>0.25</v>
      </c>
      <c r="AQ840" s="14">
        <v>2</v>
      </c>
      <c r="AR840" s="6">
        <v>0</v>
      </c>
      <c r="AS840" s="14">
        <v>0</v>
      </c>
      <c r="AT840" s="15" t="s">
        <v>155</v>
      </c>
      <c r="AU840" s="14" t="s">
        <v>734</v>
      </c>
      <c r="AV840" s="14">
        <v>10002001</v>
      </c>
      <c r="AW840" s="14">
        <v>22001004</v>
      </c>
      <c r="AX840" s="15" t="s">
        <v>912</v>
      </c>
      <c r="AY840" s="15" t="s">
        <v>255</v>
      </c>
      <c r="AZ840" s="13">
        <v>0</v>
      </c>
      <c r="BA840" s="13">
        <v>1</v>
      </c>
      <c r="BB840" s="109" t="s">
        <v>913</v>
      </c>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60031151</v>
      </c>
      <c r="D841" s="7" t="s">
        <v>914</v>
      </c>
      <c r="E841" s="11">
        <v>1</v>
      </c>
      <c r="F841" s="14">
        <v>60031151</v>
      </c>
      <c r="G841" s="11">
        <v>0</v>
      </c>
      <c r="H841" s="13">
        <v>0</v>
      </c>
      <c r="I841" s="14">
        <v>60</v>
      </c>
      <c r="J841" s="11">
        <v>0</v>
      </c>
      <c r="K841" s="11">
        <v>0</v>
      </c>
      <c r="L841" s="11">
        <v>0</v>
      </c>
      <c r="M841" s="11">
        <v>0</v>
      </c>
      <c r="N841" s="11">
        <v>1</v>
      </c>
      <c r="O841" s="11">
        <v>0</v>
      </c>
      <c r="P841" s="11">
        <v>0</v>
      </c>
      <c r="Q841" s="11">
        <v>0</v>
      </c>
      <c r="R841" s="6">
        <v>0</v>
      </c>
      <c r="S841" s="11">
        <v>0</v>
      </c>
      <c r="T841" s="11">
        <v>1</v>
      </c>
      <c r="U841" s="11">
        <v>2</v>
      </c>
      <c r="V841" s="11">
        <v>0</v>
      </c>
      <c r="W841" s="11">
        <v>1.5</v>
      </c>
      <c r="X841" s="14">
        <v>0</v>
      </c>
      <c r="Y841" s="11">
        <v>1</v>
      </c>
      <c r="Z841" s="11">
        <v>0</v>
      </c>
      <c r="AA841" s="11">
        <v>0</v>
      </c>
      <c r="AB841" s="11">
        <v>0</v>
      </c>
      <c r="AC841" s="11">
        <v>0</v>
      </c>
      <c r="AD841" s="11">
        <v>30</v>
      </c>
      <c r="AE841" s="11">
        <v>1</v>
      </c>
      <c r="AF841" s="55">
        <v>4</v>
      </c>
      <c r="AG841" s="6">
        <v>2</v>
      </c>
      <c r="AH841" s="6">
        <v>1</v>
      </c>
      <c r="AI841" s="6">
        <v>0</v>
      </c>
      <c r="AJ841" s="6">
        <v>6</v>
      </c>
      <c r="AK841" s="11">
        <v>0</v>
      </c>
      <c r="AL841" s="11">
        <v>0</v>
      </c>
      <c r="AM841" s="11">
        <v>0</v>
      </c>
      <c r="AN841" s="11">
        <v>0.5</v>
      </c>
      <c r="AO841" s="11">
        <v>8000</v>
      </c>
      <c r="AP841" s="11">
        <v>0.2</v>
      </c>
      <c r="AQ841" s="11">
        <v>0</v>
      </c>
      <c r="AR841" s="6">
        <v>0</v>
      </c>
      <c r="AS841" s="14">
        <v>90001025</v>
      </c>
      <c r="AT841" s="12" t="s">
        <v>393</v>
      </c>
      <c r="AU841" s="14" t="s">
        <v>725</v>
      </c>
      <c r="AV841" s="14">
        <v>10000007</v>
      </c>
      <c r="AW841" s="14">
        <v>22001005</v>
      </c>
      <c r="AX841" s="12" t="s">
        <v>730</v>
      </c>
      <c r="AY841" s="11">
        <v>0</v>
      </c>
      <c r="AZ841" s="13">
        <v>0</v>
      </c>
      <c r="BA841" s="13">
        <v>1</v>
      </c>
      <c r="BB841" s="109" t="s">
        <v>915</v>
      </c>
      <c r="BC841" s="11">
        <v>0</v>
      </c>
      <c r="BD841" s="11">
        <v>0</v>
      </c>
      <c r="BE841" s="11">
        <v>0</v>
      </c>
      <c r="BF841" s="11">
        <v>0</v>
      </c>
      <c r="BG841" s="11">
        <v>0</v>
      </c>
      <c r="BH841" s="11">
        <v>0</v>
      </c>
      <c r="BI841" s="9">
        <v>0</v>
      </c>
      <c r="BJ841" s="6">
        <v>0</v>
      </c>
      <c r="BK841" s="6">
        <v>0</v>
      </c>
      <c r="BL841" s="6">
        <v>1000</v>
      </c>
      <c r="BM841" s="6">
        <v>1</v>
      </c>
      <c r="BN841" s="6">
        <v>600</v>
      </c>
      <c r="BO841" s="6">
        <v>600</v>
      </c>
    </row>
    <row r="842" spans="3:67" ht="20.100000000000001" customHeight="1">
      <c r="C842" s="14">
        <v>60031161</v>
      </c>
      <c r="D842" s="7" t="s">
        <v>916</v>
      </c>
      <c r="E842" s="11">
        <v>1</v>
      </c>
      <c r="F842" s="14">
        <v>60031161</v>
      </c>
      <c r="G842" s="14">
        <v>0</v>
      </c>
      <c r="H842" s="13">
        <v>0</v>
      </c>
      <c r="I842" s="14">
        <v>60</v>
      </c>
      <c r="J842" s="11">
        <v>0</v>
      </c>
      <c r="K842" s="11">
        <v>0</v>
      </c>
      <c r="L842" s="14">
        <v>0</v>
      </c>
      <c r="M842" s="14">
        <v>0</v>
      </c>
      <c r="N842" s="14">
        <v>1</v>
      </c>
      <c r="O842" s="14">
        <v>0</v>
      </c>
      <c r="P842" s="14">
        <v>0</v>
      </c>
      <c r="Q842" s="14">
        <v>0</v>
      </c>
      <c r="R842" s="6">
        <v>0</v>
      </c>
      <c r="S842" s="13">
        <v>0</v>
      </c>
      <c r="T842" s="11">
        <v>1</v>
      </c>
      <c r="U842" s="14">
        <v>2</v>
      </c>
      <c r="V842" s="14">
        <v>0</v>
      </c>
      <c r="W842" s="14">
        <v>3</v>
      </c>
      <c r="X842" s="14">
        <v>0</v>
      </c>
      <c r="Y842" s="14">
        <v>0</v>
      </c>
      <c r="Z842" s="14">
        <v>0</v>
      </c>
      <c r="AA842" s="14">
        <v>0</v>
      </c>
      <c r="AB842" s="14">
        <v>0</v>
      </c>
      <c r="AC842" s="14">
        <v>0</v>
      </c>
      <c r="AD842" s="11">
        <v>30</v>
      </c>
      <c r="AE842" s="14">
        <v>1</v>
      </c>
      <c r="AF842" s="14">
        <v>8</v>
      </c>
      <c r="AG842" s="6">
        <v>2</v>
      </c>
      <c r="AH842" s="6">
        <v>0</v>
      </c>
      <c r="AI842" s="6">
        <v>1</v>
      </c>
      <c r="AJ842" s="6">
        <v>0</v>
      </c>
      <c r="AK842" s="14">
        <v>0</v>
      </c>
      <c r="AL842" s="14">
        <v>0</v>
      </c>
      <c r="AM842" s="14">
        <v>0</v>
      </c>
      <c r="AN842" s="14">
        <v>0.5</v>
      </c>
      <c r="AO842" s="14">
        <v>12000</v>
      </c>
      <c r="AP842" s="14">
        <v>0</v>
      </c>
      <c r="AQ842" s="14">
        <v>0</v>
      </c>
      <c r="AR842" s="6">
        <v>0</v>
      </c>
      <c r="AS842" s="174" t="s">
        <v>773</v>
      </c>
      <c r="AT842" s="15" t="s">
        <v>724</v>
      </c>
      <c r="AU842" s="14" t="s">
        <v>734</v>
      </c>
      <c r="AV842" s="14">
        <v>10002001</v>
      </c>
      <c r="AW842" s="14">
        <v>22001006</v>
      </c>
      <c r="AX842" s="15" t="s">
        <v>917</v>
      </c>
      <c r="AY842" s="13" t="s">
        <v>918</v>
      </c>
      <c r="AZ842" s="13">
        <v>0</v>
      </c>
      <c r="BA842" s="13">
        <v>1</v>
      </c>
      <c r="BB842" s="109" t="s">
        <v>919</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14">
        <v>60031162</v>
      </c>
      <c r="D843" s="87" t="s">
        <v>920</v>
      </c>
      <c r="E843" s="86">
        <v>1</v>
      </c>
      <c r="F843" s="88">
        <v>60010100</v>
      </c>
      <c r="G843" s="86">
        <v>0</v>
      </c>
      <c r="H843" s="89">
        <v>0</v>
      </c>
      <c r="I843" s="86">
        <v>60</v>
      </c>
      <c r="J843" s="86">
        <v>0</v>
      </c>
      <c r="K843" s="86">
        <v>0</v>
      </c>
      <c r="L843" s="88">
        <v>0</v>
      </c>
      <c r="M843" s="88">
        <v>0</v>
      </c>
      <c r="N843" s="88">
        <v>1</v>
      </c>
      <c r="O843" s="88">
        <v>0</v>
      </c>
      <c r="P843" s="88">
        <v>1</v>
      </c>
      <c r="Q843" s="88">
        <v>0</v>
      </c>
      <c r="R843" s="91">
        <v>0</v>
      </c>
      <c r="S843" s="88">
        <v>0</v>
      </c>
      <c r="T843" s="88">
        <v>1</v>
      </c>
      <c r="U843" s="88">
        <v>2</v>
      </c>
      <c r="V843" s="88">
        <v>0</v>
      </c>
      <c r="W843" s="88">
        <v>3</v>
      </c>
      <c r="X843" s="88">
        <v>0</v>
      </c>
      <c r="Y843" s="88">
        <v>1</v>
      </c>
      <c r="Z843" s="88">
        <v>0</v>
      </c>
      <c r="AA843" s="88">
        <v>0</v>
      </c>
      <c r="AB843" s="88">
        <v>0</v>
      </c>
      <c r="AC843" s="88">
        <v>0</v>
      </c>
      <c r="AD843" s="11">
        <v>0</v>
      </c>
      <c r="AE843" s="88">
        <v>1</v>
      </c>
      <c r="AF843" s="88">
        <v>3</v>
      </c>
      <c r="AG843" s="91">
        <v>7</v>
      </c>
      <c r="AH843" s="91">
        <v>1</v>
      </c>
      <c r="AI843" s="91">
        <v>0</v>
      </c>
      <c r="AJ843" s="91">
        <v>6</v>
      </c>
      <c r="AK843" s="88">
        <v>0</v>
      </c>
      <c r="AL843" s="88">
        <v>0</v>
      </c>
      <c r="AM843" s="88">
        <v>0</v>
      </c>
      <c r="AN843" s="88">
        <v>0</v>
      </c>
      <c r="AO843" s="88">
        <v>5000</v>
      </c>
      <c r="AP843" s="88">
        <v>2.5</v>
      </c>
      <c r="AQ843" s="88">
        <v>0</v>
      </c>
      <c r="AR843" s="91">
        <v>0</v>
      </c>
      <c r="AS843" s="88">
        <v>80001030</v>
      </c>
      <c r="AT843" s="90"/>
      <c r="AU843" s="88" t="s">
        <v>344</v>
      </c>
      <c r="AV843" s="86">
        <v>10000007</v>
      </c>
      <c r="AW843" s="86">
        <v>70204001</v>
      </c>
      <c r="AX843" s="87" t="s">
        <v>156</v>
      </c>
      <c r="AY843" s="88">
        <v>0</v>
      </c>
      <c r="AZ843" s="89">
        <v>0</v>
      </c>
      <c r="BA843" s="13">
        <v>1</v>
      </c>
      <c r="BB843" s="93" t="s">
        <v>921</v>
      </c>
      <c r="BC843" s="88">
        <v>0</v>
      </c>
      <c r="BD843" s="88">
        <v>0</v>
      </c>
      <c r="BE843" s="88">
        <v>0</v>
      </c>
      <c r="BF843" s="88">
        <v>0</v>
      </c>
      <c r="BG843" s="88">
        <v>0</v>
      </c>
      <c r="BH843" s="88">
        <v>0</v>
      </c>
      <c r="BI843" s="96">
        <v>0</v>
      </c>
      <c r="BJ843" s="91">
        <v>1</v>
      </c>
      <c r="BK843" s="91">
        <v>0</v>
      </c>
      <c r="BL843" s="91">
        <v>0</v>
      </c>
      <c r="BM843" s="91">
        <v>0</v>
      </c>
      <c r="BN843" s="91">
        <v>0</v>
      </c>
      <c r="BO843" s="91">
        <v>0</v>
      </c>
    </row>
    <row r="844" spans="3:67" ht="20.100000000000001" customHeight="1">
      <c r="C844" s="101">
        <v>60031171</v>
      </c>
      <c r="D844" s="118" t="s">
        <v>922</v>
      </c>
      <c r="E844" s="97">
        <v>1</v>
      </c>
      <c r="F844" s="101">
        <v>60031171</v>
      </c>
      <c r="G844" s="101">
        <v>0</v>
      </c>
      <c r="H844" s="99">
        <v>0</v>
      </c>
      <c r="I844" s="97">
        <v>60</v>
      </c>
      <c r="J844" s="97">
        <v>2</v>
      </c>
      <c r="K844" s="97">
        <v>0</v>
      </c>
      <c r="L844" s="101">
        <v>0</v>
      </c>
      <c r="M844" s="101">
        <v>0</v>
      </c>
      <c r="N844" s="101">
        <v>1</v>
      </c>
      <c r="O844" s="101">
        <v>0</v>
      </c>
      <c r="P844" s="101">
        <v>0</v>
      </c>
      <c r="Q844" s="101">
        <v>0</v>
      </c>
      <c r="R844" s="100">
        <v>0</v>
      </c>
      <c r="S844" s="99">
        <v>0</v>
      </c>
      <c r="T844" s="97">
        <v>1</v>
      </c>
      <c r="U844" s="101">
        <v>2</v>
      </c>
      <c r="V844" s="101">
        <v>0</v>
      </c>
      <c r="W844" s="101">
        <v>1.5</v>
      </c>
      <c r="X844" s="101">
        <v>5000</v>
      </c>
      <c r="Y844" s="101">
        <v>0</v>
      </c>
      <c r="Z844" s="101">
        <v>0</v>
      </c>
      <c r="AA844" s="101">
        <v>0</v>
      </c>
      <c r="AB844" s="101">
        <v>0</v>
      </c>
      <c r="AC844" s="101">
        <v>0</v>
      </c>
      <c r="AD844" s="101">
        <v>30</v>
      </c>
      <c r="AE844" s="101">
        <v>1</v>
      </c>
      <c r="AF844" s="101">
        <v>3</v>
      </c>
      <c r="AG844" s="100">
        <v>2</v>
      </c>
      <c r="AH844" s="100">
        <v>0</v>
      </c>
      <c r="AI844" s="100">
        <v>0</v>
      </c>
      <c r="AJ844" s="100">
        <v>1.5</v>
      </c>
      <c r="AK844" s="101">
        <v>0</v>
      </c>
      <c r="AL844" s="101">
        <v>0</v>
      </c>
      <c r="AM844" s="101">
        <v>0</v>
      </c>
      <c r="AN844" s="101">
        <v>0.5</v>
      </c>
      <c r="AO844" s="101">
        <v>10000</v>
      </c>
      <c r="AP844" s="101">
        <v>0.5</v>
      </c>
      <c r="AQ844" s="101">
        <v>0</v>
      </c>
      <c r="AR844" s="100">
        <v>0</v>
      </c>
      <c r="AS844" s="177">
        <v>0</v>
      </c>
      <c r="AT844" s="118" t="s">
        <v>724</v>
      </c>
      <c r="AU844" s="101" t="s">
        <v>734</v>
      </c>
      <c r="AV844" s="101">
        <v>10002001</v>
      </c>
      <c r="AW844" s="101">
        <v>21201090</v>
      </c>
      <c r="AX844" s="118" t="s">
        <v>225</v>
      </c>
      <c r="AY844" s="118" t="s">
        <v>255</v>
      </c>
      <c r="AZ844" s="99">
        <v>0</v>
      </c>
      <c r="BA844" s="99">
        <v>0</v>
      </c>
      <c r="BB844" s="124" t="str">
        <f>"在脚底下立即释放法术,在此范围内的目标每秒造成"&amp;W844*100&amp;"%攻击伤害+"&amp;X844&amp;"点固定伤害,持续10秒"</f>
        <v>在脚底下立即释放法术,在此范围内的目标每秒造成150%攻击伤害+5000点固定伤害,持续10秒</v>
      </c>
      <c r="BC844" s="101">
        <v>0</v>
      </c>
      <c r="BD844" s="97">
        <v>0</v>
      </c>
      <c r="BE844" s="101">
        <v>0</v>
      </c>
      <c r="BF844" s="101">
        <v>0</v>
      </c>
      <c r="BG844" s="101">
        <v>0</v>
      </c>
      <c r="BH844" s="101">
        <v>0</v>
      </c>
      <c r="BI844" s="103">
        <v>0</v>
      </c>
      <c r="BJ844" s="100">
        <v>0</v>
      </c>
      <c r="BK844" s="100">
        <v>0</v>
      </c>
      <c r="BL844" s="100">
        <v>0</v>
      </c>
      <c r="BM844" s="100">
        <v>0</v>
      </c>
      <c r="BN844" s="100">
        <v>0</v>
      </c>
      <c r="BO844" s="100">
        <v>0</v>
      </c>
    </row>
    <row r="845" spans="3:67" ht="19.5" customHeight="1">
      <c r="C845" s="101">
        <v>60031181</v>
      </c>
      <c r="D845" s="113" t="s">
        <v>923</v>
      </c>
      <c r="E845" s="101">
        <v>1</v>
      </c>
      <c r="F845" s="101">
        <v>60031181</v>
      </c>
      <c r="G845" s="101">
        <v>0</v>
      </c>
      <c r="H845" s="99">
        <v>0</v>
      </c>
      <c r="I845" s="97">
        <v>60</v>
      </c>
      <c r="J845" s="101">
        <v>0</v>
      </c>
      <c r="K845" s="101">
        <v>0</v>
      </c>
      <c r="L845" s="97">
        <v>0</v>
      </c>
      <c r="M845" s="97">
        <v>0</v>
      </c>
      <c r="N845" s="97">
        <v>1</v>
      </c>
      <c r="O845" s="97">
        <v>0</v>
      </c>
      <c r="P845" s="97">
        <v>1</v>
      </c>
      <c r="Q845" s="97">
        <v>0</v>
      </c>
      <c r="R845" s="100">
        <v>0</v>
      </c>
      <c r="S845" s="97">
        <v>0</v>
      </c>
      <c r="T845" s="97">
        <v>1</v>
      </c>
      <c r="U845" s="97">
        <v>2</v>
      </c>
      <c r="V845" s="97">
        <v>0</v>
      </c>
      <c r="W845" s="97">
        <v>3</v>
      </c>
      <c r="X845" s="97">
        <v>5000</v>
      </c>
      <c r="Y845" s="97">
        <v>1</v>
      </c>
      <c r="Z845" s="97">
        <v>0</v>
      </c>
      <c r="AA845" s="97">
        <v>0</v>
      </c>
      <c r="AB845" s="97">
        <v>0</v>
      </c>
      <c r="AC845" s="97">
        <v>0</v>
      </c>
      <c r="AD845" s="97">
        <v>30</v>
      </c>
      <c r="AE845" s="97">
        <v>1</v>
      </c>
      <c r="AF845" s="97">
        <v>3</v>
      </c>
      <c r="AG845" s="100">
        <v>0</v>
      </c>
      <c r="AH845" s="100">
        <v>2</v>
      </c>
      <c r="AI845" s="100">
        <v>0</v>
      </c>
      <c r="AJ845" s="100">
        <v>2</v>
      </c>
      <c r="AK845" s="97">
        <v>0</v>
      </c>
      <c r="AL845" s="97">
        <v>0</v>
      </c>
      <c r="AM845" s="97">
        <v>0</v>
      </c>
      <c r="AN845" s="97">
        <v>2</v>
      </c>
      <c r="AO845" s="97">
        <v>10000</v>
      </c>
      <c r="AP845" s="97">
        <v>0.5</v>
      </c>
      <c r="AQ845" s="97">
        <v>10</v>
      </c>
      <c r="AR845" s="100">
        <v>0</v>
      </c>
      <c r="AS845" s="97" t="s">
        <v>154</v>
      </c>
      <c r="AT845" s="118" t="s">
        <v>862</v>
      </c>
      <c r="AU845" s="97" t="s">
        <v>344</v>
      </c>
      <c r="AV845" s="101">
        <v>10000007</v>
      </c>
      <c r="AW845" s="101">
        <v>21202090</v>
      </c>
      <c r="AX845" s="118" t="s">
        <v>375</v>
      </c>
      <c r="AY845" s="100" t="s">
        <v>903</v>
      </c>
      <c r="AZ845" s="99">
        <v>0</v>
      </c>
      <c r="BA845" s="99">
        <v>1</v>
      </c>
      <c r="BB845" s="121" t="s">
        <v>2182</v>
      </c>
      <c r="BC845" s="97">
        <v>0</v>
      </c>
      <c r="BD845" s="97">
        <v>0</v>
      </c>
      <c r="BE845" s="97">
        <v>0</v>
      </c>
      <c r="BF845" s="97">
        <v>0</v>
      </c>
      <c r="BG845" s="97">
        <v>0</v>
      </c>
      <c r="BH845" s="97">
        <v>0</v>
      </c>
      <c r="BI845" s="103">
        <v>0</v>
      </c>
      <c r="BJ845" s="100">
        <v>0</v>
      </c>
      <c r="BK845" s="100">
        <v>0</v>
      </c>
      <c r="BL845" s="100">
        <v>0</v>
      </c>
      <c r="BM845" s="100">
        <v>0</v>
      </c>
      <c r="BN845" s="100">
        <v>0</v>
      </c>
      <c r="BO845" s="100">
        <v>0</v>
      </c>
    </row>
    <row r="846" spans="3:67" ht="20.100000000000001" customHeight="1">
      <c r="C846" s="101">
        <v>60031191</v>
      </c>
      <c r="D846" s="98" t="s">
        <v>924</v>
      </c>
      <c r="E846" s="101">
        <v>1</v>
      </c>
      <c r="F846" s="101">
        <v>60031191</v>
      </c>
      <c r="G846" s="101">
        <v>0</v>
      </c>
      <c r="H846" s="99">
        <v>0</v>
      </c>
      <c r="I846" s="97">
        <v>60</v>
      </c>
      <c r="J846" s="101">
        <v>0</v>
      </c>
      <c r="K846" s="101">
        <v>0</v>
      </c>
      <c r="L846" s="97">
        <v>0</v>
      </c>
      <c r="M846" s="97">
        <v>0</v>
      </c>
      <c r="N846" s="97">
        <v>2</v>
      </c>
      <c r="O846" s="97">
        <v>1</v>
      </c>
      <c r="P846" s="97">
        <v>0.6</v>
      </c>
      <c r="Q846" s="97">
        <v>0</v>
      </c>
      <c r="R846" s="100">
        <v>0</v>
      </c>
      <c r="S846" s="97">
        <v>0</v>
      </c>
      <c r="T846" s="97">
        <v>1</v>
      </c>
      <c r="U846" s="97">
        <v>2</v>
      </c>
      <c r="V846" s="97">
        <v>0</v>
      </c>
      <c r="W846" s="97">
        <v>0</v>
      </c>
      <c r="X846" s="97">
        <v>0</v>
      </c>
      <c r="Y846" s="97">
        <v>0</v>
      </c>
      <c r="Z846" s="97">
        <v>0</v>
      </c>
      <c r="AA846" s="97">
        <v>0</v>
      </c>
      <c r="AB846" s="97">
        <v>0</v>
      </c>
      <c r="AC846" s="97">
        <v>0</v>
      </c>
      <c r="AD846" s="97">
        <v>20</v>
      </c>
      <c r="AE846" s="97">
        <v>0</v>
      </c>
      <c r="AF846" s="97">
        <v>0</v>
      </c>
      <c r="AG846" s="100">
        <v>2</v>
      </c>
      <c r="AH846" s="100">
        <v>2</v>
      </c>
      <c r="AI846" s="100">
        <v>0</v>
      </c>
      <c r="AJ846" s="100">
        <v>1.5</v>
      </c>
      <c r="AK846" s="97">
        <v>0</v>
      </c>
      <c r="AL846" s="97">
        <v>0</v>
      </c>
      <c r="AM846" s="97">
        <v>0</v>
      </c>
      <c r="AN846" s="97">
        <v>1</v>
      </c>
      <c r="AO846" s="97">
        <v>3000</v>
      </c>
      <c r="AP846" s="97">
        <v>0.5</v>
      </c>
      <c r="AQ846" s="97">
        <v>0</v>
      </c>
      <c r="AR846" s="100">
        <v>0</v>
      </c>
      <c r="AS846" s="97" t="s">
        <v>154</v>
      </c>
      <c r="AT846" s="118" t="s">
        <v>155</v>
      </c>
      <c r="AU846" s="97" t="s">
        <v>351</v>
      </c>
      <c r="AV846" s="101">
        <v>0</v>
      </c>
      <c r="AW846" s="101">
        <v>21203090</v>
      </c>
      <c r="AX846" s="98" t="s">
        <v>789</v>
      </c>
      <c r="AY846" s="118" t="s">
        <v>925</v>
      </c>
      <c r="AZ846" s="99">
        <v>0</v>
      </c>
      <c r="BA846" s="99">
        <v>0</v>
      </c>
      <c r="BB846" s="121" t="s">
        <v>2181</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19.5" customHeight="1">
      <c r="C847" s="14">
        <v>61031111</v>
      </c>
      <c r="D847" s="7" t="s">
        <v>926</v>
      </c>
      <c r="E847" s="14">
        <v>1</v>
      </c>
      <c r="F847" s="14">
        <v>60031111</v>
      </c>
      <c r="G847" s="14">
        <v>0</v>
      </c>
      <c r="H847" s="13">
        <v>0</v>
      </c>
      <c r="I847" s="14">
        <v>60</v>
      </c>
      <c r="J847" s="14">
        <v>0</v>
      </c>
      <c r="K847" s="14">
        <v>0</v>
      </c>
      <c r="L847" s="11">
        <v>0</v>
      </c>
      <c r="M847" s="11">
        <v>0</v>
      </c>
      <c r="N847" s="55">
        <v>1</v>
      </c>
      <c r="O847" s="11">
        <v>0</v>
      </c>
      <c r="P847" s="11">
        <v>1</v>
      </c>
      <c r="Q847" s="11">
        <v>0</v>
      </c>
      <c r="R847" s="6">
        <v>0</v>
      </c>
      <c r="S847" s="11">
        <v>0</v>
      </c>
      <c r="T847" s="11">
        <v>1</v>
      </c>
      <c r="U847" s="11">
        <v>2</v>
      </c>
      <c r="V847" s="11">
        <v>0</v>
      </c>
      <c r="W847" s="11">
        <v>3</v>
      </c>
      <c r="X847" s="11">
        <v>0</v>
      </c>
      <c r="Y847" s="11">
        <v>1</v>
      </c>
      <c r="Z847" s="11">
        <v>0</v>
      </c>
      <c r="AA847" s="11">
        <v>0</v>
      </c>
      <c r="AB847" s="11">
        <v>0</v>
      </c>
      <c r="AC847" s="11">
        <v>0</v>
      </c>
      <c r="AD847" s="11">
        <v>30</v>
      </c>
      <c r="AE847" s="11">
        <v>1</v>
      </c>
      <c r="AF847" s="11">
        <v>3</v>
      </c>
      <c r="AG847" s="6">
        <v>0</v>
      </c>
      <c r="AH847" s="6">
        <v>2</v>
      </c>
      <c r="AI847" s="6">
        <v>0</v>
      </c>
      <c r="AJ847" s="6">
        <v>2</v>
      </c>
      <c r="AK847" s="11">
        <v>0</v>
      </c>
      <c r="AL847" s="11">
        <v>0</v>
      </c>
      <c r="AM847" s="11">
        <v>0</v>
      </c>
      <c r="AN847" s="11">
        <v>2</v>
      </c>
      <c r="AO847" s="11">
        <v>10000</v>
      </c>
      <c r="AP847" s="11">
        <v>0.5</v>
      </c>
      <c r="AQ847" s="11">
        <v>10</v>
      </c>
      <c r="AR847" s="6">
        <v>0</v>
      </c>
      <c r="AS847" s="11" t="s">
        <v>154</v>
      </c>
      <c r="AT847" s="15" t="s">
        <v>862</v>
      </c>
      <c r="AU847" s="11" t="s">
        <v>344</v>
      </c>
      <c r="AV847" s="14">
        <v>10000007</v>
      </c>
      <c r="AW847" s="14">
        <v>22001001</v>
      </c>
      <c r="AX847" s="15" t="s">
        <v>375</v>
      </c>
      <c r="AY847" s="13" t="s">
        <v>903</v>
      </c>
      <c r="AZ847" s="13">
        <v>0</v>
      </c>
      <c r="BA847" s="13">
        <v>1</v>
      </c>
      <c r="BB847" s="37" t="s">
        <v>885</v>
      </c>
      <c r="BC847" s="11">
        <v>0</v>
      </c>
      <c r="BD847" s="11">
        <v>0</v>
      </c>
      <c r="BE847" s="11">
        <v>0</v>
      </c>
      <c r="BF847" s="11">
        <v>0</v>
      </c>
      <c r="BG847" s="11">
        <v>0</v>
      </c>
      <c r="BH847" s="11">
        <v>0</v>
      </c>
      <c r="BI847" s="9">
        <v>0</v>
      </c>
      <c r="BJ847" s="6">
        <v>0</v>
      </c>
      <c r="BK847" s="6">
        <v>0</v>
      </c>
      <c r="BL847" s="6">
        <v>0</v>
      </c>
      <c r="BM847" s="6">
        <v>0</v>
      </c>
      <c r="BN847" s="6">
        <v>0</v>
      </c>
      <c r="BO847" s="6">
        <v>0</v>
      </c>
    </row>
    <row r="848" spans="3:67" ht="20.100000000000001" customHeight="1">
      <c r="C848" s="14">
        <v>61031121</v>
      </c>
      <c r="D848" s="7" t="s">
        <v>927</v>
      </c>
      <c r="E848" s="11">
        <v>1</v>
      </c>
      <c r="F848" s="14">
        <v>60031121</v>
      </c>
      <c r="G848" s="11">
        <v>0</v>
      </c>
      <c r="H848" s="13">
        <v>0</v>
      </c>
      <c r="I848" s="14">
        <v>60</v>
      </c>
      <c r="J848" s="11">
        <v>0</v>
      </c>
      <c r="K848" s="11">
        <v>0</v>
      </c>
      <c r="L848" s="14">
        <v>0</v>
      </c>
      <c r="M848" s="14">
        <v>0</v>
      </c>
      <c r="N848" s="14">
        <v>1</v>
      </c>
      <c r="O848" s="14">
        <v>0</v>
      </c>
      <c r="P848" s="14">
        <v>0</v>
      </c>
      <c r="Q848" s="14">
        <v>0</v>
      </c>
      <c r="R848" s="6">
        <v>0</v>
      </c>
      <c r="S848" s="13">
        <v>0</v>
      </c>
      <c r="T848" s="11">
        <v>1</v>
      </c>
      <c r="U848" s="14">
        <v>2</v>
      </c>
      <c r="V848" s="14">
        <v>0</v>
      </c>
      <c r="W848" s="14">
        <v>1.5</v>
      </c>
      <c r="X848" s="14">
        <v>0</v>
      </c>
      <c r="Y848" s="14">
        <v>0</v>
      </c>
      <c r="Z848" s="14">
        <v>0</v>
      </c>
      <c r="AA848" s="14">
        <v>0</v>
      </c>
      <c r="AB848" s="14">
        <v>0</v>
      </c>
      <c r="AC848" s="14">
        <v>0</v>
      </c>
      <c r="AD848" s="11">
        <v>30</v>
      </c>
      <c r="AE848" s="14">
        <v>1</v>
      </c>
      <c r="AF848" s="14">
        <v>5</v>
      </c>
      <c r="AG848" s="6">
        <v>2</v>
      </c>
      <c r="AH848" s="6">
        <v>1</v>
      </c>
      <c r="AI848" s="6">
        <v>0</v>
      </c>
      <c r="AJ848" s="6">
        <v>6</v>
      </c>
      <c r="AK848" s="14">
        <v>0</v>
      </c>
      <c r="AL848" s="14">
        <v>0</v>
      </c>
      <c r="AM848" s="14">
        <v>0</v>
      </c>
      <c r="AN848" s="14">
        <v>0.25</v>
      </c>
      <c r="AO848" s="14">
        <v>5000</v>
      </c>
      <c r="AP848" s="14">
        <v>0.25</v>
      </c>
      <c r="AQ848" s="14">
        <v>0</v>
      </c>
      <c r="AR848" s="6">
        <v>0</v>
      </c>
      <c r="AS848" s="14">
        <v>0</v>
      </c>
      <c r="AT848" s="15" t="s">
        <v>155</v>
      </c>
      <c r="AU848" s="14" t="s">
        <v>734</v>
      </c>
      <c r="AV848" s="14">
        <v>10002001</v>
      </c>
      <c r="AW848" s="14">
        <v>22001002</v>
      </c>
      <c r="AX848" s="15" t="s">
        <v>225</v>
      </c>
      <c r="AY848" s="15" t="s">
        <v>787</v>
      </c>
      <c r="AZ848" s="13">
        <v>0</v>
      </c>
      <c r="BA848" s="13">
        <v>1</v>
      </c>
      <c r="BB848" s="109">
        <v>11</v>
      </c>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61031131</v>
      </c>
      <c r="D849" s="7" t="s">
        <v>928</v>
      </c>
      <c r="E849" s="11">
        <v>1</v>
      </c>
      <c r="F849" s="14">
        <v>60031131</v>
      </c>
      <c r="G849" s="14">
        <v>0</v>
      </c>
      <c r="H849" s="6">
        <v>0</v>
      </c>
      <c r="I849" s="14">
        <v>60</v>
      </c>
      <c r="J849" s="14">
        <v>0</v>
      </c>
      <c r="K849" s="11">
        <v>0</v>
      </c>
      <c r="L849" s="6">
        <v>0</v>
      </c>
      <c r="M849" s="6">
        <v>0</v>
      </c>
      <c r="N849" s="6">
        <v>1</v>
      </c>
      <c r="O849" s="6">
        <v>0</v>
      </c>
      <c r="P849" s="6">
        <v>0</v>
      </c>
      <c r="Q849" s="6">
        <v>0</v>
      </c>
      <c r="R849" s="6">
        <v>0</v>
      </c>
      <c r="S849" s="6">
        <v>0</v>
      </c>
      <c r="T849" s="11">
        <v>1</v>
      </c>
      <c r="U849" s="6">
        <v>2</v>
      </c>
      <c r="V849" s="6">
        <v>0</v>
      </c>
      <c r="W849" s="14">
        <v>2</v>
      </c>
      <c r="X849" s="14">
        <v>0</v>
      </c>
      <c r="Y849" s="6">
        <v>0</v>
      </c>
      <c r="Z849" s="6">
        <v>0</v>
      </c>
      <c r="AA849" s="6">
        <v>0</v>
      </c>
      <c r="AB849" s="6">
        <v>0</v>
      </c>
      <c r="AC849" s="6">
        <v>0</v>
      </c>
      <c r="AD849" s="11">
        <v>30</v>
      </c>
      <c r="AE849" s="6">
        <v>0</v>
      </c>
      <c r="AF849" s="6">
        <v>0</v>
      </c>
      <c r="AG849" s="6">
        <v>0</v>
      </c>
      <c r="AH849" s="6">
        <v>0</v>
      </c>
      <c r="AI849" s="6">
        <v>0</v>
      </c>
      <c r="AJ849" s="6">
        <v>3</v>
      </c>
      <c r="AK849" s="6">
        <v>0</v>
      </c>
      <c r="AL849" s="6">
        <v>0</v>
      </c>
      <c r="AM849" s="6">
        <v>0</v>
      </c>
      <c r="AN849" s="6">
        <v>0.25</v>
      </c>
      <c r="AO849" s="6">
        <v>1000</v>
      </c>
      <c r="AP849" s="6">
        <v>0</v>
      </c>
      <c r="AQ849" s="6">
        <v>0</v>
      </c>
      <c r="AR849" s="6">
        <v>0</v>
      </c>
      <c r="AS849" s="174" t="s">
        <v>907</v>
      </c>
      <c r="AT849" s="7" t="s">
        <v>155</v>
      </c>
      <c r="AU849" s="14" t="s">
        <v>734</v>
      </c>
      <c r="AV849" s="6" t="s">
        <v>154</v>
      </c>
      <c r="AW849" s="174" t="s">
        <v>908</v>
      </c>
      <c r="AX849" s="7" t="s">
        <v>156</v>
      </c>
      <c r="AY849" s="6">
        <v>0</v>
      </c>
      <c r="AZ849" s="13">
        <v>0</v>
      </c>
      <c r="BA849" s="13">
        <v>1</v>
      </c>
      <c r="BB849" s="109" t="s">
        <v>909</v>
      </c>
      <c r="BC849" s="6">
        <v>0</v>
      </c>
      <c r="BD849" s="11">
        <v>0</v>
      </c>
      <c r="BE849" s="6">
        <v>0</v>
      </c>
      <c r="BF849" s="6">
        <v>0</v>
      </c>
      <c r="BG849" s="6">
        <v>0</v>
      </c>
      <c r="BH849" s="6">
        <v>0</v>
      </c>
      <c r="BI849" s="9">
        <v>0</v>
      </c>
      <c r="BJ849" s="6">
        <v>0</v>
      </c>
      <c r="BK849" s="6">
        <v>0</v>
      </c>
      <c r="BL849" s="6">
        <v>0</v>
      </c>
      <c r="BM849" s="6">
        <v>0</v>
      </c>
      <c r="BN849" s="6">
        <v>0</v>
      </c>
      <c r="BO849" s="6">
        <v>0</v>
      </c>
    </row>
    <row r="850" spans="3:67" ht="20.100000000000001" customHeight="1">
      <c r="C850" s="14">
        <v>61031141</v>
      </c>
      <c r="D850" s="7" t="s">
        <v>929</v>
      </c>
      <c r="E850" s="11">
        <v>1</v>
      </c>
      <c r="F850" s="14">
        <v>60031141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1.8</v>
      </c>
      <c r="X850" s="14">
        <v>0</v>
      </c>
      <c r="Y850" s="14">
        <v>0</v>
      </c>
      <c r="Z850" s="14">
        <v>0</v>
      </c>
      <c r="AA850" s="14">
        <v>0</v>
      </c>
      <c r="AB850" s="14">
        <v>0</v>
      </c>
      <c r="AC850" s="14">
        <v>0</v>
      </c>
      <c r="AD850" s="11">
        <v>30</v>
      </c>
      <c r="AE850" s="14">
        <v>1</v>
      </c>
      <c r="AF850" s="14">
        <v>3</v>
      </c>
      <c r="AG850" s="6">
        <v>2</v>
      </c>
      <c r="AH850" s="6">
        <v>1</v>
      </c>
      <c r="AI850" s="6">
        <v>0</v>
      </c>
      <c r="AJ850" s="6">
        <v>6</v>
      </c>
      <c r="AK850" s="14">
        <v>0</v>
      </c>
      <c r="AL850" s="14">
        <v>0</v>
      </c>
      <c r="AM850" s="14">
        <v>0</v>
      </c>
      <c r="AN850" s="14">
        <v>0.25</v>
      </c>
      <c r="AO850" s="14">
        <v>20000</v>
      </c>
      <c r="AP850" s="14">
        <v>0.25</v>
      </c>
      <c r="AQ850" s="14">
        <v>2</v>
      </c>
      <c r="AR850" s="6">
        <v>0</v>
      </c>
      <c r="AS850" s="14">
        <v>0</v>
      </c>
      <c r="AT850" s="15" t="s">
        <v>155</v>
      </c>
      <c r="AU850" s="14" t="s">
        <v>734</v>
      </c>
      <c r="AV850" s="14">
        <v>10002001</v>
      </c>
      <c r="AW850" s="14">
        <v>22001004</v>
      </c>
      <c r="AX850" s="15" t="s">
        <v>912</v>
      </c>
      <c r="AY850" s="15" t="s">
        <v>255</v>
      </c>
      <c r="AZ850" s="13">
        <v>0</v>
      </c>
      <c r="BA850" s="13">
        <v>1</v>
      </c>
      <c r="BB850" s="109" t="s">
        <v>913</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61031151</v>
      </c>
      <c r="D851" s="7" t="s">
        <v>930</v>
      </c>
      <c r="E851" s="11">
        <v>1</v>
      </c>
      <c r="F851" s="14">
        <v>60031151</v>
      </c>
      <c r="G851" s="11">
        <v>0</v>
      </c>
      <c r="H851" s="13">
        <v>0</v>
      </c>
      <c r="I851" s="14">
        <v>60</v>
      </c>
      <c r="J851" s="11">
        <v>0</v>
      </c>
      <c r="K851" s="11">
        <v>0</v>
      </c>
      <c r="L851" s="11">
        <v>0</v>
      </c>
      <c r="M851" s="11">
        <v>0</v>
      </c>
      <c r="N851" s="11">
        <v>1</v>
      </c>
      <c r="O851" s="11">
        <v>0</v>
      </c>
      <c r="P851" s="11">
        <v>0</v>
      </c>
      <c r="Q851" s="11">
        <v>0</v>
      </c>
      <c r="R851" s="6">
        <v>0</v>
      </c>
      <c r="S851" s="11">
        <v>0</v>
      </c>
      <c r="T851" s="11">
        <v>1</v>
      </c>
      <c r="U851" s="11">
        <v>2</v>
      </c>
      <c r="V851" s="11">
        <v>0</v>
      </c>
      <c r="W851" s="11">
        <v>1.5</v>
      </c>
      <c r="X851" s="14">
        <v>0</v>
      </c>
      <c r="Y851" s="11">
        <v>1</v>
      </c>
      <c r="Z851" s="11">
        <v>0</v>
      </c>
      <c r="AA851" s="11">
        <v>0</v>
      </c>
      <c r="AB851" s="11">
        <v>0</v>
      </c>
      <c r="AC851" s="11">
        <v>0</v>
      </c>
      <c r="AD851" s="11">
        <v>30</v>
      </c>
      <c r="AE851" s="11">
        <v>1</v>
      </c>
      <c r="AF851" s="55">
        <v>4</v>
      </c>
      <c r="AG851" s="6">
        <v>2</v>
      </c>
      <c r="AH851" s="6">
        <v>1</v>
      </c>
      <c r="AI851" s="6">
        <v>0</v>
      </c>
      <c r="AJ851" s="6">
        <v>6</v>
      </c>
      <c r="AK851" s="11">
        <v>0</v>
      </c>
      <c r="AL851" s="11">
        <v>0</v>
      </c>
      <c r="AM851" s="11">
        <v>0</v>
      </c>
      <c r="AN851" s="11">
        <v>0.5</v>
      </c>
      <c r="AO851" s="11">
        <v>8000</v>
      </c>
      <c r="AP851" s="11">
        <v>0.2</v>
      </c>
      <c r="AQ851" s="11">
        <v>0</v>
      </c>
      <c r="AR851" s="6">
        <v>0</v>
      </c>
      <c r="AS851" s="14">
        <v>90001025</v>
      </c>
      <c r="AT851" s="12" t="s">
        <v>393</v>
      </c>
      <c r="AU851" s="14" t="s">
        <v>725</v>
      </c>
      <c r="AV851" s="14">
        <v>10000007</v>
      </c>
      <c r="AW851" s="14">
        <v>22001005</v>
      </c>
      <c r="AX851" s="12" t="s">
        <v>730</v>
      </c>
      <c r="AY851" s="11">
        <v>0</v>
      </c>
      <c r="AZ851" s="13">
        <v>0</v>
      </c>
      <c r="BA851" s="13">
        <v>1</v>
      </c>
      <c r="BB851" s="109" t="s">
        <v>915</v>
      </c>
      <c r="BC851" s="11">
        <v>0</v>
      </c>
      <c r="BD851" s="11">
        <v>0</v>
      </c>
      <c r="BE851" s="11">
        <v>0</v>
      </c>
      <c r="BF851" s="11">
        <v>0</v>
      </c>
      <c r="BG851" s="11">
        <v>0</v>
      </c>
      <c r="BH851" s="11">
        <v>0</v>
      </c>
      <c r="BI851" s="9">
        <v>0</v>
      </c>
      <c r="BJ851" s="6">
        <v>0</v>
      </c>
      <c r="BK851" s="6">
        <v>0</v>
      </c>
      <c r="BL851" s="6">
        <v>1000</v>
      </c>
      <c r="BM851" s="6">
        <v>1</v>
      </c>
      <c r="BN851" s="6">
        <v>600</v>
      </c>
      <c r="BO851" s="6">
        <v>600</v>
      </c>
    </row>
    <row r="852" spans="3:67" ht="20.100000000000001" customHeight="1">
      <c r="C852" s="14">
        <v>61031161</v>
      </c>
      <c r="D852" s="7" t="s">
        <v>931</v>
      </c>
      <c r="E852" s="11">
        <v>1</v>
      </c>
      <c r="F852" s="14">
        <v>60031161</v>
      </c>
      <c r="G852" s="14">
        <v>0</v>
      </c>
      <c r="H852" s="13">
        <v>0</v>
      </c>
      <c r="I852" s="14">
        <v>60</v>
      </c>
      <c r="J852" s="11">
        <v>0</v>
      </c>
      <c r="K852" s="11">
        <v>0</v>
      </c>
      <c r="L852" s="14">
        <v>0</v>
      </c>
      <c r="M852" s="14">
        <v>0</v>
      </c>
      <c r="N852" s="14">
        <v>1</v>
      </c>
      <c r="O852" s="14">
        <v>0</v>
      </c>
      <c r="P852" s="14">
        <v>0</v>
      </c>
      <c r="Q852" s="14">
        <v>0</v>
      </c>
      <c r="R852" s="6">
        <v>0</v>
      </c>
      <c r="S852" s="13">
        <v>0</v>
      </c>
      <c r="T852" s="11">
        <v>1</v>
      </c>
      <c r="U852" s="14">
        <v>2</v>
      </c>
      <c r="V852" s="14">
        <v>0</v>
      </c>
      <c r="W852" s="14">
        <v>3</v>
      </c>
      <c r="X852" s="14">
        <v>0</v>
      </c>
      <c r="Y852" s="14">
        <v>0</v>
      </c>
      <c r="Z852" s="14">
        <v>0</v>
      </c>
      <c r="AA852" s="14">
        <v>0</v>
      </c>
      <c r="AB852" s="14">
        <v>0</v>
      </c>
      <c r="AC852" s="14">
        <v>0</v>
      </c>
      <c r="AD852" s="11">
        <v>30</v>
      </c>
      <c r="AE852" s="14">
        <v>1</v>
      </c>
      <c r="AF852" s="14">
        <v>8</v>
      </c>
      <c r="AG852" s="6">
        <v>2</v>
      </c>
      <c r="AH852" s="6">
        <v>0</v>
      </c>
      <c r="AI852" s="6">
        <v>1</v>
      </c>
      <c r="AJ852" s="6">
        <v>0</v>
      </c>
      <c r="AK852" s="14">
        <v>0</v>
      </c>
      <c r="AL852" s="14">
        <v>0</v>
      </c>
      <c r="AM852" s="14">
        <v>0</v>
      </c>
      <c r="AN852" s="14">
        <v>0.5</v>
      </c>
      <c r="AO852" s="14">
        <v>12000</v>
      </c>
      <c r="AP852" s="14">
        <v>0</v>
      </c>
      <c r="AQ852" s="14">
        <v>0</v>
      </c>
      <c r="AR852" s="6">
        <v>0</v>
      </c>
      <c r="AS852" s="174" t="s">
        <v>773</v>
      </c>
      <c r="AT852" s="15" t="s">
        <v>724</v>
      </c>
      <c r="AU852" s="14" t="s">
        <v>734</v>
      </c>
      <c r="AV852" s="14">
        <v>10002001</v>
      </c>
      <c r="AW852" s="14">
        <v>22001006</v>
      </c>
      <c r="AX852" s="15" t="s">
        <v>917</v>
      </c>
      <c r="AY852" s="13" t="s">
        <v>918</v>
      </c>
      <c r="AZ852" s="13">
        <v>0</v>
      </c>
      <c r="BA852" s="13">
        <v>1</v>
      </c>
      <c r="BB852" s="109" t="s">
        <v>919</v>
      </c>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01">
        <v>61031171</v>
      </c>
      <c r="D853" s="118" t="s">
        <v>932</v>
      </c>
      <c r="E853" s="97">
        <v>1</v>
      </c>
      <c r="F853" s="101">
        <v>60031171</v>
      </c>
      <c r="G853" s="101">
        <v>0</v>
      </c>
      <c r="H853" s="99">
        <v>0</v>
      </c>
      <c r="I853" s="97">
        <v>42</v>
      </c>
      <c r="J853" s="97">
        <v>2</v>
      </c>
      <c r="K853" s="97">
        <v>0</v>
      </c>
      <c r="L853" s="101">
        <v>0</v>
      </c>
      <c r="M853" s="101">
        <v>0</v>
      </c>
      <c r="N853" s="101">
        <v>1</v>
      </c>
      <c r="O853" s="101">
        <v>0</v>
      </c>
      <c r="P853" s="101">
        <v>0</v>
      </c>
      <c r="Q853" s="101">
        <v>0</v>
      </c>
      <c r="R853" s="100">
        <v>0</v>
      </c>
      <c r="S853" s="99">
        <v>0</v>
      </c>
      <c r="T853" s="97">
        <v>1</v>
      </c>
      <c r="U853" s="101">
        <v>2</v>
      </c>
      <c r="V853" s="101">
        <v>0</v>
      </c>
      <c r="W853" s="101">
        <v>1</v>
      </c>
      <c r="X853" s="101">
        <v>500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20000</v>
      </c>
      <c r="AP853" s="101">
        <v>0.5</v>
      </c>
      <c r="AQ853" s="101">
        <v>0</v>
      </c>
      <c r="AR853" s="100">
        <v>0</v>
      </c>
      <c r="AS853" s="177" t="s">
        <v>773</v>
      </c>
      <c r="AT853" s="118" t="s">
        <v>724</v>
      </c>
      <c r="AU853" s="101" t="s">
        <v>734</v>
      </c>
      <c r="AV853" s="101">
        <v>10002001</v>
      </c>
      <c r="AW853" s="101">
        <v>21201090</v>
      </c>
      <c r="AX853" s="118" t="s">
        <v>225</v>
      </c>
      <c r="AY853" s="118" t="s">
        <v>255</v>
      </c>
      <c r="AZ853" s="99">
        <v>0</v>
      </c>
      <c r="BA853" s="99">
        <v>0</v>
      </c>
      <c r="BB853" s="124" t="str">
        <f>"在脚底下立即释放法术,在此范围内的目标每秒造成"&amp;W853*100&amp;"%攻击伤害+"&amp;X853&amp;"点固定伤害,己方伤害提升20%,目标移动速度降低20%,持续20秒"</f>
        <v>在脚底下立即释放法术,在此范围内的目标每秒造成100%攻击伤害+500点固定伤害,己方伤害提升20%,目标移动速度降低20%,持续20秒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61031181</v>
      </c>
      <c r="D854" s="113" t="s">
        <v>933</v>
      </c>
      <c r="E854" s="101">
        <v>1</v>
      </c>
      <c r="F854" s="101">
        <v>60031181</v>
      </c>
      <c r="G854" s="101">
        <v>0</v>
      </c>
      <c r="H854" s="99">
        <v>0</v>
      </c>
      <c r="I854" s="101">
        <v>60</v>
      </c>
      <c r="J854" s="101">
        <v>0</v>
      </c>
      <c r="K854" s="101">
        <v>0</v>
      </c>
      <c r="L854" s="97">
        <v>0</v>
      </c>
      <c r="M854" s="97">
        <v>0</v>
      </c>
      <c r="N854" s="97">
        <v>1</v>
      </c>
      <c r="O854" s="97">
        <v>0</v>
      </c>
      <c r="P854" s="97">
        <v>1</v>
      </c>
      <c r="Q854" s="97">
        <v>0</v>
      </c>
      <c r="R854" s="100">
        <v>0</v>
      </c>
      <c r="S854" s="97">
        <v>0</v>
      </c>
      <c r="T854" s="97">
        <v>1</v>
      </c>
      <c r="U854" s="97">
        <v>2</v>
      </c>
      <c r="V854" s="97">
        <v>0</v>
      </c>
      <c r="W854" s="97">
        <v>3</v>
      </c>
      <c r="X854" s="97">
        <v>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20</v>
      </c>
      <c r="AR854" s="100">
        <v>0</v>
      </c>
      <c r="AS854" s="97" t="s">
        <v>154</v>
      </c>
      <c r="AT854" s="118" t="s">
        <v>862</v>
      </c>
      <c r="AU854" s="97" t="s">
        <v>344</v>
      </c>
      <c r="AV854" s="101">
        <v>10000007</v>
      </c>
      <c r="AW854" s="101">
        <v>21202090</v>
      </c>
      <c r="AX854" s="118" t="s">
        <v>375</v>
      </c>
      <c r="AY854" s="99" t="s">
        <v>903</v>
      </c>
      <c r="AZ854" s="99">
        <v>0</v>
      </c>
      <c r="BA854" s="99">
        <v>1</v>
      </c>
      <c r="BB854" s="121" t="s">
        <v>885</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61031191</v>
      </c>
      <c r="D855" s="98" t="s">
        <v>934</v>
      </c>
      <c r="E855" s="101">
        <v>1</v>
      </c>
      <c r="F855" s="101">
        <v>60031191</v>
      </c>
      <c r="G855" s="101">
        <v>0</v>
      </c>
      <c r="H855" s="99">
        <v>0</v>
      </c>
      <c r="I855" s="101">
        <v>1</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154</v>
      </c>
      <c r="AT855" s="118" t="s">
        <v>155</v>
      </c>
      <c r="AU855" s="97" t="s">
        <v>351</v>
      </c>
      <c r="AV855" s="101">
        <v>0</v>
      </c>
      <c r="AW855" s="101">
        <v>21203090</v>
      </c>
      <c r="AX855" s="98" t="s">
        <v>789</v>
      </c>
      <c r="AY855" s="118" t="s">
        <v>925</v>
      </c>
      <c r="AZ855" s="99">
        <v>0</v>
      </c>
      <c r="BA855" s="99">
        <v>0</v>
      </c>
      <c r="BB855" s="121" t="s">
        <v>379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6">
        <v>62000001</v>
      </c>
      <c r="D856" s="7" t="s">
        <v>260</v>
      </c>
      <c r="E856" s="6">
        <v>1</v>
      </c>
      <c r="F856" s="6">
        <v>10001</v>
      </c>
      <c r="G856" s="6">
        <v>0</v>
      </c>
      <c r="H856" s="6">
        <v>0</v>
      </c>
      <c r="I856" s="6">
        <v>1</v>
      </c>
      <c r="J856" s="6">
        <v>0</v>
      </c>
      <c r="K856" s="11">
        <v>0</v>
      </c>
      <c r="L856" s="6">
        <v>0</v>
      </c>
      <c r="M856" s="6">
        <v>0</v>
      </c>
      <c r="N856" s="6">
        <v>1</v>
      </c>
      <c r="O856" s="6">
        <v>0</v>
      </c>
      <c r="P856" s="6">
        <v>0</v>
      </c>
      <c r="Q856" s="6">
        <v>0</v>
      </c>
      <c r="R856" s="6">
        <v>0</v>
      </c>
      <c r="S856" s="6">
        <v>0</v>
      </c>
      <c r="T856" s="6">
        <v>1</v>
      </c>
      <c r="U856" s="6">
        <v>2</v>
      </c>
      <c r="V856" s="6">
        <v>0</v>
      </c>
      <c r="W856" s="6">
        <v>0</v>
      </c>
      <c r="X856" s="6">
        <v>0</v>
      </c>
      <c r="Y856" s="6">
        <v>0</v>
      </c>
      <c r="Z856" s="6">
        <v>0</v>
      </c>
      <c r="AA856" s="6">
        <v>0</v>
      </c>
      <c r="AB856" s="6">
        <v>1</v>
      </c>
      <c r="AC856" s="6">
        <v>0</v>
      </c>
      <c r="AD856" s="6">
        <v>25</v>
      </c>
      <c r="AE856" s="6">
        <v>0</v>
      </c>
      <c r="AF856" s="6">
        <v>0</v>
      </c>
      <c r="AG856" s="6">
        <v>2</v>
      </c>
      <c r="AH856" s="6">
        <v>1</v>
      </c>
      <c r="AI856" s="6">
        <v>0</v>
      </c>
      <c r="AJ856" s="6">
        <v>0</v>
      </c>
      <c r="AK856" s="6">
        <v>0</v>
      </c>
      <c r="AL856" s="6">
        <v>0</v>
      </c>
      <c r="AM856" s="6">
        <v>0</v>
      </c>
      <c r="AN856" s="6">
        <v>0</v>
      </c>
      <c r="AO856" s="6">
        <v>1000</v>
      </c>
      <c r="AP856" s="6">
        <v>0</v>
      </c>
      <c r="AQ856" s="6">
        <v>0</v>
      </c>
      <c r="AR856" s="6">
        <v>92000003</v>
      </c>
      <c r="AS856" s="6" t="s">
        <v>154</v>
      </c>
      <c r="AT856" s="7" t="s">
        <v>155</v>
      </c>
      <c r="AU856" s="6" t="s">
        <v>817</v>
      </c>
      <c r="AV856" s="6">
        <v>0</v>
      </c>
      <c r="AW856" s="6">
        <v>40000003</v>
      </c>
      <c r="AX856" s="7" t="s">
        <v>156</v>
      </c>
      <c r="AY856" s="7" t="s">
        <v>154</v>
      </c>
      <c r="AZ856" s="6">
        <v>0</v>
      </c>
      <c r="BA856" s="6">
        <v>0</v>
      </c>
      <c r="BB856" s="33" t="s">
        <v>935</v>
      </c>
      <c r="BC856" s="6">
        <v>0</v>
      </c>
      <c r="BD856" s="6">
        <v>0</v>
      </c>
      <c r="BE856" s="6">
        <v>0</v>
      </c>
      <c r="BF856" s="6">
        <v>0</v>
      </c>
      <c r="BG856" s="6">
        <v>0</v>
      </c>
      <c r="BH856" s="6">
        <v>0</v>
      </c>
      <c r="BI856" s="144">
        <v>0</v>
      </c>
      <c r="BJ856" s="6">
        <v>1</v>
      </c>
      <c r="BK856" s="6">
        <v>0</v>
      </c>
      <c r="BL856" s="6">
        <v>0</v>
      </c>
      <c r="BM856" s="6">
        <v>0</v>
      </c>
      <c r="BN856" s="6">
        <v>0</v>
      </c>
      <c r="BO856" s="6">
        <v>0</v>
      </c>
    </row>
    <row r="857" spans="3:67" ht="20.100000000000001" customHeight="1">
      <c r="C857" s="6">
        <v>62000002</v>
      </c>
      <c r="D857" s="7" t="s">
        <v>936</v>
      </c>
      <c r="E857" s="6">
        <v>1</v>
      </c>
      <c r="F857" s="6">
        <v>10002</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3</v>
      </c>
      <c r="X857" s="6">
        <v>0</v>
      </c>
      <c r="Y857" s="6">
        <v>0</v>
      </c>
      <c r="Z857" s="6">
        <v>0</v>
      </c>
      <c r="AA857" s="6">
        <v>0</v>
      </c>
      <c r="AB857" s="6">
        <v>0</v>
      </c>
      <c r="AC857" s="6">
        <v>0</v>
      </c>
      <c r="AD857" s="6">
        <v>7</v>
      </c>
      <c r="AE857" s="6">
        <v>0</v>
      </c>
      <c r="AF857" s="6">
        <v>0</v>
      </c>
      <c r="AG857" s="6">
        <v>7</v>
      </c>
      <c r="AH857" s="6">
        <v>0</v>
      </c>
      <c r="AI857" s="6">
        <v>0</v>
      </c>
      <c r="AJ857" s="6">
        <v>6</v>
      </c>
      <c r="AK857" s="6">
        <v>0</v>
      </c>
      <c r="AL857" s="6">
        <v>0</v>
      </c>
      <c r="AM857" s="6">
        <v>0</v>
      </c>
      <c r="AN857" s="6">
        <v>0.5</v>
      </c>
      <c r="AO857" s="6">
        <v>1000</v>
      </c>
      <c r="AP857" s="6">
        <v>0</v>
      </c>
      <c r="AQ857" s="6">
        <v>0</v>
      </c>
      <c r="AR857" s="6">
        <v>0</v>
      </c>
      <c r="AS857" s="6">
        <v>0</v>
      </c>
      <c r="AT857" s="7" t="s">
        <v>192</v>
      </c>
      <c r="AU857" s="6" t="s">
        <v>778</v>
      </c>
      <c r="AV857" s="6" t="s">
        <v>154</v>
      </c>
      <c r="AW857" s="6" t="s">
        <v>937</v>
      </c>
      <c r="AX857" s="7" t="s">
        <v>156</v>
      </c>
      <c r="AY857" s="6">
        <v>0</v>
      </c>
      <c r="AZ857" s="6">
        <v>0</v>
      </c>
      <c r="BA857" s="6">
        <v>0</v>
      </c>
      <c r="BB857" s="33" t="s">
        <v>938</v>
      </c>
      <c r="BC857" s="6">
        <v>0</v>
      </c>
      <c r="BD857" s="6">
        <v>0</v>
      </c>
      <c r="BE857" s="6">
        <v>0</v>
      </c>
      <c r="BF857" s="6">
        <v>0</v>
      </c>
      <c r="BG857" s="6">
        <v>0</v>
      </c>
      <c r="BH857" s="6">
        <v>0</v>
      </c>
      <c r="BI857" s="144">
        <v>0</v>
      </c>
      <c r="BJ857" s="6">
        <v>0</v>
      </c>
      <c r="BK857" s="6">
        <v>0</v>
      </c>
      <c r="BL857" s="6">
        <v>0</v>
      </c>
      <c r="BM857" s="6">
        <v>0</v>
      </c>
      <c r="BN857" s="6">
        <v>0</v>
      </c>
      <c r="BO857" s="6">
        <v>0</v>
      </c>
    </row>
    <row r="858" spans="3:67" ht="20.100000000000001" customHeight="1">
      <c r="C858" s="62">
        <v>62000003</v>
      </c>
      <c r="D858" s="129" t="s">
        <v>382</v>
      </c>
      <c r="E858" s="62">
        <v>1</v>
      </c>
      <c r="F858" s="62">
        <v>10011</v>
      </c>
      <c r="G858" s="62">
        <v>0</v>
      </c>
      <c r="H858" s="62">
        <v>0</v>
      </c>
      <c r="I858" s="62">
        <v>1</v>
      </c>
      <c r="J858" s="62">
        <v>0</v>
      </c>
      <c r="K858" s="55">
        <v>0</v>
      </c>
      <c r="L858" s="62">
        <v>0</v>
      </c>
      <c r="M858" s="62">
        <v>0</v>
      </c>
      <c r="N858" s="62">
        <v>2</v>
      </c>
      <c r="O858" s="62">
        <v>1</v>
      </c>
      <c r="P858" s="62">
        <v>0.1</v>
      </c>
      <c r="Q858" s="62">
        <v>0</v>
      </c>
      <c r="R858" s="62">
        <v>0</v>
      </c>
      <c r="S858" s="62">
        <v>0</v>
      </c>
      <c r="T858" s="62">
        <v>1</v>
      </c>
      <c r="U858" s="62">
        <v>2</v>
      </c>
      <c r="V858" s="62">
        <v>0</v>
      </c>
      <c r="W858" s="62">
        <v>2.5</v>
      </c>
      <c r="X858" s="62">
        <v>0</v>
      </c>
      <c r="Y858" s="62">
        <v>0</v>
      </c>
      <c r="Z858" s="62">
        <v>0</v>
      </c>
      <c r="AA858" s="62">
        <v>0</v>
      </c>
      <c r="AB858" s="62">
        <v>1</v>
      </c>
      <c r="AC858" s="62">
        <v>0</v>
      </c>
      <c r="AD858" s="62">
        <v>9</v>
      </c>
      <c r="AE858" s="62">
        <v>2</v>
      </c>
      <c r="AF858" s="62" t="s">
        <v>163</v>
      </c>
      <c r="AG858" s="62">
        <v>2</v>
      </c>
      <c r="AH858" s="62">
        <v>2</v>
      </c>
      <c r="AI858" s="6">
        <v>0</v>
      </c>
      <c r="AJ858" s="62">
        <v>1.5</v>
      </c>
      <c r="AK858" s="62">
        <v>0</v>
      </c>
      <c r="AL858" s="62">
        <v>0</v>
      </c>
      <c r="AM858" s="62">
        <v>0</v>
      </c>
      <c r="AN858" s="62">
        <v>1</v>
      </c>
      <c r="AO858" s="62">
        <v>3000</v>
      </c>
      <c r="AP858" s="62">
        <v>0.5</v>
      </c>
      <c r="AQ858" s="62">
        <v>0</v>
      </c>
      <c r="AR858" s="62">
        <v>0</v>
      </c>
      <c r="AS858" s="62" t="s">
        <v>154</v>
      </c>
      <c r="AT858" s="129" t="s">
        <v>209</v>
      </c>
      <c r="AU858" s="62" t="s">
        <v>351</v>
      </c>
      <c r="AV858" s="62">
        <v>10000007</v>
      </c>
      <c r="AW858" s="62">
        <v>21000110</v>
      </c>
      <c r="AX858" s="129" t="s">
        <v>156</v>
      </c>
      <c r="AY858" s="62">
        <v>0</v>
      </c>
      <c r="AZ858" s="62">
        <v>0</v>
      </c>
      <c r="BA858" s="62">
        <v>0</v>
      </c>
      <c r="BB858" s="139" t="s">
        <v>939</v>
      </c>
      <c r="BC858" s="62">
        <v>0</v>
      </c>
      <c r="BD858" s="62">
        <v>0</v>
      </c>
      <c r="BE858" s="62">
        <v>0</v>
      </c>
      <c r="BF858" s="62">
        <v>0</v>
      </c>
      <c r="BG858" s="62">
        <v>0</v>
      </c>
      <c r="BH858" s="62">
        <v>0</v>
      </c>
      <c r="BI858" s="145">
        <v>0</v>
      </c>
      <c r="BJ858" s="6">
        <v>0</v>
      </c>
      <c r="BK858" s="6">
        <v>0</v>
      </c>
      <c r="BL858" s="6">
        <v>0</v>
      </c>
      <c r="BM858" s="6">
        <v>0</v>
      </c>
      <c r="BN858" s="6">
        <v>0</v>
      </c>
      <c r="BO858" s="6">
        <v>0</v>
      </c>
    </row>
    <row r="859" spans="3:67" ht="20.100000000000001" customHeight="1">
      <c r="C859" s="6">
        <v>62000004</v>
      </c>
      <c r="D859" s="7" t="s">
        <v>940</v>
      </c>
      <c r="E859" s="6">
        <v>1</v>
      </c>
      <c r="F859" s="6">
        <v>10013</v>
      </c>
      <c r="G859" s="6">
        <v>0</v>
      </c>
      <c r="H859" s="6">
        <v>0</v>
      </c>
      <c r="I859" s="6">
        <v>1</v>
      </c>
      <c r="J859" s="6">
        <v>0</v>
      </c>
      <c r="K859" s="11">
        <v>0</v>
      </c>
      <c r="L859" s="6">
        <v>0</v>
      </c>
      <c r="M859" s="6">
        <v>0</v>
      </c>
      <c r="N859" s="6">
        <v>1</v>
      </c>
      <c r="O859" s="6">
        <v>0</v>
      </c>
      <c r="P859" s="6">
        <v>0</v>
      </c>
      <c r="Q859" s="6">
        <v>0</v>
      </c>
      <c r="R859" s="6">
        <v>0</v>
      </c>
      <c r="S859" s="6">
        <v>0</v>
      </c>
      <c r="T859" s="6">
        <v>1</v>
      </c>
      <c r="U859" s="6">
        <v>2</v>
      </c>
      <c r="V859" s="6">
        <v>0</v>
      </c>
      <c r="W859" s="6">
        <v>0</v>
      </c>
      <c r="X859" s="6">
        <v>0</v>
      </c>
      <c r="Y859" s="6">
        <v>0</v>
      </c>
      <c r="Z859" s="6">
        <v>0</v>
      </c>
      <c r="AA859" s="6">
        <v>0</v>
      </c>
      <c r="AB859" s="6">
        <v>1</v>
      </c>
      <c r="AC859" s="6">
        <v>0</v>
      </c>
      <c r="AD859" s="6">
        <v>18</v>
      </c>
      <c r="AE859" s="6">
        <v>0</v>
      </c>
      <c r="AF859" s="6">
        <v>0</v>
      </c>
      <c r="AG859" s="6">
        <v>2</v>
      </c>
      <c r="AH859" s="6">
        <v>0</v>
      </c>
      <c r="AI859" s="6">
        <v>0</v>
      </c>
      <c r="AJ859" s="6">
        <v>0</v>
      </c>
      <c r="AK859" s="6">
        <v>0</v>
      </c>
      <c r="AL859" s="6">
        <v>0</v>
      </c>
      <c r="AM859" s="6">
        <v>0</v>
      </c>
      <c r="AN859" s="6">
        <v>0.5</v>
      </c>
      <c r="AO859" s="6">
        <v>1000</v>
      </c>
      <c r="AP859" s="6">
        <v>0.5</v>
      </c>
      <c r="AQ859" s="6">
        <v>0</v>
      </c>
      <c r="AR859" s="170" t="s">
        <v>941</v>
      </c>
      <c r="AS859" s="6" t="s">
        <v>154</v>
      </c>
      <c r="AT859" s="7" t="s">
        <v>155</v>
      </c>
      <c r="AU859" s="6" t="s">
        <v>942</v>
      </c>
      <c r="AV859" s="6">
        <v>0</v>
      </c>
      <c r="AW859" s="6">
        <v>0</v>
      </c>
      <c r="AX859" s="7" t="s">
        <v>156</v>
      </c>
      <c r="AY859" s="7" t="s">
        <v>154</v>
      </c>
      <c r="AZ859" s="6">
        <v>0</v>
      </c>
      <c r="BA859" s="6">
        <v>0</v>
      </c>
      <c r="BB859" s="33" t="s">
        <v>943</v>
      </c>
      <c r="BC859" s="6">
        <v>0</v>
      </c>
      <c r="BD859" s="6">
        <v>0</v>
      </c>
      <c r="BE859" s="6">
        <v>0</v>
      </c>
      <c r="BF859" s="6">
        <v>0</v>
      </c>
      <c r="BG859" s="6">
        <v>0</v>
      </c>
      <c r="BH859" s="6">
        <v>0</v>
      </c>
      <c r="BI859" s="144">
        <v>0</v>
      </c>
      <c r="BJ859" s="6">
        <v>1</v>
      </c>
      <c r="BK859" s="6">
        <v>0</v>
      </c>
      <c r="BL859" s="6">
        <v>0</v>
      </c>
      <c r="BM859" s="6">
        <v>0</v>
      </c>
      <c r="BN859" s="6">
        <v>0</v>
      </c>
      <c r="BO859" s="6">
        <v>0</v>
      </c>
    </row>
    <row r="860" spans="3:67" ht="20.100000000000001" customHeight="1">
      <c r="C860" s="62">
        <v>62000005</v>
      </c>
      <c r="D860" s="129" t="s">
        <v>944</v>
      </c>
      <c r="E860" s="62">
        <v>1</v>
      </c>
      <c r="F860" s="62">
        <v>10031</v>
      </c>
      <c r="G860" s="62">
        <v>0</v>
      </c>
      <c r="H860" s="62">
        <v>0</v>
      </c>
      <c r="I860" s="62">
        <v>1</v>
      </c>
      <c r="J860" s="62">
        <v>0</v>
      </c>
      <c r="K860" s="55">
        <v>0</v>
      </c>
      <c r="L860" s="62">
        <v>0</v>
      </c>
      <c r="M860" s="62">
        <v>0</v>
      </c>
      <c r="N860" s="62">
        <v>2</v>
      </c>
      <c r="O860" s="62">
        <v>3</v>
      </c>
      <c r="P860" s="62">
        <v>0.15</v>
      </c>
      <c r="Q860" s="62">
        <v>0</v>
      </c>
      <c r="R860" s="62">
        <v>0</v>
      </c>
      <c r="S860" s="62">
        <v>0</v>
      </c>
      <c r="T860" s="62">
        <v>1</v>
      </c>
      <c r="U860" s="62">
        <v>2</v>
      </c>
      <c r="V860" s="62">
        <v>0</v>
      </c>
      <c r="W860" s="62">
        <v>0</v>
      </c>
      <c r="X860" s="62">
        <v>0</v>
      </c>
      <c r="Y860" s="62">
        <v>0</v>
      </c>
      <c r="Z860" s="62">
        <v>0</v>
      </c>
      <c r="AA860" s="62">
        <v>0</v>
      </c>
      <c r="AB860" s="62">
        <v>1</v>
      </c>
      <c r="AC860" s="62">
        <v>0</v>
      </c>
      <c r="AD860" s="62">
        <v>25</v>
      </c>
      <c r="AE860" s="62">
        <v>0</v>
      </c>
      <c r="AF860" s="62">
        <v>0</v>
      </c>
      <c r="AG860" s="62">
        <v>2</v>
      </c>
      <c r="AH860" s="62">
        <v>0</v>
      </c>
      <c r="AI860" s="6">
        <v>0</v>
      </c>
      <c r="AJ860" s="62">
        <v>0</v>
      </c>
      <c r="AK860" s="62">
        <v>0</v>
      </c>
      <c r="AL860" s="62">
        <v>0</v>
      </c>
      <c r="AM860" s="62">
        <v>0</v>
      </c>
      <c r="AN860" s="62">
        <v>0</v>
      </c>
      <c r="AO860" s="62">
        <v>1000</v>
      </c>
      <c r="AP860" s="62">
        <v>0.5</v>
      </c>
      <c r="AQ860" s="62">
        <v>0</v>
      </c>
      <c r="AR860" s="62">
        <v>80001064</v>
      </c>
      <c r="AS860" s="62" t="s">
        <v>154</v>
      </c>
      <c r="AT860" s="129"/>
      <c r="AU860" s="62" t="s">
        <v>242</v>
      </c>
      <c r="AV860" s="62">
        <v>0</v>
      </c>
      <c r="AW860" s="62">
        <v>21010010</v>
      </c>
      <c r="AX860" s="129" t="s">
        <v>156</v>
      </c>
      <c r="AY860" s="129" t="s">
        <v>154</v>
      </c>
      <c r="AZ860" s="62">
        <v>0</v>
      </c>
      <c r="BA860" s="62">
        <v>0</v>
      </c>
      <c r="BB860" s="139" t="s">
        <v>945</v>
      </c>
      <c r="BC860" s="62">
        <v>0</v>
      </c>
      <c r="BD860" s="62">
        <v>0</v>
      </c>
      <c r="BE860" s="62">
        <v>0</v>
      </c>
      <c r="BF860" s="62">
        <v>0</v>
      </c>
      <c r="BG860" s="62">
        <v>0</v>
      </c>
      <c r="BH860" s="62">
        <v>0</v>
      </c>
      <c r="BI860" s="145">
        <v>0</v>
      </c>
      <c r="BJ860" s="6">
        <v>1</v>
      </c>
      <c r="BK860" s="6">
        <v>0</v>
      </c>
      <c r="BL860" s="6">
        <v>0</v>
      </c>
      <c r="BM860" s="6">
        <v>0</v>
      </c>
      <c r="BN860" s="6">
        <v>0</v>
      </c>
      <c r="BO860" s="6">
        <v>0</v>
      </c>
    </row>
    <row r="861" spans="3:67" ht="20.100000000000001" customHeight="1">
      <c r="C861" s="6">
        <v>62000006</v>
      </c>
      <c r="D861" s="7" t="s">
        <v>453</v>
      </c>
      <c r="E861" s="6">
        <v>1</v>
      </c>
      <c r="F861" s="6">
        <v>10032</v>
      </c>
      <c r="G861" s="6">
        <v>0</v>
      </c>
      <c r="H861" s="6">
        <v>0</v>
      </c>
      <c r="I861" s="6">
        <v>1</v>
      </c>
      <c r="J861" s="6">
        <v>0</v>
      </c>
      <c r="K861" s="11">
        <v>0</v>
      </c>
      <c r="L861" s="6">
        <v>0</v>
      </c>
      <c r="M861" s="6">
        <v>0</v>
      </c>
      <c r="N861" s="6">
        <v>1</v>
      </c>
      <c r="O861" s="6">
        <v>0</v>
      </c>
      <c r="P861" s="6">
        <v>0</v>
      </c>
      <c r="Q861" s="6">
        <v>0</v>
      </c>
      <c r="R861" s="6">
        <v>0</v>
      </c>
      <c r="S861" s="6">
        <v>0</v>
      </c>
      <c r="T861" s="6">
        <v>1</v>
      </c>
      <c r="U861" s="6">
        <v>2</v>
      </c>
      <c r="V861" s="6">
        <v>0</v>
      </c>
      <c r="W861" s="6">
        <v>3</v>
      </c>
      <c r="X861" s="6">
        <v>0</v>
      </c>
      <c r="Y861" s="6">
        <v>0</v>
      </c>
      <c r="Z861" s="6">
        <v>0</v>
      </c>
      <c r="AA861" s="6">
        <v>0</v>
      </c>
      <c r="AB861" s="6">
        <v>0</v>
      </c>
      <c r="AC861" s="6">
        <v>0</v>
      </c>
      <c r="AD861" s="6">
        <v>7</v>
      </c>
      <c r="AE861" s="6">
        <v>0</v>
      </c>
      <c r="AF861" s="6">
        <v>0</v>
      </c>
      <c r="AG861" s="6">
        <v>7</v>
      </c>
      <c r="AH861" s="6">
        <v>0</v>
      </c>
      <c r="AI861" s="6">
        <v>0</v>
      </c>
      <c r="AJ861" s="6">
        <v>6</v>
      </c>
      <c r="AK861" s="6">
        <v>0</v>
      </c>
      <c r="AL861" s="6">
        <v>0</v>
      </c>
      <c r="AM861" s="6">
        <v>0</v>
      </c>
      <c r="AN861" s="6">
        <v>0.5</v>
      </c>
      <c r="AO861" s="6">
        <v>1000</v>
      </c>
      <c r="AP861" s="6">
        <v>0</v>
      </c>
      <c r="AQ861" s="6">
        <v>0</v>
      </c>
      <c r="AR861" s="6">
        <v>0</v>
      </c>
      <c r="AS861" s="6" t="s">
        <v>154</v>
      </c>
      <c r="AT861" s="7" t="s">
        <v>192</v>
      </c>
      <c r="AU861" s="6" t="s">
        <v>778</v>
      </c>
      <c r="AV861" s="6" t="s">
        <v>154</v>
      </c>
      <c r="AW861" s="6" t="s">
        <v>937</v>
      </c>
      <c r="AX861" s="7" t="s">
        <v>156</v>
      </c>
      <c r="AY861" s="6">
        <v>0</v>
      </c>
      <c r="AZ861" s="6" t="s">
        <v>946</v>
      </c>
      <c r="BA861" s="6">
        <v>0</v>
      </c>
      <c r="BB861" s="33" t="s">
        <v>947</v>
      </c>
      <c r="BC861" s="6">
        <v>0</v>
      </c>
      <c r="BD861" s="6">
        <v>0</v>
      </c>
      <c r="BE861" s="6">
        <v>0</v>
      </c>
      <c r="BF861" s="6">
        <v>0</v>
      </c>
      <c r="BG861" s="6">
        <v>0</v>
      </c>
      <c r="BH861" s="6">
        <v>0</v>
      </c>
      <c r="BI861" s="144">
        <v>0</v>
      </c>
      <c r="BJ861" s="6">
        <v>0</v>
      </c>
      <c r="BK861" s="6">
        <v>0</v>
      </c>
      <c r="BL861" s="6">
        <v>0</v>
      </c>
      <c r="BM861" s="6">
        <v>0</v>
      </c>
      <c r="BN861" s="6">
        <v>0</v>
      </c>
      <c r="BO861" s="6">
        <v>0</v>
      </c>
    </row>
    <row r="862" spans="3:67" ht="20.100000000000001" customHeight="1">
      <c r="C862" s="130">
        <v>62000007</v>
      </c>
      <c r="D862" s="131" t="s">
        <v>260</v>
      </c>
      <c r="E862" s="130">
        <v>1</v>
      </c>
      <c r="F862" s="130">
        <v>10041</v>
      </c>
      <c r="G862" s="130">
        <v>0</v>
      </c>
      <c r="H862" s="130">
        <v>0</v>
      </c>
      <c r="I862" s="130">
        <v>1</v>
      </c>
      <c r="J862" s="130">
        <v>0</v>
      </c>
      <c r="K862" s="130">
        <v>0</v>
      </c>
      <c r="L862" s="130">
        <v>0</v>
      </c>
      <c r="M862" s="130">
        <v>0</v>
      </c>
      <c r="N862" s="130">
        <v>2</v>
      </c>
      <c r="O862" s="130">
        <v>1</v>
      </c>
      <c r="P862" s="130">
        <v>0.2</v>
      </c>
      <c r="Q862" s="130">
        <v>0</v>
      </c>
      <c r="R862" s="130">
        <v>0</v>
      </c>
      <c r="S862" s="130">
        <v>0</v>
      </c>
      <c r="T862" s="130">
        <v>1</v>
      </c>
      <c r="U862" s="130">
        <v>2</v>
      </c>
      <c r="V862" s="130">
        <v>0</v>
      </c>
      <c r="W862" s="130">
        <v>0</v>
      </c>
      <c r="X862" s="130">
        <v>0</v>
      </c>
      <c r="Y862" s="130">
        <v>0</v>
      </c>
      <c r="Z862" s="130">
        <v>0</v>
      </c>
      <c r="AA862" s="130">
        <v>0</v>
      </c>
      <c r="AB862" s="130">
        <v>1</v>
      </c>
      <c r="AC862" s="130">
        <v>0</v>
      </c>
      <c r="AD862" s="130">
        <v>1</v>
      </c>
      <c r="AE862" s="130">
        <v>0</v>
      </c>
      <c r="AF862" s="130">
        <v>0</v>
      </c>
      <c r="AG862" s="130">
        <v>2</v>
      </c>
      <c r="AH862" s="130">
        <v>0</v>
      </c>
      <c r="AI862" s="130">
        <v>0</v>
      </c>
      <c r="AJ862" s="130">
        <v>0</v>
      </c>
      <c r="AK862" s="130">
        <v>0</v>
      </c>
      <c r="AL862" s="130">
        <v>0</v>
      </c>
      <c r="AM862" s="130">
        <v>0</v>
      </c>
      <c r="AN862" s="130">
        <v>0</v>
      </c>
      <c r="AO862" s="130">
        <v>1000</v>
      </c>
      <c r="AP862" s="130">
        <v>0</v>
      </c>
      <c r="AQ862" s="130">
        <v>0</v>
      </c>
      <c r="AR862" s="130">
        <v>92000005</v>
      </c>
      <c r="AS862" s="130" t="s">
        <v>154</v>
      </c>
      <c r="AT862" s="131" t="s">
        <v>155</v>
      </c>
      <c r="AU862" s="130" t="s">
        <v>817</v>
      </c>
      <c r="AV862" s="130">
        <v>0</v>
      </c>
      <c r="AW862" s="130">
        <v>40000003</v>
      </c>
      <c r="AX862" s="131" t="s">
        <v>156</v>
      </c>
      <c r="AY862" s="130" t="s">
        <v>154</v>
      </c>
      <c r="AZ862" s="130">
        <v>0</v>
      </c>
      <c r="BA862" s="130">
        <v>0</v>
      </c>
      <c r="BB862" s="140" t="s">
        <v>948</v>
      </c>
      <c r="BC862" s="130">
        <v>0</v>
      </c>
      <c r="BD862" s="130">
        <v>0</v>
      </c>
      <c r="BE862" s="130">
        <v>0</v>
      </c>
      <c r="BF862" s="130">
        <v>0</v>
      </c>
      <c r="BG862" s="130">
        <v>0</v>
      </c>
      <c r="BH862" s="130">
        <v>0</v>
      </c>
      <c r="BI862" s="146">
        <v>0</v>
      </c>
      <c r="BJ862" s="130">
        <v>1</v>
      </c>
      <c r="BK862" s="6">
        <v>0</v>
      </c>
      <c r="BL862" s="6">
        <v>0</v>
      </c>
      <c r="BM862" s="6">
        <v>0</v>
      </c>
      <c r="BN862" s="6">
        <v>0</v>
      </c>
      <c r="BO862" s="6">
        <v>0</v>
      </c>
    </row>
    <row r="863" spans="3:67" ht="20.100000000000001" customHeight="1">
      <c r="C863" s="62">
        <v>62000008</v>
      </c>
      <c r="D863" s="129" t="s">
        <v>949</v>
      </c>
      <c r="E863" s="62">
        <v>1</v>
      </c>
      <c r="F863" s="62">
        <v>10042</v>
      </c>
      <c r="G863" s="62">
        <v>0</v>
      </c>
      <c r="H863" s="62">
        <v>0</v>
      </c>
      <c r="I863" s="62">
        <v>1</v>
      </c>
      <c r="J863" s="62">
        <v>0</v>
      </c>
      <c r="K863" s="55">
        <v>0</v>
      </c>
      <c r="L863" s="62">
        <v>0</v>
      </c>
      <c r="M863" s="62">
        <v>0</v>
      </c>
      <c r="N863" s="62">
        <v>2</v>
      </c>
      <c r="O863" s="62">
        <v>2</v>
      </c>
      <c r="P863" s="62">
        <v>0.3</v>
      </c>
      <c r="Q863" s="62">
        <v>0</v>
      </c>
      <c r="R863" s="62">
        <v>0</v>
      </c>
      <c r="S863" s="62">
        <v>0</v>
      </c>
      <c r="T863" s="62">
        <v>1</v>
      </c>
      <c r="U863" s="62">
        <v>2</v>
      </c>
      <c r="V863" s="62">
        <v>0</v>
      </c>
      <c r="W863" s="62">
        <v>0</v>
      </c>
      <c r="X863" s="62">
        <v>0</v>
      </c>
      <c r="Y863" s="62">
        <v>0</v>
      </c>
      <c r="Z863" s="62">
        <v>0</v>
      </c>
      <c r="AA863" s="62">
        <v>0</v>
      </c>
      <c r="AB863" s="62">
        <v>1</v>
      </c>
      <c r="AC863" s="62">
        <v>0</v>
      </c>
      <c r="AD863" s="62">
        <v>30</v>
      </c>
      <c r="AE863" s="62">
        <v>0</v>
      </c>
      <c r="AF863" s="62">
        <v>0</v>
      </c>
      <c r="AG863" s="62">
        <v>2</v>
      </c>
      <c r="AH863" s="62">
        <v>0</v>
      </c>
      <c r="AI863" s="6">
        <v>0</v>
      </c>
      <c r="AJ863" s="62">
        <v>0</v>
      </c>
      <c r="AK863" s="62">
        <v>0</v>
      </c>
      <c r="AL863" s="62">
        <v>0</v>
      </c>
      <c r="AM863" s="62">
        <v>0</v>
      </c>
      <c r="AN863" s="62">
        <v>0</v>
      </c>
      <c r="AO863" s="62">
        <v>1000</v>
      </c>
      <c r="AP863" s="62">
        <v>0.5</v>
      </c>
      <c r="AQ863" s="62">
        <v>0</v>
      </c>
      <c r="AR863" s="171" t="s">
        <v>950</v>
      </c>
      <c r="AS863" s="62" t="s">
        <v>154</v>
      </c>
      <c r="AT863" s="129" t="s">
        <v>155</v>
      </c>
      <c r="AU863" s="62" t="s">
        <v>817</v>
      </c>
      <c r="AV863" s="62">
        <v>0</v>
      </c>
      <c r="AW863" s="66">
        <v>21030020</v>
      </c>
      <c r="AX863" s="129" t="s">
        <v>156</v>
      </c>
      <c r="AY863" s="129" t="s">
        <v>154</v>
      </c>
      <c r="AZ863" s="62">
        <v>0</v>
      </c>
      <c r="BA863" s="62">
        <v>0</v>
      </c>
      <c r="BB863" s="139" t="s">
        <v>951</v>
      </c>
      <c r="BC863" s="62">
        <v>0</v>
      </c>
      <c r="BD863" s="62">
        <v>0</v>
      </c>
      <c r="BE863" s="62">
        <v>0</v>
      </c>
      <c r="BF863" s="62">
        <v>0</v>
      </c>
      <c r="BG863" s="62">
        <v>0</v>
      </c>
      <c r="BH863" s="62">
        <v>0</v>
      </c>
      <c r="BI863" s="145">
        <v>0</v>
      </c>
      <c r="BJ863" s="6">
        <v>1</v>
      </c>
      <c r="BK863" s="6">
        <v>0</v>
      </c>
      <c r="BL863" s="6">
        <v>0</v>
      </c>
      <c r="BM863" s="6">
        <v>0</v>
      </c>
      <c r="BN863" s="6">
        <v>0</v>
      </c>
      <c r="BO863" s="6">
        <v>0</v>
      </c>
    </row>
    <row r="864" spans="3:67" ht="20.100000000000001" customHeight="1">
      <c r="C864" s="6">
        <v>62000009</v>
      </c>
      <c r="D864" s="7" t="s">
        <v>952</v>
      </c>
      <c r="E864" s="6">
        <v>1</v>
      </c>
      <c r="F864" s="6">
        <v>10051</v>
      </c>
      <c r="G864" s="6">
        <v>0</v>
      </c>
      <c r="H864" s="6">
        <v>0</v>
      </c>
      <c r="I864" s="6">
        <v>1</v>
      </c>
      <c r="J864" s="6">
        <v>0</v>
      </c>
      <c r="K864" s="11">
        <v>0</v>
      </c>
      <c r="L864" s="6">
        <v>0</v>
      </c>
      <c r="M864" s="6">
        <v>0</v>
      </c>
      <c r="N864" s="6">
        <v>2</v>
      </c>
      <c r="O864" s="6">
        <v>2</v>
      </c>
      <c r="P864" s="6">
        <v>0.15</v>
      </c>
      <c r="Q864" s="6">
        <v>0</v>
      </c>
      <c r="R864" s="6">
        <v>0</v>
      </c>
      <c r="S864" s="6">
        <v>0</v>
      </c>
      <c r="T864" s="6">
        <v>1</v>
      </c>
      <c r="U864" s="6">
        <v>2</v>
      </c>
      <c r="V864" s="6">
        <v>0</v>
      </c>
      <c r="W864" s="6">
        <v>0</v>
      </c>
      <c r="X864" s="6">
        <v>0</v>
      </c>
      <c r="Y864" s="6">
        <v>0</v>
      </c>
      <c r="Z864" s="6">
        <v>0</v>
      </c>
      <c r="AA864" s="6">
        <v>0</v>
      </c>
      <c r="AB864" s="6">
        <v>0</v>
      </c>
      <c r="AC864" s="6">
        <v>0</v>
      </c>
      <c r="AD864" s="6">
        <v>90</v>
      </c>
      <c r="AE864" s="6">
        <v>0</v>
      </c>
      <c r="AF864" s="6">
        <v>0</v>
      </c>
      <c r="AG864" s="6">
        <v>2</v>
      </c>
      <c r="AH864" s="6">
        <v>0</v>
      </c>
      <c r="AI864" s="6">
        <v>0</v>
      </c>
      <c r="AJ864" s="6">
        <v>0</v>
      </c>
      <c r="AK864" s="6">
        <v>0</v>
      </c>
      <c r="AL864" s="6">
        <v>0</v>
      </c>
      <c r="AM864" s="6">
        <v>0</v>
      </c>
      <c r="AN864" s="6">
        <v>0</v>
      </c>
      <c r="AO864" s="6">
        <v>1000</v>
      </c>
      <c r="AP864" s="6">
        <v>0</v>
      </c>
      <c r="AQ864" s="6">
        <v>0</v>
      </c>
      <c r="AR864" s="170" t="s">
        <v>953</v>
      </c>
      <c r="AS864" s="6" t="s">
        <v>154</v>
      </c>
      <c r="AT864" s="7" t="s">
        <v>155</v>
      </c>
      <c r="AU864" s="6" t="s">
        <v>242</v>
      </c>
      <c r="AV864" s="6">
        <v>0</v>
      </c>
      <c r="AW864" s="6">
        <v>22000040</v>
      </c>
      <c r="AX864" s="7" t="s">
        <v>156</v>
      </c>
      <c r="AY864" s="7" t="s">
        <v>154</v>
      </c>
      <c r="AZ864" s="6">
        <v>0</v>
      </c>
      <c r="BA864" s="6">
        <v>0</v>
      </c>
      <c r="BB864" s="33" t="s">
        <v>954</v>
      </c>
      <c r="BC864" s="6">
        <v>0</v>
      </c>
      <c r="BD864" s="6">
        <v>0</v>
      </c>
      <c r="BE864" s="6">
        <v>0</v>
      </c>
      <c r="BF864" s="6">
        <v>0</v>
      </c>
      <c r="BG864" s="6">
        <v>0</v>
      </c>
      <c r="BH864" s="6">
        <v>0</v>
      </c>
      <c r="BI864" s="144">
        <v>0</v>
      </c>
      <c r="BJ864" s="6">
        <v>0</v>
      </c>
      <c r="BK864" s="6">
        <v>0</v>
      </c>
      <c r="BL864" s="6">
        <v>0</v>
      </c>
      <c r="BM864" s="6">
        <v>0</v>
      </c>
      <c r="BN864" s="6">
        <v>0</v>
      </c>
      <c r="BO864" s="6">
        <v>0</v>
      </c>
    </row>
    <row r="865" spans="3:67" ht="20.100000000000001" customHeight="1">
      <c r="C865" s="6">
        <v>62000010</v>
      </c>
      <c r="D865" s="7" t="s">
        <v>955</v>
      </c>
      <c r="E865" s="6">
        <v>1</v>
      </c>
      <c r="F865" s="6">
        <v>10052</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1.2</v>
      </c>
      <c r="X865" s="6">
        <v>0</v>
      </c>
      <c r="Y865" s="6">
        <v>0</v>
      </c>
      <c r="Z865" s="6">
        <v>0</v>
      </c>
      <c r="AA865" s="6">
        <v>0</v>
      </c>
      <c r="AB865" s="6">
        <v>0</v>
      </c>
      <c r="AC865" s="6">
        <v>0</v>
      </c>
      <c r="AD865" s="6">
        <v>24</v>
      </c>
      <c r="AE865" s="6">
        <v>1</v>
      </c>
      <c r="AF865" s="6">
        <v>3</v>
      </c>
      <c r="AG865" s="6">
        <v>2</v>
      </c>
      <c r="AH865" s="6">
        <v>1</v>
      </c>
      <c r="AI865" s="6">
        <v>0</v>
      </c>
      <c r="AJ865" s="6">
        <v>4</v>
      </c>
      <c r="AK865" s="6">
        <v>0</v>
      </c>
      <c r="AL865" s="6">
        <v>0</v>
      </c>
      <c r="AM865" s="6">
        <v>0</v>
      </c>
      <c r="AN865" s="6">
        <v>0.5</v>
      </c>
      <c r="AO865" s="6">
        <v>6000</v>
      </c>
      <c r="AP865" s="6">
        <v>0.5</v>
      </c>
      <c r="AQ865" s="6">
        <v>0</v>
      </c>
      <c r="AR865" s="6">
        <v>0</v>
      </c>
      <c r="AS865" s="6" t="s">
        <v>154</v>
      </c>
      <c r="AT865" s="7" t="s">
        <v>748</v>
      </c>
      <c r="AU865" s="6" t="s">
        <v>351</v>
      </c>
      <c r="AV865" s="6">
        <v>10001006</v>
      </c>
      <c r="AW865" s="6">
        <v>22000020</v>
      </c>
      <c r="AX865" s="7" t="s">
        <v>225</v>
      </c>
      <c r="AY865" s="7" t="s">
        <v>255</v>
      </c>
      <c r="AZ865" s="6">
        <v>0</v>
      </c>
      <c r="BA865" s="6">
        <v>0</v>
      </c>
      <c r="BB865" s="33" t="s">
        <v>956</v>
      </c>
      <c r="BC865" s="6">
        <v>0</v>
      </c>
      <c r="BD865" s="6">
        <v>0</v>
      </c>
      <c r="BE865" s="6">
        <v>0</v>
      </c>
      <c r="BF865" s="6">
        <v>0</v>
      </c>
      <c r="BG865" s="6">
        <v>0</v>
      </c>
      <c r="BH865" s="6">
        <v>0</v>
      </c>
      <c r="BI865" s="144">
        <v>0</v>
      </c>
      <c r="BJ865" s="6">
        <v>0</v>
      </c>
      <c r="BK865" s="6">
        <v>0</v>
      </c>
      <c r="BL865" s="6">
        <v>0</v>
      </c>
      <c r="BM865" s="6">
        <v>0</v>
      </c>
      <c r="BN865" s="6">
        <v>0</v>
      </c>
      <c r="BO865" s="6">
        <v>0</v>
      </c>
    </row>
    <row r="866" spans="3:67" ht="20.100000000000001" customHeight="1">
      <c r="C866" s="6">
        <v>62000011</v>
      </c>
      <c r="D866" s="7" t="s">
        <v>957</v>
      </c>
      <c r="E866" s="6">
        <v>1</v>
      </c>
      <c r="F866" s="6">
        <v>10061</v>
      </c>
      <c r="G866" s="6">
        <v>0</v>
      </c>
      <c r="H866" s="6">
        <v>0</v>
      </c>
      <c r="I866" s="6">
        <v>1</v>
      </c>
      <c r="J866" s="6">
        <v>0</v>
      </c>
      <c r="K866" s="11">
        <v>0</v>
      </c>
      <c r="L866" s="6">
        <v>0</v>
      </c>
      <c r="M866" s="6">
        <v>0</v>
      </c>
      <c r="N866" s="6">
        <v>2</v>
      </c>
      <c r="O866" s="6">
        <v>5</v>
      </c>
      <c r="P866" s="6">
        <v>1</v>
      </c>
      <c r="Q866" s="6">
        <v>0</v>
      </c>
      <c r="R866" s="6">
        <v>0</v>
      </c>
      <c r="S866" s="6">
        <v>0</v>
      </c>
      <c r="T866" s="6">
        <v>1</v>
      </c>
      <c r="U866" s="6">
        <v>2</v>
      </c>
      <c r="V866" s="6">
        <v>0</v>
      </c>
      <c r="W866" s="6">
        <v>1</v>
      </c>
      <c r="X866" s="6">
        <v>0</v>
      </c>
      <c r="Y866" s="6">
        <v>0</v>
      </c>
      <c r="Z866" s="6">
        <v>0</v>
      </c>
      <c r="AA866" s="6">
        <v>0</v>
      </c>
      <c r="AB866" s="6">
        <v>1</v>
      </c>
      <c r="AC866" s="6">
        <v>0</v>
      </c>
      <c r="AD866" s="6">
        <v>1</v>
      </c>
      <c r="AE866" s="6">
        <v>0</v>
      </c>
      <c r="AF866" s="6">
        <v>0</v>
      </c>
      <c r="AG866" s="6">
        <v>7</v>
      </c>
      <c r="AH866" s="6">
        <v>0</v>
      </c>
      <c r="AI866" s="6">
        <v>0</v>
      </c>
      <c r="AJ866" s="6">
        <v>3</v>
      </c>
      <c r="AK866" s="6">
        <v>0</v>
      </c>
      <c r="AL866" s="6">
        <v>0</v>
      </c>
      <c r="AM866" s="6">
        <v>0</v>
      </c>
      <c r="AN866" s="6">
        <v>0</v>
      </c>
      <c r="AO866" s="6">
        <v>3000</v>
      </c>
      <c r="AP866" s="6">
        <v>0.5</v>
      </c>
      <c r="AQ866" s="6">
        <v>0</v>
      </c>
      <c r="AR866" s="6">
        <v>0</v>
      </c>
      <c r="AS866" s="6">
        <v>0</v>
      </c>
      <c r="AT866" s="7" t="s">
        <v>155</v>
      </c>
      <c r="AU866" s="6">
        <v>0</v>
      </c>
      <c r="AV866" s="6">
        <v>0</v>
      </c>
      <c r="AW866" s="6">
        <v>0</v>
      </c>
      <c r="AX866" s="7" t="s">
        <v>156</v>
      </c>
      <c r="AY866" s="7">
        <v>0</v>
      </c>
      <c r="AZ866" s="6">
        <v>0</v>
      </c>
      <c r="BA866" s="6">
        <v>0</v>
      </c>
      <c r="BB866" s="33" t="s">
        <v>958</v>
      </c>
      <c r="BC866" s="6">
        <v>0</v>
      </c>
      <c r="BD866" s="6">
        <v>0</v>
      </c>
      <c r="BE866" s="6">
        <v>0</v>
      </c>
      <c r="BF866" s="6">
        <v>0</v>
      </c>
      <c r="BG866" s="6">
        <v>0</v>
      </c>
      <c r="BH866" s="6">
        <v>0</v>
      </c>
      <c r="BI866" s="144">
        <v>0</v>
      </c>
      <c r="BJ866" s="6">
        <v>0</v>
      </c>
      <c r="BK866" s="6">
        <v>0</v>
      </c>
      <c r="BL866" s="6">
        <v>0</v>
      </c>
      <c r="BM866" s="6">
        <v>0</v>
      </c>
      <c r="BN866" s="6">
        <v>0</v>
      </c>
      <c r="BO866" s="6">
        <v>0</v>
      </c>
    </row>
    <row r="867" spans="3:67" ht="20.100000000000001" customHeight="1">
      <c r="C867" s="6">
        <v>62000012</v>
      </c>
      <c r="D867" s="7" t="s">
        <v>959</v>
      </c>
      <c r="E867" s="6">
        <v>1</v>
      </c>
      <c r="F867" s="6">
        <v>20063</v>
      </c>
      <c r="G867" s="6">
        <v>0</v>
      </c>
      <c r="H867" s="6">
        <v>0</v>
      </c>
      <c r="I867" s="6">
        <v>1</v>
      </c>
      <c r="J867" s="6">
        <v>0</v>
      </c>
      <c r="K867" s="11">
        <v>0</v>
      </c>
      <c r="L867" s="6">
        <v>0</v>
      </c>
      <c r="M867" s="6">
        <v>0</v>
      </c>
      <c r="N867" s="6">
        <v>2</v>
      </c>
      <c r="O867" s="6">
        <v>3</v>
      </c>
      <c r="P867" s="6">
        <v>0.2</v>
      </c>
      <c r="Q867" s="6">
        <v>0</v>
      </c>
      <c r="R867" s="6">
        <v>0</v>
      </c>
      <c r="S867" s="6">
        <v>0</v>
      </c>
      <c r="T867" s="6">
        <v>1</v>
      </c>
      <c r="U867" s="6">
        <v>2</v>
      </c>
      <c r="V867" s="6">
        <v>0</v>
      </c>
      <c r="W867" s="6">
        <v>0</v>
      </c>
      <c r="X867" s="6">
        <v>0</v>
      </c>
      <c r="Y867" s="6">
        <v>0</v>
      </c>
      <c r="Z867" s="6">
        <v>0</v>
      </c>
      <c r="AA867" s="6">
        <v>0</v>
      </c>
      <c r="AB867" s="6">
        <v>1</v>
      </c>
      <c r="AC867" s="6">
        <v>0</v>
      </c>
      <c r="AD867" s="6">
        <v>10</v>
      </c>
      <c r="AE867" s="6">
        <v>0</v>
      </c>
      <c r="AF867" s="6">
        <v>0</v>
      </c>
      <c r="AG867" s="6">
        <v>7</v>
      </c>
      <c r="AH867" s="6">
        <v>0</v>
      </c>
      <c r="AI867" s="6">
        <v>0</v>
      </c>
      <c r="AJ867" s="6">
        <v>3</v>
      </c>
      <c r="AK867" s="6">
        <v>0</v>
      </c>
      <c r="AL867" s="6">
        <v>0</v>
      </c>
      <c r="AM867" s="6">
        <v>0</v>
      </c>
      <c r="AN867" s="6">
        <v>0</v>
      </c>
      <c r="AO867" s="6">
        <v>3000</v>
      </c>
      <c r="AP867" s="6">
        <v>0.5</v>
      </c>
      <c r="AQ867" s="6">
        <v>0</v>
      </c>
      <c r="AR867" s="6">
        <v>0</v>
      </c>
      <c r="AS867" s="6">
        <v>90000008</v>
      </c>
      <c r="AT867" s="7" t="s">
        <v>155</v>
      </c>
      <c r="AU867" s="6">
        <v>0</v>
      </c>
      <c r="AV867" s="6">
        <v>0</v>
      </c>
      <c r="AW867" s="6">
        <v>0</v>
      </c>
      <c r="AX867" s="7" t="s">
        <v>156</v>
      </c>
      <c r="AY867" s="7">
        <v>0</v>
      </c>
      <c r="AZ867" s="6">
        <v>0</v>
      </c>
      <c r="BA867" s="6">
        <v>0</v>
      </c>
      <c r="BB867" s="33" t="s">
        <v>960</v>
      </c>
      <c r="BC867" s="6">
        <v>0</v>
      </c>
      <c r="BD867" s="6">
        <v>0</v>
      </c>
      <c r="BE867" s="6">
        <v>0</v>
      </c>
      <c r="BF867" s="6">
        <v>0</v>
      </c>
      <c r="BG867" s="6">
        <v>0</v>
      </c>
      <c r="BH867" s="6">
        <v>0</v>
      </c>
      <c r="BI867" s="144">
        <v>0</v>
      </c>
      <c r="BJ867" s="6">
        <v>0</v>
      </c>
      <c r="BK867" s="6">
        <v>0</v>
      </c>
      <c r="BL867" s="6">
        <v>0</v>
      </c>
      <c r="BM867" s="6">
        <v>0</v>
      </c>
      <c r="BN867" s="6">
        <v>0</v>
      </c>
      <c r="BO867" s="6">
        <v>0</v>
      </c>
    </row>
    <row r="868" spans="3:67" ht="20.100000000000001" customHeight="1">
      <c r="C868" s="6">
        <v>62000031</v>
      </c>
      <c r="D868" s="7" t="s">
        <v>961</v>
      </c>
      <c r="E868" s="6">
        <v>1</v>
      </c>
      <c r="F868" s="6">
        <v>30001</v>
      </c>
      <c r="G868" s="6">
        <v>0</v>
      </c>
      <c r="H868" s="6">
        <v>0</v>
      </c>
      <c r="I868" s="6">
        <v>1</v>
      </c>
      <c r="J868" s="6">
        <v>0</v>
      </c>
      <c r="K868" s="11">
        <v>0</v>
      </c>
      <c r="L868" s="6">
        <v>0</v>
      </c>
      <c r="M868" s="6">
        <v>0</v>
      </c>
      <c r="N868" s="6">
        <v>2</v>
      </c>
      <c r="O868" s="6">
        <v>1</v>
      </c>
      <c r="P868" s="6">
        <v>0.05</v>
      </c>
      <c r="Q868" s="6">
        <v>0</v>
      </c>
      <c r="R868" s="6">
        <v>0</v>
      </c>
      <c r="S868" s="6">
        <v>0</v>
      </c>
      <c r="T868" s="6">
        <v>1</v>
      </c>
      <c r="U868" s="6">
        <v>2</v>
      </c>
      <c r="V868" s="6">
        <v>0</v>
      </c>
      <c r="W868" s="6">
        <v>0</v>
      </c>
      <c r="X868" s="6">
        <v>0</v>
      </c>
      <c r="Y868" s="6">
        <v>0</v>
      </c>
      <c r="Z868" s="6">
        <v>0</v>
      </c>
      <c r="AA868" s="6">
        <v>0</v>
      </c>
      <c r="AB868" s="6">
        <v>1</v>
      </c>
      <c r="AC868" s="6">
        <v>0</v>
      </c>
      <c r="AD868" s="6">
        <v>1</v>
      </c>
      <c r="AE868" s="6">
        <v>0</v>
      </c>
      <c r="AF868" s="6">
        <v>0</v>
      </c>
      <c r="AG868" s="6">
        <v>2</v>
      </c>
      <c r="AH868" s="6">
        <v>0</v>
      </c>
      <c r="AI868" s="6">
        <v>0</v>
      </c>
      <c r="AJ868" s="6">
        <v>0</v>
      </c>
      <c r="AK868" s="6">
        <v>0</v>
      </c>
      <c r="AL868" s="6">
        <v>0</v>
      </c>
      <c r="AM868" s="6">
        <v>0</v>
      </c>
      <c r="AN868" s="6">
        <v>0</v>
      </c>
      <c r="AO868" s="6">
        <v>1000</v>
      </c>
      <c r="AP868" s="6">
        <v>0</v>
      </c>
      <c r="AQ868" s="6">
        <v>0</v>
      </c>
      <c r="AR868" s="6">
        <v>92000021</v>
      </c>
      <c r="AS868" s="6" t="s">
        <v>154</v>
      </c>
      <c r="AT868" s="7" t="s">
        <v>155</v>
      </c>
      <c r="AU868" s="6" t="s">
        <v>817</v>
      </c>
      <c r="AV868" s="6">
        <v>0</v>
      </c>
      <c r="AW868" s="6">
        <v>40000003</v>
      </c>
      <c r="AX868" s="7" t="s">
        <v>156</v>
      </c>
      <c r="AY868" s="7" t="s">
        <v>154</v>
      </c>
      <c r="AZ868" s="6">
        <v>0</v>
      </c>
      <c r="BA868" s="6">
        <v>0</v>
      </c>
      <c r="BB868" s="33" t="s">
        <v>948</v>
      </c>
      <c r="BC868" s="6">
        <v>0</v>
      </c>
      <c r="BD868" s="6">
        <v>0</v>
      </c>
      <c r="BE868" s="6">
        <v>0</v>
      </c>
      <c r="BF868" s="6">
        <v>0</v>
      </c>
      <c r="BG868" s="6">
        <v>0</v>
      </c>
      <c r="BH868" s="6">
        <v>0</v>
      </c>
      <c r="BI868" s="144">
        <v>0</v>
      </c>
      <c r="BJ868" s="6">
        <v>1</v>
      </c>
      <c r="BK868" s="6">
        <v>0</v>
      </c>
      <c r="BL868" s="6">
        <v>0</v>
      </c>
      <c r="BM868" s="6">
        <v>0</v>
      </c>
      <c r="BN868" s="6">
        <v>0</v>
      </c>
      <c r="BO868" s="6">
        <v>0</v>
      </c>
    </row>
    <row r="869" spans="3:67" ht="20.100000000000001" customHeight="1">
      <c r="C869" s="6">
        <v>62000032</v>
      </c>
      <c r="D869" s="7" t="s">
        <v>962</v>
      </c>
      <c r="E869" s="6">
        <v>1</v>
      </c>
      <c r="F869" s="6">
        <v>30002</v>
      </c>
      <c r="G869" s="6">
        <v>0</v>
      </c>
      <c r="H869" s="6">
        <v>0</v>
      </c>
      <c r="I869" s="6">
        <v>1</v>
      </c>
      <c r="J869" s="6">
        <v>0</v>
      </c>
      <c r="K869" s="11">
        <v>0</v>
      </c>
      <c r="L869" s="6">
        <v>0</v>
      </c>
      <c r="M869" s="6">
        <v>0</v>
      </c>
      <c r="N869" s="6">
        <v>1</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92000022</v>
      </c>
      <c r="AS869" s="6" t="s">
        <v>154</v>
      </c>
      <c r="AT869" s="7" t="s">
        <v>155</v>
      </c>
      <c r="AU869" s="6" t="s">
        <v>817</v>
      </c>
      <c r="AV869" s="6">
        <v>0</v>
      </c>
      <c r="AW869" s="6">
        <v>40000003</v>
      </c>
      <c r="AX869" s="7" t="s">
        <v>156</v>
      </c>
      <c r="AY869" s="7" t="s">
        <v>154</v>
      </c>
      <c r="AZ869" s="6">
        <v>0</v>
      </c>
      <c r="BA869" s="6">
        <v>0</v>
      </c>
      <c r="BB869" s="33" t="s">
        <v>948</v>
      </c>
      <c r="BC869" s="6">
        <v>0</v>
      </c>
      <c r="BD869" s="6">
        <v>0</v>
      </c>
      <c r="BE869" s="6">
        <v>0</v>
      </c>
      <c r="BF869" s="6">
        <v>0</v>
      </c>
      <c r="BG869" s="6">
        <v>0</v>
      </c>
      <c r="BH869" s="6">
        <v>0</v>
      </c>
      <c r="BI869" s="144">
        <v>0</v>
      </c>
      <c r="BJ869" s="6">
        <v>1</v>
      </c>
      <c r="BK869" s="6">
        <v>0</v>
      </c>
      <c r="BL869" s="6">
        <v>0</v>
      </c>
      <c r="BM869" s="6">
        <v>0</v>
      </c>
      <c r="BN869" s="6">
        <v>0</v>
      </c>
      <c r="BO869" s="6">
        <v>0</v>
      </c>
    </row>
    <row r="870" spans="3:67" ht="20.100000000000001" customHeight="1">
      <c r="C870" s="104">
        <v>62000033</v>
      </c>
      <c r="D870" s="105" t="s">
        <v>963</v>
      </c>
      <c r="E870" s="104">
        <v>1</v>
      </c>
      <c r="F870" s="104">
        <v>30002</v>
      </c>
      <c r="G870" s="104">
        <v>0</v>
      </c>
      <c r="H870" s="104">
        <v>0</v>
      </c>
      <c r="I870" s="104">
        <v>1</v>
      </c>
      <c r="J870" s="104">
        <v>0</v>
      </c>
      <c r="K870" s="104">
        <v>0</v>
      </c>
      <c r="L870" s="104">
        <v>0</v>
      </c>
      <c r="M870" s="104">
        <v>0</v>
      </c>
      <c r="N870" s="104">
        <v>1</v>
      </c>
      <c r="O870" s="104">
        <v>1</v>
      </c>
      <c r="P870" s="104">
        <v>0.05</v>
      </c>
      <c r="Q870" s="104">
        <v>0</v>
      </c>
      <c r="R870" s="104">
        <v>0</v>
      </c>
      <c r="S870" s="104">
        <v>0</v>
      </c>
      <c r="T870" s="104">
        <v>1</v>
      </c>
      <c r="U870" s="104">
        <v>2</v>
      </c>
      <c r="V870" s="104">
        <v>0</v>
      </c>
      <c r="W870" s="104">
        <v>0</v>
      </c>
      <c r="X870" s="104">
        <v>0</v>
      </c>
      <c r="Y870" s="104">
        <v>0</v>
      </c>
      <c r="Z870" s="104">
        <v>0</v>
      </c>
      <c r="AA870" s="104">
        <v>0</v>
      </c>
      <c r="AB870" s="104">
        <v>1</v>
      </c>
      <c r="AC870" s="104">
        <v>0</v>
      </c>
      <c r="AD870" s="104">
        <v>1</v>
      </c>
      <c r="AE870" s="104">
        <v>0</v>
      </c>
      <c r="AF870" s="104">
        <v>0</v>
      </c>
      <c r="AG870" s="104">
        <v>2</v>
      </c>
      <c r="AH870" s="104">
        <v>0</v>
      </c>
      <c r="AI870" s="104">
        <v>0</v>
      </c>
      <c r="AJ870" s="104">
        <v>0</v>
      </c>
      <c r="AK870" s="104">
        <v>0</v>
      </c>
      <c r="AL870" s="104">
        <v>0</v>
      </c>
      <c r="AM870" s="104">
        <v>0</v>
      </c>
      <c r="AN870" s="104">
        <v>0</v>
      </c>
      <c r="AO870" s="104">
        <v>1000</v>
      </c>
      <c r="AP870" s="104">
        <v>0</v>
      </c>
      <c r="AQ870" s="104">
        <v>0</v>
      </c>
      <c r="AR870" s="104">
        <v>92000021</v>
      </c>
      <c r="AS870" s="104">
        <v>0</v>
      </c>
      <c r="AT870" s="105" t="s">
        <v>155</v>
      </c>
      <c r="AU870" s="104" t="s">
        <v>817</v>
      </c>
      <c r="AV870" s="104">
        <v>0</v>
      </c>
      <c r="AW870" s="104">
        <v>40000003</v>
      </c>
      <c r="AX870" s="105" t="s">
        <v>156</v>
      </c>
      <c r="AY870" s="105" t="s">
        <v>154</v>
      </c>
      <c r="AZ870" s="104">
        <v>0</v>
      </c>
      <c r="BA870" s="104">
        <v>0</v>
      </c>
      <c r="BB870" s="141" t="s">
        <v>948</v>
      </c>
      <c r="BC870" s="104">
        <v>0</v>
      </c>
      <c r="BD870" s="104">
        <v>0</v>
      </c>
      <c r="BE870" s="104">
        <v>0</v>
      </c>
      <c r="BF870" s="104">
        <v>0</v>
      </c>
      <c r="BG870" s="104">
        <v>0</v>
      </c>
      <c r="BH870" s="104">
        <v>0</v>
      </c>
      <c r="BI870" s="110">
        <v>0</v>
      </c>
      <c r="BJ870" s="104">
        <v>1</v>
      </c>
      <c r="BK870" s="104">
        <v>0</v>
      </c>
      <c r="BL870" s="104">
        <v>0</v>
      </c>
      <c r="BM870" s="104">
        <v>0</v>
      </c>
      <c r="BN870" s="104">
        <v>0</v>
      </c>
      <c r="BO870" s="104">
        <v>0</v>
      </c>
    </row>
    <row r="871" spans="3:67" ht="19.5" customHeight="1">
      <c r="C871" s="104">
        <v>62000034</v>
      </c>
      <c r="D871" s="105" t="s">
        <v>964</v>
      </c>
      <c r="E871" s="14">
        <v>1</v>
      </c>
      <c r="F871" s="11">
        <v>60010100</v>
      </c>
      <c r="G871" s="14">
        <v>0</v>
      </c>
      <c r="H871" s="13">
        <v>0</v>
      </c>
      <c r="I871" s="14">
        <v>1</v>
      </c>
      <c r="J871" s="14">
        <v>0</v>
      </c>
      <c r="K871" s="14">
        <v>0</v>
      </c>
      <c r="L871" s="11">
        <v>0</v>
      </c>
      <c r="M871" s="11">
        <v>0</v>
      </c>
      <c r="N871" s="11">
        <v>2</v>
      </c>
      <c r="O871" s="11">
        <v>1</v>
      </c>
      <c r="P871" s="11">
        <v>1</v>
      </c>
      <c r="Q871" s="11">
        <v>0</v>
      </c>
      <c r="R871" s="6">
        <v>0</v>
      </c>
      <c r="S871" s="11">
        <v>0</v>
      </c>
      <c r="T871" s="11">
        <v>1</v>
      </c>
      <c r="U871" s="11">
        <v>2</v>
      </c>
      <c r="V871" s="11">
        <v>0</v>
      </c>
      <c r="W871" s="11">
        <v>2.5</v>
      </c>
      <c r="X871" s="11">
        <v>0</v>
      </c>
      <c r="Y871" s="11">
        <v>1</v>
      </c>
      <c r="Z871" s="11">
        <v>0</v>
      </c>
      <c r="AA871" s="11">
        <v>0</v>
      </c>
      <c r="AB871" s="11">
        <v>0</v>
      </c>
      <c r="AC871" s="11">
        <v>0</v>
      </c>
      <c r="AD871" s="11">
        <v>16</v>
      </c>
      <c r="AE871" s="11">
        <v>1</v>
      </c>
      <c r="AF871" s="11" t="s">
        <v>387</v>
      </c>
      <c r="AG871" s="6">
        <v>0</v>
      </c>
      <c r="AH871" s="6">
        <v>1</v>
      </c>
      <c r="AI871" s="6">
        <v>0</v>
      </c>
      <c r="AJ871" s="6">
        <v>3</v>
      </c>
      <c r="AK871" s="11">
        <v>0</v>
      </c>
      <c r="AL871" s="11">
        <v>0</v>
      </c>
      <c r="AM871" s="11">
        <v>0</v>
      </c>
      <c r="AN871" s="11">
        <v>2.5</v>
      </c>
      <c r="AO871" s="11">
        <v>5000</v>
      </c>
      <c r="AP871" s="11">
        <v>3</v>
      </c>
      <c r="AQ871" s="11">
        <v>0</v>
      </c>
      <c r="AR871" s="6">
        <v>0</v>
      </c>
      <c r="AS871" s="11">
        <v>0</v>
      </c>
      <c r="AT871" s="15" t="s">
        <v>192</v>
      </c>
      <c r="AU871" s="11" t="s">
        <v>344</v>
      </c>
      <c r="AV871" s="14">
        <v>10000007</v>
      </c>
      <c r="AW871" s="14">
        <v>70405001</v>
      </c>
      <c r="AX871" s="12" t="s">
        <v>156</v>
      </c>
      <c r="AY871" s="11">
        <v>0</v>
      </c>
      <c r="AZ871" s="13">
        <v>0</v>
      </c>
      <c r="BA871" s="13">
        <v>0</v>
      </c>
      <c r="BB871" s="37" t="s">
        <v>965</v>
      </c>
      <c r="BC871" s="11">
        <v>0</v>
      </c>
      <c r="BD871" s="11">
        <v>0</v>
      </c>
      <c r="BE871" s="11">
        <v>0</v>
      </c>
      <c r="BF871" s="11">
        <v>0</v>
      </c>
      <c r="BG871" s="11">
        <v>0</v>
      </c>
      <c r="BH871" s="11">
        <v>0</v>
      </c>
      <c r="BI871" s="9">
        <v>0</v>
      </c>
      <c r="BJ871" s="6">
        <v>0</v>
      </c>
      <c r="BK871" s="6">
        <v>0</v>
      </c>
      <c r="BL871" s="6">
        <v>0</v>
      </c>
      <c r="BM871" s="6">
        <v>0</v>
      </c>
      <c r="BN871" s="6">
        <v>0</v>
      </c>
      <c r="BO871" s="6">
        <v>0</v>
      </c>
    </row>
    <row r="872" spans="3:67" ht="20.100000000000001" customHeight="1">
      <c r="C872" s="6">
        <v>62000035</v>
      </c>
      <c r="D872" s="7" t="s">
        <v>966</v>
      </c>
      <c r="E872" s="6">
        <v>1</v>
      </c>
      <c r="F872" s="6">
        <v>30001</v>
      </c>
      <c r="G872" s="6">
        <v>0</v>
      </c>
      <c r="H872" s="6">
        <v>0</v>
      </c>
      <c r="I872" s="6">
        <v>1</v>
      </c>
      <c r="J872" s="6">
        <v>0</v>
      </c>
      <c r="K872" s="11">
        <v>0</v>
      </c>
      <c r="L872" s="6">
        <v>0</v>
      </c>
      <c r="M872" s="6">
        <v>0</v>
      </c>
      <c r="N872" s="6">
        <v>2</v>
      </c>
      <c r="O872" s="6">
        <v>1</v>
      </c>
      <c r="P872" s="6">
        <v>0.05</v>
      </c>
      <c r="Q872" s="6">
        <v>0</v>
      </c>
      <c r="R872" s="6">
        <v>0</v>
      </c>
      <c r="S872" s="6">
        <v>0</v>
      </c>
      <c r="T872" s="6">
        <v>1</v>
      </c>
      <c r="U872" s="6">
        <v>2</v>
      </c>
      <c r="V872" s="6">
        <v>0</v>
      </c>
      <c r="W872" s="6">
        <v>0</v>
      </c>
      <c r="X872" s="6">
        <v>0</v>
      </c>
      <c r="Y872" s="6">
        <v>0</v>
      </c>
      <c r="Z872" s="6">
        <v>0</v>
      </c>
      <c r="AA872" s="6">
        <v>0</v>
      </c>
      <c r="AB872" s="6">
        <v>1</v>
      </c>
      <c r="AC872" s="6">
        <v>0</v>
      </c>
      <c r="AD872" s="6">
        <v>1</v>
      </c>
      <c r="AE872" s="6">
        <v>0</v>
      </c>
      <c r="AF872" s="6">
        <v>0</v>
      </c>
      <c r="AG872" s="6">
        <v>2</v>
      </c>
      <c r="AH872" s="6">
        <v>0</v>
      </c>
      <c r="AI872" s="6">
        <v>0</v>
      </c>
      <c r="AJ872" s="6">
        <v>0</v>
      </c>
      <c r="AK872" s="6">
        <v>0</v>
      </c>
      <c r="AL872" s="6">
        <v>0</v>
      </c>
      <c r="AM872" s="6">
        <v>0</v>
      </c>
      <c r="AN872" s="6">
        <v>0</v>
      </c>
      <c r="AO872" s="6">
        <v>1000</v>
      </c>
      <c r="AP872" s="6">
        <v>0</v>
      </c>
      <c r="AQ872" s="6">
        <v>0</v>
      </c>
      <c r="AR872" s="6">
        <v>92000023</v>
      </c>
      <c r="AS872" s="6" t="s">
        <v>154</v>
      </c>
      <c r="AT872" s="7" t="s">
        <v>155</v>
      </c>
      <c r="AU872" s="6" t="s">
        <v>817</v>
      </c>
      <c r="AV872" s="6">
        <v>0</v>
      </c>
      <c r="AW872" s="6">
        <v>0</v>
      </c>
      <c r="AX872" s="7" t="s">
        <v>156</v>
      </c>
      <c r="AY872" s="7" t="s">
        <v>154</v>
      </c>
      <c r="AZ872" s="6">
        <v>0</v>
      </c>
      <c r="BA872" s="6">
        <v>0</v>
      </c>
      <c r="BB872" s="33" t="s">
        <v>948</v>
      </c>
      <c r="BC872" s="6">
        <v>0</v>
      </c>
      <c r="BD872" s="6">
        <v>0</v>
      </c>
      <c r="BE872" s="6">
        <v>0</v>
      </c>
      <c r="BF872" s="6">
        <v>0</v>
      </c>
      <c r="BG872" s="6">
        <v>0</v>
      </c>
      <c r="BH872" s="6">
        <v>0</v>
      </c>
      <c r="BI872" s="144">
        <v>0</v>
      </c>
      <c r="BJ872" s="6">
        <v>1</v>
      </c>
      <c r="BK872" s="6">
        <v>0</v>
      </c>
      <c r="BL872" s="6">
        <v>0</v>
      </c>
      <c r="BM872" s="6">
        <v>0</v>
      </c>
      <c r="BN872" s="6">
        <v>0</v>
      </c>
      <c r="BO872" s="6">
        <v>0</v>
      </c>
    </row>
    <row r="873" spans="3:67" ht="20.100000000000001" customHeight="1">
      <c r="C873" s="6">
        <v>62000036</v>
      </c>
      <c r="D873" s="7" t="s">
        <v>967</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92000024</v>
      </c>
      <c r="AS873" s="6" t="s">
        <v>154</v>
      </c>
      <c r="AT873" s="7" t="s">
        <v>155</v>
      </c>
      <c r="AU873" s="6" t="s">
        <v>817</v>
      </c>
      <c r="AV873" s="6">
        <v>0</v>
      </c>
      <c r="AW873" s="6">
        <v>40000003</v>
      </c>
      <c r="AX873" s="7" t="s">
        <v>156</v>
      </c>
      <c r="AY873" s="7" t="s">
        <v>154</v>
      </c>
      <c r="AZ873" s="6">
        <v>0</v>
      </c>
      <c r="BA873" s="6">
        <v>0</v>
      </c>
      <c r="BB873" s="33" t="s">
        <v>948</v>
      </c>
      <c r="BC873" s="6">
        <v>0</v>
      </c>
      <c r="BD873" s="6">
        <v>0</v>
      </c>
      <c r="BE873" s="6">
        <v>0</v>
      </c>
      <c r="BF873" s="6">
        <v>0</v>
      </c>
      <c r="BG873" s="6">
        <v>0</v>
      </c>
      <c r="BH873" s="6">
        <v>0</v>
      </c>
      <c r="BI873" s="144">
        <v>0</v>
      </c>
      <c r="BJ873" s="6">
        <v>1</v>
      </c>
      <c r="BK873" s="6">
        <v>0</v>
      </c>
      <c r="BL873" s="6">
        <v>0</v>
      </c>
      <c r="BM873" s="6">
        <v>0</v>
      </c>
      <c r="BN873" s="6">
        <v>0</v>
      </c>
      <c r="BO873" s="6">
        <v>0</v>
      </c>
    </row>
    <row r="874" spans="3:67" ht="20.100000000000001" customHeight="1">
      <c r="C874" s="104">
        <v>62000037</v>
      </c>
      <c r="D874" s="105" t="s">
        <v>968</v>
      </c>
      <c r="E874" s="104">
        <v>1</v>
      </c>
      <c r="F874" s="104">
        <v>30001</v>
      </c>
      <c r="G874" s="104">
        <v>0</v>
      </c>
      <c r="H874" s="104">
        <v>0</v>
      </c>
      <c r="I874" s="104">
        <v>1</v>
      </c>
      <c r="J874" s="104">
        <v>0</v>
      </c>
      <c r="K874" s="104">
        <v>0</v>
      </c>
      <c r="L874" s="104">
        <v>0</v>
      </c>
      <c r="M874" s="104">
        <v>0</v>
      </c>
      <c r="N874" s="104">
        <v>2</v>
      </c>
      <c r="O874" s="104">
        <v>1</v>
      </c>
      <c r="P874" s="104">
        <v>0.05</v>
      </c>
      <c r="Q874" s="104">
        <v>0</v>
      </c>
      <c r="R874" s="104">
        <v>0</v>
      </c>
      <c r="S874" s="104">
        <v>0</v>
      </c>
      <c r="T874" s="104">
        <v>1</v>
      </c>
      <c r="U874" s="104">
        <v>2</v>
      </c>
      <c r="V874" s="104">
        <v>0</v>
      </c>
      <c r="W874" s="104">
        <v>0</v>
      </c>
      <c r="X874" s="104">
        <v>0</v>
      </c>
      <c r="Y874" s="104">
        <v>0</v>
      </c>
      <c r="Z874" s="104">
        <v>0</v>
      </c>
      <c r="AA874" s="104">
        <v>0</v>
      </c>
      <c r="AB874" s="104">
        <v>1</v>
      </c>
      <c r="AC874" s="104">
        <v>0</v>
      </c>
      <c r="AD874" s="104">
        <v>1</v>
      </c>
      <c r="AE874" s="104">
        <v>0</v>
      </c>
      <c r="AF874" s="104">
        <v>0</v>
      </c>
      <c r="AG874" s="104">
        <v>2</v>
      </c>
      <c r="AH874" s="104">
        <v>0</v>
      </c>
      <c r="AI874" s="104">
        <v>0</v>
      </c>
      <c r="AJ874" s="104">
        <v>0</v>
      </c>
      <c r="AK874" s="104">
        <v>0</v>
      </c>
      <c r="AL874" s="104">
        <v>0</v>
      </c>
      <c r="AM874" s="104">
        <v>0</v>
      </c>
      <c r="AN874" s="104">
        <v>0</v>
      </c>
      <c r="AO874" s="104">
        <v>1000</v>
      </c>
      <c r="AP874" s="104">
        <v>0</v>
      </c>
      <c r="AQ874" s="104">
        <v>0</v>
      </c>
      <c r="AR874" s="104">
        <v>92000021</v>
      </c>
      <c r="AS874" s="104" t="s">
        <v>154</v>
      </c>
      <c r="AT874" s="105" t="s">
        <v>155</v>
      </c>
      <c r="AU874" s="104" t="s">
        <v>817</v>
      </c>
      <c r="AV874" s="104">
        <v>0</v>
      </c>
      <c r="AW874" s="104">
        <v>40000003</v>
      </c>
      <c r="AX874" s="105" t="s">
        <v>156</v>
      </c>
      <c r="AY874" s="105" t="s">
        <v>154</v>
      </c>
      <c r="AZ874" s="104">
        <v>0</v>
      </c>
      <c r="BA874" s="104">
        <v>0</v>
      </c>
      <c r="BB874" s="141" t="s">
        <v>948</v>
      </c>
      <c r="BC874" s="104">
        <v>0</v>
      </c>
      <c r="BD874" s="104">
        <v>0</v>
      </c>
      <c r="BE874" s="104">
        <v>0</v>
      </c>
      <c r="BF874" s="104">
        <v>0</v>
      </c>
      <c r="BG874" s="104">
        <v>0</v>
      </c>
      <c r="BH874" s="104">
        <v>0</v>
      </c>
      <c r="BI874" s="110">
        <v>0</v>
      </c>
      <c r="BJ874" s="104">
        <v>1</v>
      </c>
      <c r="BK874" s="104">
        <v>0</v>
      </c>
      <c r="BL874" s="104">
        <v>0</v>
      </c>
      <c r="BM874" s="104">
        <v>0</v>
      </c>
      <c r="BN874" s="104">
        <v>0</v>
      </c>
      <c r="BO874" s="104">
        <v>0</v>
      </c>
    </row>
    <row r="875" spans="3:67" ht="20.100000000000001" customHeight="1">
      <c r="C875" s="6">
        <v>62000038</v>
      </c>
      <c r="D875" s="7" t="s">
        <v>969</v>
      </c>
      <c r="E875" s="6">
        <v>1</v>
      </c>
      <c r="F875" s="6">
        <v>30001</v>
      </c>
      <c r="G875" s="6">
        <v>0</v>
      </c>
      <c r="H875" s="6">
        <v>0</v>
      </c>
      <c r="I875" s="6">
        <v>1</v>
      </c>
      <c r="J875" s="6">
        <v>0</v>
      </c>
      <c r="K875" s="11">
        <v>0</v>
      </c>
      <c r="L875" s="6">
        <v>0</v>
      </c>
      <c r="M875" s="6">
        <v>0</v>
      </c>
      <c r="N875" s="6">
        <v>2</v>
      </c>
      <c r="O875" s="6">
        <v>1</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0</v>
      </c>
      <c r="AS875" s="170" t="s">
        <v>970</v>
      </c>
      <c r="AT875" s="7" t="s">
        <v>155</v>
      </c>
      <c r="AU875" s="6" t="s">
        <v>817</v>
      </c>
      <c r="AV875" s="6">
        <v>0</v>
      </c>
      <c r="AW875" s="6">
        <v>0</v>
      </c>
      <c r="AX875" s="7" t="s">
        <v>156</v>
      </c>
      <c r="AY875" s="7" t="s">
        <v>154</v>
      </c>
      <c r="AZ875" s="6">
        <v>0</v>
      </c>
      <c r="BA875" s="6">
        <v>0</v>
      </c>
      <c r="BB875" s="33" t="s">
        <v>948</v>
      </c>
      <c r="BC875" s="6">
        <v>0</v>
      </c>
      <c r="BD875" s="6">
        <v>0</v>
      </c>
      <c r="BE875" s="6">
        <v>0</v>
      </c>
      <c r="BF875" s="6">
        <v>0</v>
      </c>
      <c r="BG875" s="6">
        <v>0</v>
      </c>
      <c r="BH875" s="6">
        <v>0</v>
      </c>
      <c r="BI875" s="144">
        <v>0</v>
      </c>
      <c r="BJ875" s="6">
        <v>1</v>
      </c>
      <c r="BK875" s="6">
        <v>0</v>
      </c>
      <c r="BL875" s="6">
        <v>0</v>
      </c>
      <c r="BM875" s="6">
        <v>0</v>
      </c>
      <c r="BN875" s="6">
        <v>0</v>
      </c>
      <c r="BO875" s="6">
        <v>0</v>
      </c>
    </row>
    <row r="876" spans="3:67" ht="20.25" customHeight="1">
      <c r="C876" s="14">
        <v>62000101</v>
      </c>
      <c r="D876" s="15" t="s">
        <v>971</v>
      </c>
      <c r="E876" s="14">
        <v>1</v>
      </c>
      <c r="F876" s="14">
        <v>62000101</v>
      </c>
      <c r="G876" s="14">
        <v>0</v>
      </c>
      <c r="H876" s="13">
        <v>0</v>
      </c>
      <c r="I876" s="14">
        <v>1</v>
      </c>
      <c r="J876" s="14">
        <v>0</v>
      </c>
      <c r="K876" s="11">
        <v>0</v>
      </c>
      <c r="L876" s="14">
        <v>0</v>
      </c>
      <c r="M876" s="14">
        <v>0</v>
      </c>
      <c r="N876" s="14">
        <v>1</v>
      </c>
      <c r="O876" s="14">
        <v>0</v>
      </c>
      <c r="P876" s="14">
        <v>0</v>
      </c>
      <c r="Q876" s="14">
        <v>0</v>
      </c>
      <c r="R876" s="6">
        <v>0</v>
      </c>
      <c r="S876" s="13">
        <v>0</v>
      </c>
      <c r="T876" s="11">
        <v>1</v>
      </c>
      <c r="U876" s="14">
        <v>1</v>
      </c>
      <c r="V876" s="14">
        <v>0</v>
      </c>
      <c r="W876" s="14">
        <v>3</v>
      </c>
      <c r="X876" s="14">
        <v>0</v>
      </c>
      <c r="Y876" s="14">
        <v>0</v>
      </c>
      <c r="Z876" s="14">
        <v>0</v>
      </c>
      <c r="AA876" s="14">
        <v>0</v>
      </c>
      <c r="AB876" s="14">
        <v>0</v>
      </c>
      <c r="AC876" s="14">
        <v>0</v>
      </c>
      <c r="AD876" s="14">
        <v>12</v>
      </c>
      <c r="AE876" s="14">
        <v>0</v>
      </c>
      <c r="AF876" s="14">
        <v>3</v>
      </c>
      <c r="AG876" s="6">
        <v>7</v>
      </c>
      <c r="AH876" s="6">
        <v>0</v>
      </c>
      <c r="AI876" s="6">
        <v>0</v>
      </c>
      <c r="AJ876" s="6">
        <v>10</v>
      </c>
      <c r="AK876" s="14">
        <v>0</v>
      </c>
      <c r="AL876" s="14">
        <v>0</v>
      </c>
      <c r="AM876" s="14">
        <v>0</v>
      </c>
      <c r="AN876" s="14">
        <v>0</v>
      </c>
      <c r="AO876" s="14">
        <v>3000</v>
      </c>
      <c r="AP876" s="14">
        <v>0.5</v>
      </c>
      <c r="AQ876" s="14">
        <v>20</v>
      </c>
      <c r="AR876" s="6">
        <v>0</v>
      </c>
      <c r="AS876" s="14" t="s">
        <v>154</v>
      </c>
      <c r="AT876" s="12" t="s">
        <v>182</v>
      </c>
      <c r="AU876" s="14" t="s">
        <v>778</v>
      </c>
      <c r="AV876" s="14">
        <v>10000011</v>
      </c>
      <c r="AW876" s="14">
        <v>20001010</v>
      </c>
      <c r="AX876" s="15" t="s">
        <v>189</v>
      </c>
      <c r="AY876" s="15" t="s">
        <v>154</v>
      </c>
      <c r="AZ876" s="13">
        <v>0</v>
      </c>
      <c r="BA876" s="13">
        <v>0</v>
      </c>
      <c r="BB876" s="37" t="s">
        <v>972</v>
      </c>
      <c r="BC876" s="14">
        <v>0</v>
      </c>
      <c r="BD876" s="11">
        <v>0</v>
      </c>
      <c r="BE876" s="14">
        <v>0</v>
      </c>
      <c r="BF876" s="14">
        <v>0</v>
      </c>
      <c r="BG876" s="14">
        <v>0</v>
      </c>
      <c r="BH876" s="14">
        <v>0</v>
      </c>
      <c r="BI876" s="9">
        <v>0</v>
      </c>
      <c r="BJ876" s="6">
        <v>0</v>
      </c>
      <c r="BK876" s="6">
        <v>0</v>
      </c>
      <c r="BL876" s="6">
        <v>0</v>
      </c>
      <c r="BM876" s="6">
        <v>0</v>
      </c>
      <c r="BN876" s="6">
        <v>0</v>
      </c>
      <c r="BO876" s="6">
        <v>0</v>
      </c>
    </row>
    <row r="877" spans="3:67" ht="20.25" customHeight="1">
      <c r="C877" s="66">
        <v>62000102</v>
      </c>
      <c r="D877" s="82" t="s">
        <v>779</v>
      </c>
      <c r="E877" s="66">
        <v>1</v>
      </c>
      <c r="F877" s="66">
        <v>62011201</v>
      </c>
      <c r="G877" s="66">
        <v>0</v>
      </c>
      <c r="H877" s="73">
        <v>0</v>
      </c>
      <c r="I877" s="66">
        <v>1</v>
      </c>
      <c r="J877" s="66">
        <v>0</v>
      </c>
      <c r="K877" s="55">
        <v>0</v>
      </c>
      <c r="L877" s="66">
        <v>0</v>
      </c>
      <c r="M877" s="66">
        <v>0</v>
      </c>
      <c r="N877" s="66">
        <v>2</v>
      </c>
      <c r="O877" s="66">
        <v>1</v>
      </c>
      <c r="P877" s="66">
        <v>0.05</v>
      </c>
      <c r="Q877" s="66">
        <v>0</v>
      </c>
      <c r="R877" s="62">
        <v>0</v>
      </c>
      <c r="S877" s="73">
        <v>0</v>
      </c>
      <c r="T877" s="55">
        <v>1</v>
      </c>
      <c r="U877" s="66">
        <v>2</v>
      </c>
      <c r="V877" s="66">
        <v>0</v>
      </c>
      <c r="W877" s="66">
        <v>1.8</v>
      </c>
      <c r="X877" s="66">
        <v>700</v>
      </c>
      <c r="Y877" s="66">
        <v>0</v>
      </c>
      <c r="Z877" s="66">
        <v>0</v>
      </c>
      <c r="AA877" s="66">
        <v>0</v>
      </c>
      <c r="AB877" s="66">
        <v>1</v>
      </c>
      <c r="AC877" s="66">
        <v>0</v>
      </c>
      <c r="AD877" s="66">
        <v>10</v>
      </c>
      <c r="AE877" s="66">
        <v>1</v>
      </c>
      <c r="AF877" s="66">
        <v>1</v>
      </c>
      <c r="AG877" s="62">
        <v>2</v>
      </c>
      <c r="AH877" s="62">
        <v>2</v>
      </c>
      <c r="AI877" s="6">
        <v>0</v>
      </c>
      <c r="AJ877" s="62">
        <v>4</v>
      </c>
      <c r="AK877" s="66">
        <v>0</v>
      </c>
      <c r="AL877" s="66">
        <v>0</v>
      </c>
      <c r="AM877" s="66">
        <v>0</v>
      </c>
      <c r="AN877" s="66">
        <v>0.5</v>
      </c>
      <c r="AO877" s="66">
        <v>30000</v>
      </c>
      <c r="AP877" s="66">
        <v>0.5</v>
      </c>
      <c r="AQ877" s="66">
        <v>10</v>
      </c>
      <c r="AR877" s="62">
        <v>0</v>
      </c>
      <c r="AS877" s="66">
        <v>92002001</v>
      </c>
      <c r="AT877" s="54" t="s">
        <v>155</v>
      </c>
      <c r="AU877" s="66" t="s">
        <v>351</v>
      </c>
      <c r="AV877" s="66">
        <v>10003002</v>
      </c>
      <c r="AW877" s="66">
        <v>21100020</v>
      </c>
      <c r="AX877" s="82" t="s">
        <v>375</v>
      </c>
      <c r="AY877" s="82">
        <v>0</v>
      </c>
      <c r="AZ877" s="73">
        <v>0</v>
      </c>
      <c r="BA877" s="73">
        <v>0</v>
      </c>
      <c r="BB877" s="74" t="str">
        <f t="shared" ref="BB877" si="104">"立即对目标范围内的怪物造成"&amp;W877*100&amp;"%攻击伤害+"&amp;X877&amp;"点固定伤害"&amp;",并使目标移动速度降低50%,持续3秒"</f>
        <v>立即对目标范围内的怪物造成180%攻击伤害+700点固定伤害,并使目标移动速度降低50%,持续3秒</v>
      </c>
      <c r="BC877" s="66">
        <v>0</v>
      </c>
      <c r="BD877" s="55">
        <v>0</v>
      </c>
      <c r="BE877" s="66">
        <v>0</v>
      </c>
      <c r="BF877" s="66">
        <v>0</v>
      </c>
      <c r="BG877" s="66">
        <v>0</v>
      </c>
      <c r="BH877" s="66">
        <v>0</v>
      </c>
      <c r="BI877" s="85">
        <v>0</v>
      </c>
      <c r="BJ877" s="6">
        <v>0</v>
      </c>
      <c r="BK877" s="6">
        <v>0</v>
      </c>
      <c r="BL877" s="6">
        <v>0</v>
      </c>
      <c r="BM877" s="6">
        <v>0</v>
      </c>
      <c r="BN877" s="6">
        <v>0</v>
      </c>
      <c r="BO877" s="6">
        <v>0</v>
      </c>
    </row>
    <row r="878" spans="3:67" ht="20.25" customHeight="1">
      <c r="C878" s="14">
        <v>62000103</v>
      </c>
      <c r="D878" s="15" t="s">
        <v>973</v>
      </c>
      <c r="E878" s="14">
        <v>1</v>
      </c>
      <c r="F878" s="14">
        <v>62000103</v>
      </c>
      <c r="G878" s="14">
        <v>0</v>
      </c>
      <c r="H878" s="13">
        <v>0</v>
      </c>
      <c r="I878" s="14">
        <v>1</v>
      </c>
      <c r="J878" s="14">
        <v>0</v>
      </c>
      <c r="K878" s="11">
        <v>0</v>
      </c>
      <c r="L878" s="14">
        <v>0</v>
      </c>
      <c r="M878" s="14">
        <v>0</v>
      </c>
      <c r="N878" s="14">
        <v>1</v>
      </c>
      <c r="O878" s="14">
        <v>0</v>
      </c>
      <c r="P878" s="14">
        <v>0</v>
      </c>
      <c r="Q878" s="14">
        <v>0</v>
      </c>
      <c r="R878" s="6">
        <v>0</v>
      </c>
      <c r="S878" s="13">
        <v>0</v>
      </c>
      <c r="T878" s="11">
        <v>1</v>
      </c>
      <c r="U878" s="14">
        <v>2</v>
      </c>
      <c r="V878" s="14">
        <v>0</v>
      </c>
      <c r="W878" s="14">
        <v>3.25</v>
      </c>
      <c r="X878" s="14">
        <v>0</v>
      </c>
      <c r="Y878" s="14">
        <v>0</v>
      </c>
      <c r="Z878" s="14">
        <v>0</v>
      </c>
      <c r="AA878" s="14">
        <v>0</v>
      </c>
      <c r="AB878" s="14">
        <v>0</v>
      </c>
      <c r="AC878" s="14">
        <v>0</v>
      </c>
      <c r="AD878" s="14">
        <v>20</v>
      </c>
      <c r="AE878" s="14">
        <v>1</v>
      </c>
      <c r="AF878" s="14">
        <v>4</v>
      </c>
      <c r="AG878" s="6">
        <v>2</v>
      </c>
      <c r="AH878" s="6">
        <v>1</v>
      </c>
      <c r="AI878" s="6">
        <v>0</v>
      </c>
      <c r="AJ878" s="6">
        <v>6</v>
      </c>
      <c r="AK878" s="14">
        <v>0</v>
      </c>
      <c r="AL878" s="14">
        <v>0.5</v>
      </c>
      <c r="AM878" s="14">
        <v>0</v>
      </c>
      <c r="AN878" s="14">
        <v>0.5</v>
      </c>
      <c r="AO878" s="14">
        <v>30000</v>
      </c>
      <c r="AP878" s="14">
        <v>0</v>
      </c>
      <c r="AQ878" s="14">
        <v>0</v>
      </c>
      <c r="AR878" s="6">
        <v>0</v>
      </c>
      <c r="AS878" s="14">
        <v>93000205</v>
      </c>
      <c r="AT878" s="12" t="s">
        <v>155</v>
      </c>
      <c r="AU878" s="14" t="s">
        <v>351</v>
      </c>
      <c r="AV878" s="14">
        <v>10003002</v>
      </c>
      <c r="AW878" s="14">
        <v>20001020</v>
      </c>
      <c r="AX878" s="15" t="s">
        <v>156</v>
      </c>
      <c r="AY878" s="15">
        <v>0</v>
      </c>
      <c r="AZ878" s="13">
        <v>0</v>
      </c>
      <c r="BA878" s="13">
        <v>0</v>
      </c>
      <c r="BB878" s="37" t="s">
        <v>974</v>
      </c>
      <c r="BC878" s="14">
        <v>0</v>
      </c>
      <c r="BD878" s="11">
        <v>0</v>
      </c>
      <c r="BE878" s="14">
        <v>0</v>
      </c>
      <c r="BF878" s="14">
        <v>0</v>
      </c>
      <c r="BG878" s="14">
        <v>0</v>
      </c>
      <c r="BH878" s="14">
        <v>0</v>
      </c>
      <c r="BI878" s="9">
        <v>0</v>
      </c>
      <c r="BJ878" s="6">
        <v>0</v>
      </c>
      <c r="BK878" s="6">
        <v>0</v>
      </c>
      <c r="BL878" s="6">
        <v>0</v>
      </c>
      <c r="BM878" s="6">
        <v>0</v>
      </c>
      <c r="BN878" s="6">
        <v>0</v>
      </c>
      <c r="BO878" s="6">
        <v>0</v>
      </c>
    </row>
    <row r="879" spans="3:67" ht="20.25" customHeight="1">
      <c r="C879" s="66">
        <v>62000104</v>
      </c>
      <c r="D879" s="82" t="s">
        <v>690</v>
      </c>
      <c r="E879" s="66">
        <v>1</v>
      </c>
      <c r="F879" s="66">
        <v>62012201</v>
      </c>
      <c r="G879" s="66">
        <v>0</v>
      </c>
      <c r="H879" s="73">
        <v>0</v>
      </c>
      <c r="I879" s="66">
        <v>1</v>
      </c>
      <c r="J879" s="66">
        <v>0</v>
      </c>
      <c r="K879" s="55">
        <v>0</v>
      </c>
      <c r="L879" s="66">
        <v>0</v>
      </c>
      <c r="M879" s="66">
        <v>0</v>
      </c>
      <c r="N879" s="66">
        <v>2</v>
      </c>
      <c r="O879" s="66">
        <v>3</v>
      </c>
      <c r="P879" s="66">
        <v>0.15</v>
      </c>
      <c r="Q879" s="66">
        <v>0</v>
      </c>
      <c r="R879" s="62">
        <v>0</v>
      </c>
      <c r="S879" s="73">
        <v>0</v>
      </c>
      <c r="T879" s="55">
        <v>1</v>
      </c>
      <c r="U879" s="66">
        <v>2</v>
      </c>
      <c r="V879" s="66">
        <v>0</v>
      </c>
      <c r="W879" s="66">
        <v>1.8</v>
      </c>
      <c r="X879" s="66">
        <v>700</v>
      </c>
      <c r="Y879" s="66">
        <v>0</v>
      </c>
      <c r="Z879" s="66">
        <v>0</v>
      </c>
      <c r="AA879" s="66">
        <v>0</v>
      </c>
      <c r="AB879" s="66">
        <v>1</v>
      </c>
      <c r="AC879" s="66">
        <v>0</v>
      </c>
      <c r="AD879" s="66">
        <v>15</v>
      </c>
      <c r="AE879" s="66">
        <v>1</v>
      </c>
      <c r="AF879" s="66">
        <v>3.5</v>
      </c>
      <c r="AG879" s="62">
        <v>0</v>
      </c>
      <c r="AH879" s="62">
        <v>0</v>
      </c>
      <c r="AI879" s="6">
        <v>0</v>
      </c>
      <c r="AJ879" s="62">
        <v>4</v>
      </c>
      <c r="AK879" s="66">
        <v>0</v>
      </c>
      <c r="AL879" s="66">
        <v>0</v>
      </c>
      <c r="AM879" s="66">
        <v>0</v>
      </c>
      <c r="AN879" s="66">
        <v>0</v>
      </c>
      <c r="AO879" s="66">
        <v>3000</v>
      </c>
      <c r="AP879" s="66">
        <v>0</v>
      </c>
      <c r="AQ879" s="66">
        <v>0</v>
      </c>
      <c r="AR879" s="62">
        <v>0</v>
      </c>
      <c r="AS879" s="66">
        <v>92005001</v>
      </c>
      <c r="AT879" s="54" t="s">
        <v>155</v>
      </c>
      <c r="AU879" s="66" t="s">
        <v>344</v>
      </c>
      <c r="AV879" s="66">
        <v>10000009</v>
      </c>
      <c r="AW879" s="66">
        <v>21100050</v>
      </c>
      <c r="AX879" s="82" t="s">
        <v>156</v>
      </c>
      <c r="AY879" s="82">
        <v>0</v>
      </c>
      <c r="AZ879" s="73">
        <v>0</v>
      </c>
      <c r="BA879" s="73">
        <v>0</v>
      </c>
      <c r="BB879" s="92" t="str">
        <f>"受到伤害有一定概率立即对自身范围内的怪物造成"&amp;W879*100&amp;"%攻击伤害+"&amp;X879&amp;",并击退周围附近敌方目标"</f>
        <v>受到伤害有一定概率立即对自身范围内的怪物造成180%攻击伤害+700,并击退周围附近敌方目标</v>
      </c>
      <c r="BC879" s="66">
        <v>0</v>
      </c>
      <c r="BD879" s="55">
        <v>0</v>
      </c>
      <c r="BE879" s="66">
        <v>0</v>
      </c>
      <c r="BF879" s="66">
        <v>0</v>
      </c>
      <c r="BG879" s="66">
        <v>0</v>
      </c>
      <c r="BH879" s="66">
        <v>0</v>
      </c>
      <c r="BI879" s="85">
        <v>0</v>
      </c>
      <c r="BJ879" s="6">
        <v>1</v>
      </c>
      <c r="BK879" s="6">
        <v>0</v>
      </c>
      <c r="BL879" s="6">
        <v>0</v>
      </c>
      <c r="BM879" s="6">
        <v>0</v>
      </c>
      <c r="BN879" s="6">
        <v>0</v>
      </c>
      <c r="BO879" s="6">
        <v>0</v>
      </c>
    </row>
    <row r="880" spans="3:67" ht="20.25" customHeight="1">
      <c r="C880" s="66">
        <v>62000105</v>
      </c>
      <c r="D880" s="82" t="s">
        <v>975</v>
      </c>
      <c r="E880" s="66">
        <v>1</v>
      </c>
      <c r="F880" s="66">
        <v>62000105</v>
      </c>
      <c r="G880" s="66">
        <v>0</v>
      </c>
      <c r="H880" s="73">
        <v>0</v>
      </c>
      <c r="I880" s="66">
        <v>1</v>
      </c>
      <c r="J880" s="66">
        <v>0</v>
      </c>
      <c r="K880" s="55">
        <v>0</v>
      </c>
      <c r="L880" s="66">
        <v>0</v>
      </c>
      <c r="M880" s="66">
        <v>0</v>
      </c>
      <c r="N880" s="66">
        <v>2</v>
      </c>
      <c r="O880" s="66">
        <v>1</v>
      </c>
      <c r="P880" s="66">
        <v>0.1</v>
      </c>
      <c r="Q880" s="66">
        <v>0</v>
      </c>
      <c r="R880" s="62">
        <v>0</v>
      </c>
      <c r="S880" s="73">
        <v>0</v>
      </c>
      <c r="T880" s="55">
        <v>1</v>
      </c>
      <c r="U880" s="66">
        <v>2</v>
      </c>
      <c r="V880" s="66">
        <v>0</v>
      </c>
      <c r="W880" s="66">
        <v>0</v>
      </c>
      <c r="X880" s="66">
        <v>0</v>
      </c>
      <c r="Y880" s="66">
        <v>0</v>
      </c>
      <c r="Z880" s="66">
        <v>0</v>
      </c>
      <c r="AA880" s="66">
        <v>0</v>
      </c>
      <c r="AB880" s="66">
        <v>1</v>
      </c>
      <c r="AC880" s="66">
        <v>0</v>
      </c>
      <c r="AD880" s="66">
        <v>12</v>
      </c>
      <c r="AE880" s="66">
        <v>0</v>
      </c>
      <c r="AF880" s="66">
        <v>0</v>
      </c>
      <c r="AG880" s="62">
        <v>2</v>
      </c>
      <c r="AH880" s="62">
        <v>1</v>
      </c>
      <c r="AI880" s="6">
        <v>0</v>
      </c>
      <c r="AJ880" s="62">
        <v>0</v>
      </c>
      <c r="AK880" s="66">
        <v>0</v>
      </c>
      <c r="AL880" s="66">
        <v>0</v>
      </c>
      <c r="AM880" s="66">
        <v>0</v>
      </c>
      <c r="AN880" s="66">
        <v>0</v>
      </c>
      <c r="AO880" s="66">
        <v>1000</v>
      </c>
      <c r="AP880" s="66">
        <v>0</v>
      </c>
      <c r="AQ880" s="66">
        <v>0</v>
      </c>
      <c r="AR880" s="62">
        <v>92000009</v>
      </c>
      <c r="AS880" s="66" t="s">
        <v>154</v>
      </c>
      <c r="AT880" s="54" t="s">
        <v>155</v>
      </c>
      <c r="AU880" s="66" t="s">
        <v>817</v>
      </c>
      <c r="AV880" s="66">
        <v>0</v>
      </c>
      <c r="AW880" s="66">
        <v>0</v>
      </c>
      <c r="AX880" s="82" t="s">
        <v>156</v>
      </c>
      <c r="AY880" s="82" t="s">
        <v>154</v>
      </c>
      <c r="AZ880" s="73">
        <v>0</v>
      </c>
      <c r="BA880" s="73">
        <v>0</v>
      </c>
      <c r="BB880" s="74" t="s">
        <v>976</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66">
        <v>62000106</v>
      </c>
      <c r="D881" s="82" t="s">
        <v>977</v>
      </c>
      <c r="E881" s="66">
        <v>1</v>
      </c>
      <c r="F881" s="66">
        <v>62000106</v>
      </c>
      <c r="G881" s="66">
        <v>0</v>
      </c>
      <c r="H881" s="73">
        <v>0</v>
      </c>
      <c r="I881" s="66">
        <v>1</v>
      </c>
      <c r="J881" s="66">
        <v>0</v>
      </c>
      <c r="K881" s="55">
        <v>0</v>
      </c>
      <c r="L881" s="66">
        <v>0</v>
      </c>
      <c r="M881" s="66">
        <v>0</v>
      </c>
      <c r="N881" s="66">
        <v>2</v>
      </c>
      <c r="O881" s="66">
        <v>2</v>
      </c>
      <c r="P881" s="66">
        <v>0.3</v>
      </c>
      <c r="Q881" s="66">
        <v>0</v>
      </c>
      <c r="R881" s="62">
        <v>0</v>
      </c>
      <c r="S881" s="73">
        <v>0</v>
      </c>
      <c r="T881" s="55">
        <v>1</v>
      </c>
      <c r="U881" s="66">
        <v>2</v>
      </c>
      <c r="V881" s="66">
        <v>0</v>
      </c>
      <c r="W881" s="66">
        <v>0</v>
      </c>
      <c r="X881" s="66">
        <v>0</v>
      </c>
      <c r="Y881" s="66">
        <v>0</v>
      </c>
      <c r="Z881" s="66">
        <v>0</v>
      </c>
      <c r="AA881" s="66">
        <v>0</v>
      </c>
      <c r="AB881" s="66">
        <v>1</v>
      </c>
      <c r="AC881" s="66">
        <v>0</v>
      </c>
      <c r="AD881" s="66">
        <v>45</v>
      </c>
      <c r="AE881" s="66">
        <v>0</v>
      </c>
      <c r="AF881" s="66">
        <v>0</v>
      </c>
      <c r="AG881" s="62">
        <v>2</v>
      </c>
      <c r="AH881" s="62">
        <v>1</v>
      </c>
      <c r="AI881" s="6">
        <v>0</v>
      </c>
      <c r="AJ881" s="62">
        <v>0</v>
      </c>
      <c r="AK881" s="66">
        <v>0</v>
      </c>
      <c r="AL881" s="66">
        <v>0</v>
      </c>
      <c r="AM881" s="66">
        <v>0</v>
      </c>
      <c r="AN881" s="66">
        <v>0</v>
      </c>
      <c r="AO881" s="66">
        <v>1000</v>
      </c>
      <c r="AP881" s="66">
        <v>0</v>
      </c>
      <c r="AQ881" s="66">
        <v>0</v>
      </c>
      <c r="AR881" s="62">
        <v>92000010</v>
      </c>
      <c r="AS881" s="66" t="s">
        <v>154</v>
      </c>
      <c r="AT881" s="54" t="s">
        <v>155</v>
      </c>
      <c r="AU881" s="66" t="s">
        <v>817</v>
      </c>
      <c r="AV881" s="66">
        <v>0</v>
      </c>
      <c r="AW881" s="66">
        <v>0</v>
      </c>
      <c r="AX881" s="82" t="s">
        <v>156</v>
      </c>
      <c r="AY881" s="82" t="s">
        <v>154</v>
      </c>
      <c r="AZ881" s="73">
        <v>0</v>
      </c>
      <c r="BA881" s="73">
        <v>0</v>
      </c>
      <c r="BB881" s="84" t="s">
        <v>978</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14">
        <v>62000107</v>
      </c>
      <c r="D882" s="15" t="s">
        <v>979</v>
      </c>
      <c r="E882" s="14">
        <v>1</v>
      </c>
      <c r="F882" s="14">
        <v>62000107</v>
      </c>
      <c r="G882" s="14">
        <v>0</v>
      </c>
      <c r="H882" s="13">
        <v>0</v>
      </c>
      <c r="I882" s="14">
        <v>1</v>
      </c>
      <c r="J882" s="14">
        <v>0</v>
      </c>
      <c r="K882" s="11">
        <v>0</v>
      </c>
      <c r="L882" s="14">
        <v>0</v>
      </c>
      <c r="M882" s="14">
        <v>0</v>
      </c>
      <c r="N882" s="14">
        <v>1</v>
      </c>
      <c r="O882" s="14">
        <v>0</v>
      </c>
      <c r="P882" s="14">
        <v>0</v>
      </c>
      <c r="Q882" s="14">
        <v>0</v>
      </c>
      <c r="R882" s="6">
        <v>0</v>
      </c>
      <c r="S882" s="13">
        <v>0</v>
      </c>
      <c r="T882" s="11">
        <v>1</v>
      </c>
      <c r="U882" s="14">
        <v>2</v>
      </c>
      <c r="V882" s="14">
        <v>0</v>
      </c>
      <c r="W882" s="14">
        <v>2.5</v>
      </c>
      <c r="X882" s="14">
        <v>0</v>
      </c>
      <c r="Y882" s="14">
        <v>0</v>
      </c>
      <c r="Z882" s="14">
        <v>0</v>
      </c>
      <c r="AA882" s="14">
        <v>0</v>
      </c>
      <c r="AB882" s="14">
        <v>0</v>
      </c>
      <c r="AC882" s="14">
        <v>0</v>
      </c>
      <c r="AD882" s="14">
        <v>18</v>
      </c>
      <c r="AE882" s="14">
        <v>1</v>
      </c>
      <c r="AF882" s="14">
        <v>3.5</v>
      </c>
      <c r="AG882" s="6">
        <v>0</v>
      </c>
      <c r="AH882" s="6">
        <v>0</v>
      </c>
      <c r="AI882" s="6">
        <v>0</v>
      </c>
      <c r="AJ882" s="6">
        <v>4</v>
      </c>
      <c r="AK882" s="14">
        <v>0</v>
      </c>
      <c r="AL882" s="14">
        <v>0</v>
      </c>
      <c r="AM882" s="14">
        <v>0</v>
      </c>
      <c r="AN882" s="14">
        <v>0.5</v>
      </c>
      <c r="AO882" s="14">
        <v>3000</v>
      </c>
      <c r="AP882" s="14">
        <v>0</v>
      </c>
      <c r="AQ882" s="14">
        <v>0</v>
      </c>
      <c r="AR882" s="6">
        <v>92000018</v>
      </c>
      <c r="AS882" s="14" t="s">
        <v>980</v>
      </c>
      <c r="AT882" s="12" t="s">
        <v>155</v>
      </c>
      <c r="AU882" s="14" t="s">
        <v>344</v>
      </c>
      <c r="AV882" s="14">
        <v>10000009</v>
      </c>
      <c r="AW882" s="14">
        <v>20001030</v>
      </c>
      <c r="AX882" s="15" t="s">
        <v>156</v>
      </c>
      <c r="AY882" s="15">
        <v>0</v>
      </c>
      <c r="AZ882" s="13">
        <v>0</v>
      </c>
      <c r="BA882" s="13">
        <v>0</v>
      </c>
      <c r="BB882" s="37" t="s">
        <v>981</v>
      </c>
      <c r="BC882" s="14">
        <v>0</v>
      </c>
      <c r="BD882" s="11">
        <v>0</v>
      </c>
      <c r="BE882" s="14">
        <v>0</v>
      </c>
      <c r="BF882" s="14">
        <v>0</v>
      </c>
      <c r="BG882" s="14">
        <v>0</v>
      </c>
      <c r="BH882" s="14">
        <v>0</v>
      </c>
      <c r="BI882" s="9">
        <v>0</v>
      </c>
      <c r="BJ882" s="6">
        <v>0</v>
      </c>
      <c r="BK882" s="6">
        <v>0</v>
      </c>
      <c r="BL882" s="6">
        <v>0</v>
      </c>
      <c r="BM882" s="6">
        <v>0</v>
      </c>
      <c r="BN882" s="6">
        <v>0</v>
      </c>
      <c r="BO882" s="6">
        <v>0</v>
      </c>
    </row>
    <row r="883" spans="3:67" ht="20.25" customHeight="1">
      <c r="C883" s="132">
        <v>62000108</v>
      </c>
      <c r="D883" s="133" t="s">
        <v>982</v>
      </c>
      <c r="E883" s="132">
        <v>1</v>
      </c>
      <c r="F883" s="132">
        <v>62000108</v>
      </c>
      <c r="G883" s="132">
        <v>0</v>
      </c>
      <c r="H883" s="134">
        <v>0</v>
      </c>
      <c r="I883" s="132">
        <v>1</v>
      </c>
      <c r="J883" s="132">
        <v>0</v>
      </c>
      <c r="K883" s="135">
        <v>0</v>
      </c>
      <c r="L883" s="132">
        <v>0</v>
      </c>
      <c r="M883" s="132">
        <v>0</v>
      </c>
      <c r="N883" s="132">
        <v>2</v>
      </c>
      <c r="O883" s="132">
        <v>4</v>
      </c>
      <c r="P883" s="132">
        <v>1</v>
      </c>
      <c r="Q883" s="132">
        <v>0</v>
      </c>
      <c r="R883" s="136">
        <v>0</v>
      </c>
      <c r="S883" s="134">
        <v>0</v>
      </c>
      <c r="T883" s="135">
        <v>1</v>
      </c>
      <c r="U883" s="132">
        <v>2</v>
      </c>
      <c r="V883" s="132">
        <v>0</v>
      </c>
      <c r="W883" s="132">
        <v>0</v>
      </c>
      <c r="X883" s="132">
        <v>0</v>
      </c>
      <c r="Y883" s="132">
        <v>0</v>
      </c>
      <c r="Z883" s="132">
        <v>0</v>
      </c>
      <c r="AA883" s="132">
        <v>0</v>
      </c>
      <c r="AB883" s="132">
        <v>1</v>
      </c>
      <c r="AC883" s="132">
        <v>0</v>
      </c>
      <c r="AD883" s="132">
        <v>1</v>
      </c>
      <c r="AE883" s="132">
        <v>0</v>
      </c>
      <c r="AF883" s="132">
        <v>0</v>
      </c>
      <c r="AG883" s="136">
        <v>8</v>
      </c>
      <c r="AH883" s="136">
        <v>0</v>
      </c>
      <c r="AI883" s="136">
        <v>0</v>
      </c>
      <c r="AJ883" s="136">
        <v>0</v>
      </c>
      <c r="AK883" s="132">
        <v>0</v>
      </c>
      <c r="AL883" s="132">
        <v>0</v>
      </c>
      <c r="AM883" s="132">
        <v>0</v>
      </c>
      <c r="AN883" s="132">
        <v>0</v>
      </c>
      <c r="AO883" s="132">
        <v>1000</v>
      </c>
      <c r="AP883" s="132">
        <v>0</v>
      </c>
      <c r="AQ883" s="132">
        <v>0</v>
      </c>
      <c r="AR883" s="136">
        <v>92000005</v>
      </c>
      <c r="AS883" s="132" t="s">
        <v>154</v>
      </c>
      <c r="AT883" s="137" t="s">
        <v>155</v>
      </c>
      <c r="AU883" s="132" t="s">
        <v>817</v>
      </c>
      <c r="AV883" s="132">
        <v>0</v>
      </c>
      <c r="AW883" s="132">
        <v>40000003</v>
      </c>
      <c r="AX883" s="133" t="s">
        <v>156</v>
      </c>
      <c r="AY883" s="133" t="s">
        <v>154</v>
      </c>
      <c r="AZ883" s="134">
        <v>0</v>
      </c>
      <c r="BA883" s="134">
        <v>0</v>
      </c>
      <c r="BB883" s="142" t="s">
        <v>983</v>
      </c>
      <c r="BC883" s="132">
        <v>0</v>
      </c>
      <c r="BD883" s="135">
        <v>0</v>
      </c>
      <c r="BE883" s="132">
        <v>0</v>
      </c>
      <c r="BF883" s="132">
        <v>0</v>
      </c>
      <c r="BG883" s="132">
        <v>0</v>
      </c>
      <c r="BH883" s="132">
        <v>0</v>
      </c>
      <c r="BI883" s="147">
        <v>0</v>
      </c>
      <c r="BJ883" s="136">
        <v>1</v>
      </c>
      <c r="BK883" s="6">
        <v>0</v>
      </c>
      <c r="BL883" s="6">
        <v>0</v>
      </c>
      <c r="BM883" s="6">
        <v>0</v>
      </c>
      <c r="BN883" s="6">
        <v>0</v>
      </c>
      <c r="BO883" s="6">
        <v>0</v>
      </c>
    </row>
    <row r="884" spans="3:67" ht="19.5" customHeight="1">
      <c r="C884" s="14">
        <v>62000109</v>
      </c>
      <c r="D884" s="15" t="s">
        <v>984</v>
      </c>
      <c r="E884" s="11">
        <v>1</v>
      </c>
      <c r="F884" s="14">
        <v>62000109</v>
      </c>
      <c r="G884" s="14">
        <v>0</v>
      </c>
      <c r="H884" s="13">
        <v>0</v>
      </c>
      <c r="I884" s="14">
        <v>1</v>
      </c>
      <c r="J884" s="14">
        <v>0</v>
      </c>
      <c r="K884" s="11">
        <v>0</v>
      </c>
      <c r="L884" s="14">
        <v>0</v>
      </c>
      <c r="M884" s="14">
        <v>0</v>
      </c>
      <c r="N884" s="14">
        <v>1</v>
      </c>
      <c r="O884" s="14">
        <v>0</v>
      </c>
      <c r="P884" s="14">
        <v>0</v>
      </c>
      <c r="Q884" s="14">
        <v>0</v>
      </c>
      <c r="R884" s="6">
        <v>0</v>
      </c>
      <c r="S884" s="13">
        <v>0</v>
      </c>
      <c r="T884" s="11">
        <v>1</v>
      </c>
      <c r="U884" s="14">
        <v>2</v>
      </c>
      <c r="V884" s="14">
        <v>0</v>
      </c>
      <c r="W884" s="14">
        <v>3</v>
      </c>
      <c r="X884" s="14">
        <v>2500</v>
      </c>
      <c r="Y884" s="14">
        <v>0</v>
      </c>
      <c r="Z884" s="14">
        <v>0</v>
      </c>
      <c r="AA884" s="14">
        <v>0</v>
      </c>
      <c r="AB884" s="14">
        <v>0</v>
      </c>
      <c r="AC884" s="14">
        <v>0</v>
      </c>
      <c r="AD884" s="14">
        <v>12</v>
      </c>
      <c r="AE884" s="14">
        <v>1</v>
      </c>
      <c r="AF884" s="14">
        <v>3</v>
      </c>
      <c r="AG884" s="6">
        <v>2</v>
      </c>
      <c r="AH884" s="6">
        <v>2</v>
      </c>
      <c r="AI884" s="6">
        <v>0</v>
      </c>
      <c r="AJ884" s="6">
        <v>4</v>
      </c>
      <c r="AK884" s="14">
        <v>0</v>
      </c>
      <c r="AL884" s="14">
        <v>0</v>
      </c>
      <c r="AM884" s="14">
        <v>0</v>
      </c>
      <c r="AN884" s="14">
        <v>0.2</v>
      </c>
      <c r="AO884" s="14">
        <v>3000</v>
      </c>
      <c r="AP884" s="14">
        <v>0.2</v>
      </c>
      <c r="AQ884" s="14">
        <v>10</v>
      </c>
      <c r="AR884" s="6">
        <v>0</v>
      </c>
      <c r="AS884" s="14">
        <v>92000013</v>
      </c>
      <c r="AT884" s="15" t="s">
        <v>155</v>
      </c>
      <c r="AU884" s="14" t="s">
        <v>351</v>
      </c>
      <c r="AV884" s="14">
        <v>10003002</v>
      </c>
      <c r="AW884" s="14">
        <v>20001040</v>
      </c>
      <c r="AX884" s="15" t="s">
        <v>375</v>
      </c>
      <c r="AY884" s="15">
        <v>0</v>
      </c>
      <c r="AZ884" s="13">
        <v>0</v>
      </c>
      <c r="BA884" s="13">
        <v>0</v>
      </c>
      <c r="BB884" s="109" t="s">
        <v>985</v>
      </c>
      <c r="BC884" s="14">
        <v>0</v>
      </c>
      <c r="BD884" s="11">
        <v>0</v>
      </c>
      <c r="BE884" s="14">
        <v>0</v>
      </c>
      <c r="BF884" s="14">
        <v>0</v>
      </c>
      <c r="BG884" s="14">
        <v>0</v>
      </c>
      <c r="BH884" s="14">
        <v>0</v>
      </c>
      <c r="BI884" s="9">
        <v>0</v>
      </c>
      <c r="BJ884" s="6">
        <v>0</v>
      </c>
      <c r="BK884" s="6">
        <v>0</v>
      </c>
      <c r="BL884" s="6">
        <v>0</v>
      </c>
      <c r="BM884" s="6">
        <v>0</v>
      </c>
      <c r="BN884" s="6">
        <v>0</v>
      </c>
      <c r="BO884" s="6">
        <v>0</v>
      </c>
    </row>
    <row r="885" spans="3:67" ht="19.5" customHeight="1">
      <c r="C885" s="66">
        <v>63001001</v>
      </c>
      <c r="D885" s="82" t="s">
        <v>986</v>
      </c>
      <c r="E885" s="55">
        <v>1</v>
      </c>
      <c r="F885" s="66">
        <v>63001001</v>
      </c>
      <c r="G885" s="66">
        <v>0</v>
      </c>
      <c r="H885" s="73">
        <v>0</v>
      </c>
      <c r="I885" s="66">
        <v>1</v>
      </c>
      <c r="J885" s="66">
        <v>0</v>
      </c>
      <c r="K885" s="55">
        <v>0</v>
      </c>
      <c r="L885" s="66">
        <v>0</v>
      </c>
      <c r="M885" s="66">
        <v>0</v>
      </c>
      <c r="N885" s="66">
        <v>2</v>
      </c>
      <c r="O885" s="66">
        <v>12</v>
      </c>
      <c r="P885" s="66">
        <v>1</v>
      </c>
      <c r="Q885" s="66">
        <v>0</v>
      </c>
      <c r="R885" s="62">
        <v>0</v>
      </c>
      <c r="S885" s="73">
        <v>0</v>
      </c>
      <c r="T885" s="55">
        <v>1</v>
      </c>
      <c r="U885" s="66">
        <v>2</v>
      </c>
      <c r="V885" s="66">
        <v>0</v>
      </c>
      <c r="W885" s="66">
        <v>0</v>
      </c>
      <c r="X885" s="66">
        <v>0</v>
      </c>
      <c r="Y885" s="66">
        <v>0</v>
      </c>
      <c r="Z885" s="66">
        <v>0</v>
      </c>
      <c r="AA885" s="66">
        <v>0</v>
      </c>
      <c r="AB885" s="66">
        <v>1</v>
      </c>
      <c r="AC885" s="66">
        <v>0</v>
      </c>
      <c r="AD885" s="66">
        <v>60</v>
      </c>
      <c r="AE885" s="66">
        <v>1</v>
      </c>
      <c r="AF885" s="66" t="s">
        <v>387</v>
      </c>
      <c r="AG885" s="62">
        <v>0</v>
      </c>
      <c r="AH885" s="62">
        <v>0</v>
      </c>
      <c r="AI885" s="6">
        <v>0</v>
      </c>
      <c r="AJ885" s="62">
        <v>0</v>
      </c>
      <c r="AK885" s="66">
        <v>0</v>
      </c>
      <c r="AL885" s="66">
        <v>0</v>
      </c>
      <c r="AM885" s="66">
        <v>0</v>
      </c>
      <c r="AN885" s="66">
        <v>0</v>
      </c>
      <c r="AO885" s="66">
        <v>50000</v>
      </c>
      <c r="AP885" s="66">
        <v>0</v>
      </c>
      <c r="AQ885" s="66">
        <v>0</v>
      </c>
      <c r="AR885" s="62">
        <v>0</v>
      </c>
      <c r="AS885" s="66">
        <v>90501001</v>
      </c>
      <c r="AT885" s="82" t="s">
        <v>154</v>
      </c>
      <c r="AU885" s="66">
        <v>0</v>
      </c>
      <c r="AV885" s="66">
        <v>0</v>
      </c>
      <c r="AW885" s="66">
        <v>0</v>
      </c>
      <c r="AX885" s="12" t="s">
        <v>987</v>
      </c>
      <c r="AY885" s="82">
        <v>0</v>
      </c>
      <c r="AZ885" s="73">
        <v>0</v>
      </c>
      <c r="BA885" s="73">
        <v>0</v>
      </c>
      <c r="BB885" s="122" t="s">
        <v>988</v>
      </c>
      <c r="BC885" s="66">
        <v>0</v>
      </c>
      <c r="BD885" s="55">
        <v>0</v>
      </c>
      <c r="BE885" s="66">
        <v>0</v>
      </c>
      <c r="BF885" s="66">
        <v>0</v>
      </c>
      <c r="BG885" s="66">
        <v>0</v>
      </c>
      <c r="BH885" s="66">
        <v>0</v>
      </c>
      <c r="BI885" s="85">
        <v>0</v>
      </c>
      <c r="BJ885" s="6">
        <v>1</v>
      </c>
      <c r="BK885" s="6">
        <v>0</v>
      </c>
      <c r="BL885" s="6">
        <v>0</v>
      </c>
      <c r="BM885" s="6">
        <v>0</v>
      </c>
      <c r="BN885" s="6">
        <v>0</v>
      </c>
      <c r="BO885" s="6">
        <v>0</v>
      </c>
    </row>
    <row r="886" spans="3:67" ht="20.100000000000001" customHeight="1">
      <c r="C886" s="11">
        <v>63001002</v>
      </c>
      <c r="D886" s="12" t="s">
        <v>989</v>
      </c>
      <c r="E886" s="11">
        <v>1</v>
      </c>
      <c r="F886" s="11">
        <v>63001002</v>
      </c>
      <c r="G886" s="14">
        <v>0</v>
      </c>
      <c r="H886" s="13">
        <v>0</v>
      </c>
      <c r="I886" s="14">
        <v>1</v>
      </c>
      <c r="J886" s="14">
        <v>0</v>
      </c>
      <c r="K886" s="11">
        <v>0</v>
      </c>
      <c r="L886" s="11">
        <v>0</v>
      </c>
      <c r="M886" s="11">
        <v>0</v>
      </c>
      <c r="N886" s="11">
        <v>5</v>
      </c>
      <c r="O886" s="11">
        <v>0</v>
      </c>
      <c r="P886" s="11">
        <v>0</v>
      </c>
      <c r="Q886" s="11">
        <v>0</v>
      </c>
      <c r="R886" s="6">
        <v>0</v>
      </c>
      <c r="S886" s="11">
        <v>0</v>
      </c>
      <c r="T886" s="11">
        <v>1</v>
      </c>
      <c r="U886" s="11">
        <v>2</v>
      </c>
      <c r="V886" s="11">
        <v>0</v>
      </c>
      <c r="W886" s="14">
        <v>0</v>
      </c>
      <c r="X886" s="14">
        <v>0</v>
      </c>
      <c r="Y886" s="11">
        <v>0</v>
      </c>
      <c r="Z886" s="11">
        <v>0</v>
      </c>
      <c r="AA886" s="11">
        <v>0</v>
      </c>
      <c r="AB886" s="11">
        <v>1</v>
      </c>
      <c r="AC886" s="11">
        <v>0</v>
      </c>
      <c r="AD886" s="11">
        <v>0</v>
      </c>
      <c r="AE886" s="11">
        <v>2</v>
      </c>
      <c r="AF886" s="11" t="s">
        <v>163</v>
      </c>
      <c r="AG886" s="6">
        <v>2</v>
      </c>
      <c r="AH886" s="6">
        <v>2</v>
      </c>
      <c r="AI886" s="6">
        <v>0</v>
      </c>
      <c r="AJ886" s="6">
        <v>1.5</v>
      </c>
      <c r="AK886" s="11">
        <v>0</v>
      </c>
      <c r="AL886" s="11">
        <v>0</v>
      </c>
      <c r="AM886" s="11">
        <v>0</v>
      </c>
      <c r="AN886" s="11">
        <v>0</v>
      </c>
      <c r="AO886" s="11">
        <v>3000</v>
      </c>
      <c r="AP886" s="11">
        <v>0</v>
      </c>
      <c r="AQ886" s="11">
        <v>0</v>
      </c>
      <c r="AR886" s="6">
        <v>0</v>
      </c>
      <c r="AS886" s="11" t="s">
        <v>154</v>
      </c>
      <c r="AT886" s="12" t="s">
        <v>154</v>
      </c>
      <c r="AU886" s="11">
        <v>0</v>
      </c>
      <c r="AV886" s="14">
        <v>0</v>
      </c>
      <c r="AW886" s="14">
        <v>0</v>
      </c>
      <c r="AX886" s="12" t="s">
        <v>156</v>
      </c>
      <c r="AY886" s="11" t="s">
        <v>990</v>
      </c>
      <c r="AZ886" s="13">
        <v>0</v>
      </c>
      <c r="BA886" s="13">
        <v>0</v>
      </c>
      <c r="BB886" s="37" t="s">
        <v>991</v>
      </c>
      <c r="BC886" s="11">
        <v>0</v>
      </c>
      <c r="BD886" s="11">
        <v>0</v>
      </c>
      <c r="BE886" s="11">
        <v>0</v>
      </c>
      <c r="BF886" s="11">
        <v>0</v>
      </c>
      <c r="BG886" s="11">
        <v>0</v>
      </c>
      <c r="BH886" s="11">
        <v>0</v>
      </c>
      <c r="BI886" s="9">
        <v>0</v>
      </c>
      <c r="BJ886" s="6">
        <v>0</v>
      </c>
      <c r="BK886" s="6">
        <v>0</v>
      </c>
      <c r="BL886" s="6">
        <v>0</v>
      </c>
      <c r="BM886" s="6">
        <v>0</v>
      </c>
      <c r="BN886" s="6">
        <v>0</v>
      </c>
      <c r="BO886" s="6">
        <v>0</v>
      </c>
    </row>
    <row r="887" spans="3:67" ht="20.100000000000001" customHeight="1">
      <c r="C887" s="11">
        <v>63001003</v>
      </c>
      <c r="D887" s="12" t="s">
        <v>992</v>
      </c>
      <c r="E887" s="11">
        <v>1</v>
      </c>
      <c r="F887" s="11">
        <v>63003001</v>
      </c>
      <c r="G887" s="11">
        <v>0</v>
      </c>
      <c r="H887" s="13">
        <v>0</v>
      </c>
      <c r="I887" s="14">
        <v>1</v>
      </c>
      <c r="J887" s="14">
        <v>0</v>
      </c>
      <c r="K887" s="11">
        <v>0</v>
      </c>
      <c r="L887" s="11">
        <v>0</v>
      </c>
      <c r="M887" s="11">
        <v>0</v>
      </c>
      <c r="N887" s="11">
        <v>2</v>
      </c>
      <c r="O887" s="11">
        <v>0</v>
      </c>
      <c r="P887" s="11">
        <v>0</v>
      </c>
      <c r="Q887" s="11">
        <v>0</v>
      </c>
      <c r="R887" s="6">
        <v>0</v>
      </c>
      <c r="S887" s="11">
        <v>0</v>
      </c>
      <c r="T887" s="11">
        <v>1</v>
      </c>
      <c r="U887" s="11">
        <v>0</v>
      </c>
      <c r="V887" s="11">
        <v>0</v>
      </c>
      <c r="W887" s="14">
        <v>0</v>
      </c>
      <c r="X887" s="14">
        <v>0</v>
      </c>
      <c r="Y887" s="11">
        <v>0</v>
      </c>
      <c r="Z887" s="11">
        <v>0</v>
      </c>
      <c r="AA887" s="11">
        <v>0</v>
      </c>
      <c r="AB887" s="11">
        <v>1</v>
      </c>
      <c r="AC887" s="11">
        <v>0</v>
      </c>
      <c r="AD887" s="11">
        <v>0</v>
      </c>
      <c r="AE887" s="11">
        <v>0</v>
      </c>
      <c r="AF887" s="11" t="s">
        <v>154</v>
      </c>
      <c r="AG887" s="6">
        <v>0</v>
      </c>
      <c r="AH887" s="6">
        <v>0</v>
      </c>
      <c r="AI887" s="6">
        <v>0</v>
      </c>
      <c r="AJ887" s="6">
        <v>0</v>
      </c>
      <c r="AK887" s="11">
        <v>0</v>
      </c>
      <c r="AL887" s="11">
        <v>0</v>
      </c>
      <c r="AM887" s="11">
        <v>0</v>
      </c>
      <c r="AN887" s="11">
        <v>0</v>
      </c>
      <c r="AO887" s="11">
        <v>0</v>
      </c>
      <c r="AP887" s="11">
        <v>0</v>
      </c>
      <c r="AQ887" s="11">
        <v>0</v>
      </c>
      <c r="AR887" s="6">
        <v>0</v>
      </c>
      <c r="AS887" s="11" t="s">
        <v>154</v>
      </c>
      <c r="AT887" s="12" t="s">
        <v>154</v>
      </c>
      <c r="AU887" s="11">
        <v>0</v>
      </c>
      <c r="AV887" s="14">
        <v>0</v>
      </c>
      <c r="AW887" s="14">
        <v>0</v>
      </c>
      <c r="AX887" s="12" t="s">
        <v>154</v>
      </c>
      <c r="AY887" s="11">
        <v>0</v>
      </c>
      <c r="AZ887" s="13"/>
      <c r="BA887" s="13"/>
      <c r="BB887" s="37" t="s">
        <v>993</v>
      </c>
      <c r="BC887" s="11">
        <v>0</v>
      </c>
      <c r="BD887" s="11">
        <v>0</v>
      </c>
      <c r="BE887" s="11">
        <v>0</v>
      </c>
      <c r="BF887" s="11">
        <v>0</v>
      </c>
      <c r="BG887" s="11">
        <v>0</v>
      </c>
      <c r="BH887" s="11">
        <v>0</v>
      </c>
      <c r="BI887" s="9">
        <v>0</v>
      </c>
      <c r="BJ887" s="6">
        <v>0</v>
      </c>
      <c r="BK887" s="6">
        <v>0</v>
      </c>
      <c r="BL887" s="6">
        <v>0</v>
      </c>
      <c r="BM887" s="6">
        <v>0</v>
      </c>
      <c r="BN887" s="6">
        <v>0</v>
      </c>
      <c r="BO887" s="6">
        <v>0</v>
      </c>
    </row>
    <row r="888" spans="3:67" ht="19.5" customHeight="1">
      <c r="C888" s="11">
        <v>63001004</v>
      </c>
      <c r="D888" s="105" t="s">
        <v>994</v>
      </c>
      <c r="E888" s="104">
        <v>1</v>
      </c>
      <c r="F888" s="104">
        <v>63001004</v>
      </c>
      <c r="G888" s="104">
        <v>0</v>
      </c>
      <c r="H888" s="104">
        <v>0</v>
      </c>
      <c r="I888" s="14">
        <v>1</v>
      </c>
      <c r="J888" s="14">
        <v>0</v>
      </c>
      <c r="K888" s="11">
        <v>0</v>
      </c>
      <c r="L888" s="104">
        <v>0</v>
      </c>
      <c r="M888" s="104">
        <v>0</v>
      </c>
      <c r="N888" s="104">
        <v>2</v>
      </c>
      <c r="O888" s="104">
        <v>1</v>
      </c>
      <c r="P888" s="104">
        <v>0.05</v>
      </c>
      <c r="Q888" s="104">
        <v>0</v>
      </c>
      <c r="R888" s="6">
        <v>0</v>
      </c>
      <c r="S888" s="104">
        <v>0</v>
      </c>
      <c r="T888" s="104">
        <v>1</v>
      </c>
      <c r="U888" s="104">
        <v>2</v>
      </c>
      <c r="V888" s="104">
        <v>0</v>
      </c>
      <c r="W888" s="104">
        <v>0</v>
      </c>
      <c r="X888" s="104">
        <v>0</v>
      </c>
      <c r="Y888" s="104">
        <v>0</v>
      </c>
      <c r="Z888" s="104">
        <v>0</v>
      </c>
      <c r="AA888" s="104">
        <v>0</v>
      </c>
      <c r="AB888" s="11">
        <v>1</v>
      </c>
      <c r="AC888" s="104">
        <v>0</v>
      </c>
      <c r="AD888" s="104">
        <v>15</v>
      </c>
      <c r="AE888" s="104">
        <v>2</v>
      </c>
      <c r="AF888" s="104" t="s">
        <v>163</v>
      </c>
      <c r="AG888" s="104">
        <v>2</v>
      </c>
      <c r="AH888" s="104">
        <v>3</v>
      </c>
      <c r="AI888" s="6">
        <v>0</v>
      </c>
      <c r="AJ888" s="104">
        <v>1.5</v>
      </c>
      <c r="AK888" s="104">
        <v>0</v>
      </c>
      <c r="AL888" s="104">
        <v>0</v>
      </c>
      <c r="AM888" s="104">
        <v>0</v>
      </c>
      <c r="AN888" s="104">
        <v>0</v>
      </c>
      <c r="AO888" s="104">
        <v>3000</v>
      </c>
      <c r="AP888" s="104">
        <v>0.5</v>
      </c>
      <c r="AQ888" s="104">
        <v>0</v>
      </c>
      <c r="AR888" s="104">
        <v>0</v>
      </c>
      <c r="AS888" s="104">
        <v>0</v>
      </c>
      <c r="AT888" s="105" t="s">
        <v>2148</v>
      </c>
      <c r="AU888" s="104">
        <v>0</v>
      </c>
      <c r="AV888" s="104">
        <v>0</v>
      </c>
      <c r="AW888" s="104">
        <v>0</v>
      </c>
      <c r="AX888" s="105" t="s">
        <v>156</v>
      </c>
      <c r="AY888" s="105">
        <v>0</v>
      </c>
      <c r="AZ888" s="104">
        <v>0</v>
      </c>
      <c r="BA888" s="104">
        <v>0</v>
      </c>
      <c r="BB888" s="108" t="str">
        <f>"普通攻击有5%概率向目标施放元素爆冰技能"</f>
        <v>普通攻击有5%概率向目标施放元素爆冰技能</v>
      </c>
      <c r="BC888" s="104">
        <v>0</v>
      </c>
      <c r="BD888" s="11">
        <v>0</v>
      </c>
      <c r="BE888" s="104">
        <v>0</v>
      </c>
      <c r="BF888" s="104">
        <v>0</v>
      </c>
      <c r="BG888" s="104">
        <v>0</v>
      </c>
      <c r="BH888" s="104">
        <v>0</v>
      </c>
      <c r="BI888" s="179" t="s">
        <v>995</v>
      </c>
      <c r="BJ888" s="6">
        <v>0</v>
      </c>
      <c r="BK888" s="6">
        <v>0</v>
      </c>
      <c r="BL888" s="6">
        <v>0</v>
      </c>
      <c r="BM888" s="6">
        <v>0</v>
      </c>
      <c r="BN888" s="6">
        <v>0</v>
      </c>
      <c r="BO888" s="6">
        <v>0</v>
      </c>
    </row>
    <row r="889" spans="3:67" ht="20.100000000000001" customHeight="1">
      <c r="C889" s="24">
        <v>63001005</v>
      </c>
      <c r="D889" s="38" t="s">
        <v>996</v>
      </c>
      <c r="E889" s="24">
        <v>1</v>
      </c>
      <c r="F889" s="24">
        <v>63001005</v>
      </c>
      <c r="G889" s="24">
        <v>0</v>
      </c>
      <c r="H889" s="24">
        <v>0</v>
      </c>
      <c r="I889" s="24">
        <v>1</v>
      </c>
      <c r="J889" s="24">
        <v>0</v>
      </c>
      <c r="K889" s="24">
        <v>0</v>
      </c>
      <c r="L889" s="24">
        <v>0</v>
      </c>
      <c r="M889" s="24">
        <v>0</v>
      </c>
      <c r="N889" s="24">
        <v>5</v>
      </c>
      <c r="O889" s="24">
        <v>0</v>
      </c>
      <c r="P889" s="24">
        <v>0</v>
      </c>
      <c r="Q889" s="24">
        <v>0</v>
      </c>
      <c r="R889" s="24">
        <v>0</v>
      </c>
      <c r="S889" s="24">
        <v>0</v>
      </c>
      <c r="T889" s="24">
        <v>1</v>
      </c>
      <c r="U889" s="24">
        <v>2</v>
      </c>
      <c r="V889" s="24">
        <v>0</v>
      </c>
      <c r="W889" s="24">
        <v>0</v>
      </c>
      <c r="X889" s="24">
        <v>0</v>
      </c>
      <c r="Y889" s="24">
        <v>0</v>
      </c>
      <c r="Z889" s="24">
        <v>0</v>
      </c>
      <c r="AA889" s="24">
        <v>0</v>
      </c>
      <c r="AB889" s="24">
        <v>1</v>
      </c>
      <c r="AC889" s="24">
        <v>0</v>
      </c>
      <c r="AD889" s="24">
        <v>0</v>
      </c>
      <c r="AE889" s="24">
        <v>2</v>
      </c>
      <c r="AF889" s="24" t="s">
        <v>163</v>
      </c>
      <c r="AG889" s="24">
        <v>2</v>
      </c>
      <c r="AH889" s="24">
        <v>2</v>
      </c>
      <c r="AI889" s="24">
        <v>0</v>
      </c>
      <c r="AJ889" s="24">
        <v>1.5</v>
      </c>
      <c r="AK889" s="24">
        <v>0</v>
      </c>
      <c r="AL889" s="24">
        <v>0</v>
      </c>
      <c r="AM889" s="24">
        <v>0</v>
      </c>
      <c r="AN889" s="24">
        <v>0</v>
      </c>
      <c r="AO889" s="24">
        <v>3000</v>
      </c>
      <c r="AP889" s="24">
        <v>0</v>
      </c>
      <c r="AQ889" s="24">
        <v>0</v>
      </c>
      <c r="AR889" s="24">
        <v>0</v>
      </c>
      <c r="AS889" s="24" t="s">
        <v>154</v>
      </c>
      <c r="AT889" s="38" t="s">
        <v>154</v>
      </c>
      <c r="AU889" s="24">
        <v>0</v>
      </c>
      <c r="AV889" s="24">
        <v>0</v>
      </c>
      <c r="AW889" s="24">
        <v>0</v>
      </c>
      <c r="AX889" s="38" t="s">
        <v>156</v>
      </c>
      <c r="AY889" s="24" t="s">
        <v>997</v>
      </c>
      <c r="AZ889" s="24">
        <v>0</v>
      </c>
      <c r="BA889" s="24">
        <v>0</v>
      </c>
      <c r="BB889" s="143" t="s">
        <v>998</v>
      </c>
      <c r="BC889" s="24">
        <v>0</v>
      </c>
      <c r="BD889" s="24">
        <v>0</v>
      </c>
      <c r="BE889" s="24">
        <v>0</v>
      </c>
      <c r="BF889" s="24">
        <v>0</v>
      </c>
      <c r="BG889" s="24">
        <v>0</v>
      </c>
      <c r="BH889" s="24">
        <v>0</v>
      </c>
      <c r="BI889" s="17">
        <v>0</v>
      </c>
      <c r="BJ889" s="24">
        <v>0</v>
      </c>
      <c r="BK889" s="24">
        <v>0</v>
      </c>
      <c r="BL889" s="24">
        <v>0</v>
      </c>
      <c r="BM889" s="24">
        <v>0</v>
      </c>
      <c r="BN889" s="24">
        <v>0</v>
      </c>
      <c r="BO889" s="24">
        <v>0</v>
      </c>
    </row>
    <row r="890" spans="3:67" ht="20.100000000000001" customHeight="1">
      <c r="C890" s="11">
        <v>63002001</v>
      </c>
      <c r="D890" s="12" t="s">
        <v>999</v>
      </c>
      <c r="E890" s="11">
        <v>1</v>
      </c>
      <c r="F890" s="11">
        <v>63002001</v>
      </c>
      <c r="G890" s="11">
        <v>0</v>
      </c>
      <c r="H890" s="13">
        <v>0</v>
      </c>
      <c r="I890" s="14">
        <v>1</v>
      </c>
      <c r="J890" s="14">
        <v>0</v>
      </c>
      <c r="K890" s="11">
        <v>0</v>
      </c>
      <c r="L890" s="11">
        <v>0</v>
      </c>
      <c r="M890" s="11">
        <v>0</v>
      </c>
      <c r="N890" s="11">
        <v>2</v>
      </c>
      <c r="O890" s="11">
        <v>12</v>
      </c>
      <c r="P890" s="11">
        <v>1</v>
      </c>
      <c r="Q890" s="11">
        <v>0</v>
      </c>
      <c r="R890" s="6">
        <v>0</v>
      </c>
      <c r="S890" s="11">
        <v>0</v>
      </c>
      <c r="T890" s="11">
        <v>1</v>
      </c>
      <c r="U890" s="11">
        <v>2</v>
      </c>
      <c r="V890" s="11">
        <v>0</v>
      </c>
      <c r="W890" s="14">
        <v>0</v>
      </c>
      <c r="X890" s="14">
        <v>0</v>
      </c>
      <c r="Y890" s="11">
        <v>0</v>
      </c>
      <c r="Z890" s="11">
        <v>0</v>
      </c>
      <c r="AA890" s="11">
        <v>0</v>
      </c>
      <c r="AB890" s="11">
        <v>1</v>
      </c>
      <c r="AC890" s="11">
        <v>0</v>
      </c>
      <c r="AD890" s="11">
        <v>60</v>
      </c>
      <c r="AE890" s="11">
        <v>1</v>
      </c>
      <c r="AF890" s="11" t="s">
        <v>387</v>
      </c>
      <c r="AG890" s="6">
        <v>0</v>
      </c>
      <c r="AH890" s="6">
        <v>0</v>
      </c>
      <c r="AI890" s="6">
        <v>0</v>
      </c>
      <c r="AJ890" s="6">
        <v>0</v>
      </c>
      <c r="AK890" s="11">
        <v>0</v>
      </c>
      <c r="AL890" s="11">
        <v>0</v>
      </c>
      <c r="AM890" s="11">
        <v>0</v>
      </c>
      <c r="AN890" s="11">
        <v>0</v>
      </c>
      <c r="AO890" s="11">
        <v>50000</v>
      </c>
      <c r="AP890" s="11">
        <v>0</v>
      </c>
      <c r="AQ890" s="11">
        <v>0</v>
      </c>
      <c r="AR890" s="6">
        <v>0</v>
      </c>
      <c r="AS890" s="11">
        <v>90502001</v>
      </c>
      <c r="AT890" s="12" t="s">
        <v>154</v>
      </c>
      <c r="AU890" s="11">
        <v>0</v>
      </c>
      <c r="AV890" s="14">
        <v>0</v>
      </c>
      <c r="AW890" s="14">
        <v>0</v>
      </c>
      <c r="AX890" s="12" t="s">
        <v>987</v>
      </c>
      <c r="AY890" s="11">
        <v>0</v>
      </c>
      <c r="AZ890" s="13">
        <v>0</v>
      </c>
      <c r="BA890" s="13">
        <v>0</v>
      </c>
      <c r="BB890" s="37" t="s">
        <v>1000</v>
      </c>
      <c r="BC890" s="11">
        <v>0</v>
      </c>
      <c r="BD890" s="11">
        <v>0</v>
      </c>
      <c r="BE890" s="11">
        <v>0</v>
      </c>
      <c r="BF890" s="11">
        <v>0</v>
      </c>
      <c r="BG890" s="11">
        <v>0</v>
      </c>
      <c r="BH890" s="11">
        <v>0</v>
      </c>
      <c r="BI890" s="9">
        <v>0</v>
      </c>
      <c r="BJ890" s="6">
        <v>1</v>
      </c>
      <c r="BK890" s="6">
        <v>0</v>
      </c>
      <c r="BL890" s="6">
        <v>0</v>
      </c>
      <c r="BM890" s="6">
        <v>0</v>
      </c>
      <c r="BN890" s="6">
        <v>0</v>
      </c>
      <c r="BO890" s="6">
        <v>0</v>
      </c>
    </row>
    <row r="891" spans="3:67" ht="20.100000000000001" customHeight="1">
      <c r="C891" s="11">
        <v>63002002</v>
      </c>
      <c r="D891" s="12" t="s">
        <v>992</v>
      </c>
      <c r="E891" s="11">
        <v>1</v>
      </c>
      <c r="F891" s="11">
        <v>63002002</v>
      </c>
      <c r="G891" s="11">
        <v>0</v>
      </c>
      <c r="H891" s="13">
        <v>0</v>
      </c>
      <c r="I891" s="14">
        <v>1</v>
      </c>
      <c r="J891" s="14">
        <v>0</v>
      </c>
      <c r="K891" s="11">
        <v>0</v>
      </c>
      <c r="L891" s="11">
        <v>0</v>
      </c>
      <c r="M891" s="11">
        <v>0</v>
      </c>
      <c r="N891" s="11">
        <v>2</v>
      </c>
      <c r="O891" s="11">
        <v>0</v>
      </c>
      <c r="P891" s="11">
        <v>0</v>
      </c>
      <c r="Q891" s="11">
        <v>0</v>
      </c>
      <c r="R891" s="6">
        <v>0</v>
      </c>
      <c r="S891" s="11">
        <v>0</v>
      </c>
      <c r="T891" s="11">
        <v>1</v>
      </c>
      <c r="U891" s="11">
        <v>0</v>
      </c>
      <c r="V891" s="11">
        <v>0</v>
      </c>
      <c r="W891" s="14">
        <v>0</v>
      </c>
      <c r="X891" s="14">
        <v>0</v>
      </c>
      <c r="Y891" s="11">
        <v>0</v>
      </c>
      <c r="Z891" s="11">
        <v>0</v>
      </c>
      <c r="AA891" s="11">
        <v>0</v>
      </c>
      <c r="AB891" s="11">
        <v>1</v>
      </c>
      <c r="AC891" s="11">
        <v>0</v>
      </c>
      <c r="AD891" s="11">
        <v>0</v>
      </c>
      <c r="AE891" s="11">
        <v>0</v>
      </c>
      <c r="AF891" s="11" t="s">
        <v>154</v>
      </c>
      <c r="AG891" s="6">
        <v>0</v>
      </c>
      <c r="AH891" s="6">
        <v>0</v>
      </c>
      <c r="AI891" s="6">
        <v>0</v>
      </c>
      <c r="AJ891" s="6">
        <v>0</v>
      </c>
      <c r="AK891" s="11">
        <v>0</v>
      </c>
      <c r="AL891" s="11">
        <v>0</v>
      </c>
      <c r="AM891" s="11">
        <v>0</v>
      </c>
      <c r="AN891" s="11">
        <v>0</v>
      </c>
      <c r="AO891" s="11">
        <v>0</v>
      </c>
      <c r="AP891" s="11">
        <v>0</v>
      </c>
      <c r="AQ891" s="11">
        <v>0</v>
      </c>
      <c r="AR891" s="6">
        <v>0</v>
      </c>
      <c r="AS891" s="11" t="s">
        <v>154</v>
      </c>
      <c r="AT891" s="12" t="s">
        <v>154</v>
      </c>
      <c r="AU891" s="11">
        <v>0</v>
      </c>
      <c r="AV891" s="14">
        <v>0</v>
      </c>
      <c r="AW891" s="14">
        <v>0</v>
      </c>
      <c r="AX891" s="12" t="s">
        <v>154</v>
      </c>
      <c r="AY891" s="11">
        <v>0</v>
      </c>
      <c r="AZ891" s="13"/>
      <c r="BA891" s="13"/>
      <c r="BB891" s="37" t="s">
        <v>993</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1">
        <v>63002003</v>
      </c>
      <c r="D892" s="12" t="s">
        <v>1001</v>
      </c>
      <c r="E892" s="11">
        <v>1</v>
      </c>
      <c r="F892" s="11">
        <v>63002003</v>
      </c>
      <c r="G892" s="11">
        <v>0</v>
      </c>
      <c r="H892" s="13">
        <v>0</v>
      </c>
      <c r="I892" s="14">
        <v>1</v>
      </c>
      <c r="J892" s="14">
        <v>0</v>
      </c>
      <c r="K892" s="11">
        <v>0</v>
      </c>
      <c r="L892" s="11">
        <v>0</v>
      </c>
      <c r="M892" s="11">
        <v>0</v>
      </c>
      <c r="N892" s="11">
        <v>5</v>
      </c>
      <c r="O892" s="11">
        <v>8</v>
      </c>
      <c r="P892" s="11">
        <v>1</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154</v>
      </c>
      <c r="AG892" s="6">
        <v>0</v>
      </c>
      <c r="AH892" s="6">
        <v>0</v>
      </c>
      <c r="AI892" s="6">
        <v>0</v>
      </c>
      <c r="AJ892" s="6">
        <v>0</v>
      </c>
      <c r="AK892" s="11">
        <v>0</v>
      </c>
      <c r="AL892" s="11">
        <v>0</v>
      </c>
      <c r="AM892" s="11">
        <v>0</v>
      </c>
      <c r="AN892" s="11">
        <v>0</v>
      </c>
      <c r="AO892" s="11">
        <v>0</v>
      </c>
      <c r="AP892" s="11">
        <v>0</v>
      </c>
      <c r="AQ892" s="11">
        <v>0</v>
      </c>
      <c r="AR892" s="6">
        <v>90000006</v>
      </c>
      <c r="AS892" s="11" t="s">
        <v>154</v>
      </c>
      <c r="AT892" s="12" t="s">
        <v>154</v>
      </c>
      <c r="AU892" s="11">
        <v>0</v>
      </c>
      <c r="AV892" s="14">
        <v>0</v>
      </c>
      <c r="AW892" s="14">
        <v>0</v>
      </c>
      <c r="AX892" s="12" t="s">
        <v>154</v>
      </c>
      <c r="AY892" s="11" t="s">
        <v>1002</v>
      </c>
      <c r="AZ892" s="13"/>
      <c r="BA892" s="13"/>
      <c r="BB892" s="37" t="s">
        <v>1003</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4">
        <v>63002004</v>
      </c>
      <c r="D893" s="105" t="s">
        <v>1004</v>
      </c>
      <c r="E893" s="104">
        <v>1</v>
      </c>
      <c r="F893" s="104">
        <v>63001004</v>
      </c>
      <c r="G893" s="104">
        <v>0</v>
      </c>
      <c r="H893" s="104">
        <v>0</v>
      </c>
      <c r="I893" s="104">
        <v>1</v>
      </c>
      <c r="J893" s="104">
        <v>0</v>
      </c>
      <c r="K893" s="104">
        <v>0</v>
      </c>
      <c r="L893" s="104">
        <v>0</v>
      </c>
      <c r="M893" s="104">
        <v>0</v>
      </c>
      <c r="N893" s="104">
        <v>2</v>
      </c>
      <c r="O893" s="104">
        <v>1</v>
      </c>
      <c r="P893" s="104">
        <v>0.25</v>
      </c>
      <c r="Q893" s="104">
        <v>0</v>
      </c>
      <c r="R893" s="104">
        <v>0</v>
      </c>
      <c r="S893" s="104">
        <v>0</v>
      </c>
      <c r="T893" s="104">
        <v>1</v>
      </c>
      <c r="U893" s="104">
        <v>2</v>
      </c>
      <c r="V893" s="104">
        <v>0</v>
      </c>
      <c r="W893" s="104">
        <v>0</v>
      </c>
      <c r="X893" s="104">
        <v>0</v>
      </c>
      <c r="Y893" s="104">
        <v>0</v>
      </c>
      <c r="Z893" s="104">
        <v>0</v>
      </c>
      <c r="AA893" s="104">
        <v>0</v>
      </c>
      <c r="AB893" s="11">
        <v>1</v>
      </c>
      <c r="AC893" s="104">
        <v>0</v>
      </c>
      <c r="AD893" s="104">
        <v>5</v>
      </c>
      <c r="AE893" s="104">
        <v>0</v>
      </c>
      <c r="AF893" s="104">
        <v>0</v>
      </c>
      <c r="AG893" s="104">
        <v>7</v>
      </c>
      <c r="AH893" s="104">
        <v>0</v>
      </c>
      <c r="AI893" s="104">
        <v>0</v>
      </c>
      <c r="AJ893" s="104">
        <v>3</v>
      </c>
      <c r="AK893" s="104">
        <v>0</v>
      </c>
      <c r="AL893" s="104">
        <v>0</v>
      </c>
      <c r="AM893" s="104">
        <v>0</v>
      </c>
      <c r="AN893" s="104">
        <v>0</v>
      </c>
      <c r="AO893" s="104">
        <v>3000</v>
      </c>
      <c r="AP893" s="104">
        <v>0.5</v>
      </c>
      <c r="AQ893" s="104">
        <v>0</v>
      </c>
      <c r="AR893" s="104">
        <v>0</v>
      </c>
      <c r="AS893" s="104">
        <v>90000007</v>
      </c>
      <c r="AT893" s="105"/>
      <c r="AU893" s="104">
        <v>0</v>
      </c>
      <c r="AV893" s="104">
        <v>0</v>
      </c>
      <c r="AW893" s="104">
        <v>0</v>
      </c>
      <c r="AX893" s="105" t="s">
        <v>156</v>
      </c>
      <c r="AY893" s="105">
        <v>0</v>
      </c>
      <c r="AZ893" s="104">
        <v>0</v>
      </c>
      <c r="BA893" s="104">
        <v>0</v>
      </c>
      <c r="BB893" s="108" t="s">
        <v>1005</v>
      </c>
      <c r="BC893" s="104">
        <v>0</v>
      </c>
      <c r="BD893" s="104">
        <v>0</v>
      </c>
      <c r="BE893" s="104">
        <v>0</v>
      </c>
      <c r="BF893" s="104">
        <v>0</v>
      </c>
      <c r="BG893" s="104">
        <v>0</v>
      </c>
      <c r="BH893" s="104">
        <v>0</v>
      </c>
      <c r="BI893" s="110">
        <v>0</v>
      </c>
      <c r="BJ893" s="104">
        <v>0</v>
      </c>
      <c r="BK893" s="6">
        <v>0</v>
      </c>
      <c r="BL893" s="6">
        <v>0</v>
      </c>
      <c r="BM893" s="6">
        <v>0</v>
      </c>
      <c r="BN893" s="6">
        <v>0</v>
      </c>
      <c r="BO893" s="6">
        <v>0</v>
      </c>
    </row>
    <row r="894" spans="3:67" ht="20.100000000000001" customHeight="1">
      <c r="C894" s="11">
        <v>63002005</v>
      </c>
      <c r="D894" s="12" t="s">
        <v>1006</v>
      </c>
      <c r="E894" s="11">
        <v>1</v>
      </c>
      <c r="F894" s="11">
        <v>61012101</v>
      </c>
      <c r="G894" s="11">
        <v>0</v>
      </c>
      <c r="H894" s="13">
        <v>0</v>
      </c>
      <c r="I894" s="11">
        <v>1</v>
      </c>
      <c r="J894" s="11">
        <v>0</v>
      </c>
      <c r="K894" s="11">
        <v>0</v>
      </c>
      <c r="L894" s="11">
        <v>0</v>
      </c>
      <c r="M894" s="11">
        <v>0</v>
      </c>
      <c r="N894" s="11">
        <v>2</v>
      </c>
      <c r="O894" s="11">
        <v>1</v>
      </c>
      <c r="P894" s="11">
        <v>0.3</v>
      </c>
      <c r="Q894" s="11">
        <v>0</v>
      </c>
      <c r="R894" s="6">
        <v>0</v>
      </c>
      <c r="S894" s="11">
        <v>0</v>
      </c>
      <c r="T894" s="11">
        <v>1</v>
      </c>
      <c r="U894" s="11">
        <v>1</v>
      </c>
      <c r="V894" s="11">
        <v>0</v>
      </c>
      <c r="W894" s="11">
        <v>2</v>
      </c>
      <c r="X894" s="11">
        <v>500</v>
      </c>
      <c r="Y894" s="11">
        <v>0</v>
      </c>
      <c r="Z894" s="11">
        <v>0</v>
      </c>
      <c r="AA894" s="11">
        <v>0</v>
      </c>
      <c r="AB894" s="11">
        <v>1</v>
      </c>
      <c r="AC894" s="11">
        <v>0</v>
      </c>
      <c r="AD894" s="11">
        <v>3</v>
      </c>
      <c r="AE894" s="11">
        <v>2</v>
      </c>
      <c r="AF894" s="11" t="s">
        <v>701</v>
      </c>
      <c r="AG894" s="6">
        <v>2</v>
      </c>
      <c r="AH894" s="6">
        <v>0</v>
      </c>
      <c r="AI894" s="6">
        <v>0</v>
      </c>
      <c r="AJ894" s="6">
        <v>1.5</v>
      </c>
      <c r="AK894" s="11">
        <v>0</v>
      </c>
      <c r="AL894" s="11">
        <v>0</v>
      </c>
      <c r="AM894" s="11">
        <v>0</v>
      </c>
      <c r="AN894" s="11">
        <v>0</v>
      </c>
      <c r="AO894" s="11">
        <v>3000</v>
      </c>
      <c r="AP894" s="11">
        <v>0</v>
      </c>
      <c r="AQ894" s="11">
        <v>0</v>
      </c>
      <c r="AR894" s="6">
        <v>0</v>
      </c>
      <c r="AS894" s="11">
        <v>0</v>
      </c>
      <c r="AT894" s="12" t="s">
        <v>209</v>
      </c>
      <c r="AU894" s="11" t="s">
        <v>702</v>
      </c>
      <c r="AV894" s="14">
        <v>10001007</v>
      </c>
      <c r="AW894" s="14">
        <v>21000010</v>
      </c>
      <c r="AX894" s="12" t="s">
        <v>156</v>
      </c>
      <c r="AY894" s="11">
        <v>0</v>
      </c>
      <c r="AZ894" s="13">
        <v>0</v>
      </c>
      <c r="BA894" s="13">
        <v>0</v>
      </c>
      <c r="BB894" s="95" t="str">
        <f>"每次攻击有30%概率立即对目标范围内的怪物造成"&amp;W894*100&amp;"%攻击伤害+"&amp;X894&amp;"点固定伤害"</f>
        <v>每次攻击有30%概率立即对目标范围内的怪物造成200%攻击伤害+500点固定伤害</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63003001</v>
      </c>
      <c r="D895" s="12" t="s">
        <v>1007</v>
      </c>
      <c r="E895" s="11">
        <v>1</v>
      </c>
      <c r="F895" s="11">
        <v>63003001</v>
      </c>
      <c r="G895" s="11">
        <v>0</v>
      </c>
      <c r="H895" s="13">
        <v>0</v>
      </c>
      <c r="I895" s="14">
        <v>1</v>
      </c>
      <c r="J895" s="14">
        <v>0</v>
      </c>
      <c r="K895" s="11">
        <v>0</v>
      </c>
      <c r="L895" s="11">
        <v>0</v>
      </c>
      <c r="M895" s="11">
        <v>0</v>
      </c>
      <c r="N895" s="11">
        <v>2</v>
      </c>
      <c r="O895" s="11">
        <v>12</v>
      </c>
      <c r="P895" s="11">
        <v>1</v>
      </c>
      <c r="Q895" s="11">
        <v>0</v>
      </c>
      <c r="R895" s="6">
        <v>0</v>
      </c>
      <c r="S895" s="11">
        <v>0</v>
      </c>
      <c r="T895" s="11">
        <v>1</v>
      </c>
      <c r="U895" s="11">
        <v>2</v>
      </c>
      <c r="V895" s="11">
        <v>0</v>
      </c>
      <c r="W895" s="14">
        <v>0</v>
      </c>
      <c r="X895" s="14">
        <v>0</v>
      </c>
      <c r="Y895" s="11">
        <v>0</v>
      </c>
      <c r="Z895" s="11">
        <v>0</v>
      </c>
      <c r="AA895" s="11">
        <v>0</v>
      </c>
      <c r="AB895" s="11">
        <v>1</v>
      </c>
      <c r="AC895" s="11">
        <v>0</v>
      </c>
      <c r="AD895" s="11">
        <v>60</v>
      </c>
      <c r="AE895" s="11">
        <v>1</v>
      </c>
      <c r="AF895" s="11">
        <v>10</v>
      </c>
      <c r="AG895" s="6">
        <v>0</v>
      </c>
      <c r="AH895" s="6">
        <v>0</v>
      </c>
      <c r="AI895" s="6">
        <v>0</v>
      </c>
      <c r="AJ895" s="6">
        <v>0</v>
      </c>
      <c r="AK895" s="11">
        <v>0</v>
      </c>
      <c r="AL895" s="11">
        <v>0</v>
      </c>
      <c r="AM895" s="11">
        <v>0</v>
      </c>
      <c r="AN895" s="11">
        <v>0</v>
      </c>
      <c r="AO895" s="11">
        <v>50000</v>
      </c>
      <c r="AP895" s="11">
        <v>0</v>
      </c>
      <c r="AQ895" s="11">
        <v>0</v>
      </c>
      <c r="AR895" s="6">
        <v>90503001</v>
      </c>
      <c r="AS895" s="11">
        <v>90503001</v>
      </c>
      <c r="AT895" s="12" t="s">
        <v>154</v>
      </c>
      <c r="AU895" s="11">
        <v>0</v>
      </c>
      <c r="AV895" s="14">
        <v>0</v>
      </c>
      <c r="AW895" s="14">
        <v>0</v>
      </c>
      <c r="AX895" s="12" t="s">
        <v>987</v>
      </c>
      <c r="AY895" s="11">
        <v>0</v>
      </c>
      <c r="AZ895" s="13">
        <v>0</v>
      </c>
      <c r="BA895" s="13">
        <v>0</v>
      </c>
      <c r="BB895" s="37" t="s">
        <v>1008</v>
      </c>
      <c r="BC895" s="11">
        <v>0</v>
      </c>
      <c r="BD895" s="11">
        <v>0</v>
      </c>
      <c r="BE895" s="11">
        <v>0</v>
      </c>
      <c r="BF895" s="11">
        <v>0</v>
      </c>
      <c r="BG895" s="11">
        <v>0</v>
      </c>
      <c r="BH895" s="11">
        <v>0</v>
      </c>
      <c r="BI895" s="9">
        <v>0</v>
      </c>
      <c r="BJ895" s="6">
        <v>1</v>
      </c>
      <c r="BK895" s="6">
        <v>0</v>
      </c>
      <c r="BL895" s="6">
        <v>0</v>
      </c>
      <c r="BM895" s="6">
        <v>0</v>
      </c>
      <c r="BN895" s="6">
        <v>0</v>
      </c>
      <c r="BO895" s="6">
        <v>0</v>
      </c>
    </row>
    <row r="896" spans="3:67" ht="20.100000000000001" customHeight="1">
      <c r="C896" s="11">
        <v>63003002</v>
      </c>
      <c r="D896" s="12" t="s">
        <v>1009</v>
      </c>
      <c r="E896" s="11">
        <v>1</v>
      </c>
      <c r="F896" s="11">
        <v>63003002</v>
      </c>
      <c r="G896" s="11">
        <v>0</v>
      </c>
      <c r="H896" s="13">
        <v>0</v>
      </c>
      <c r="I896" s="14">
        <v>1</v>
      </c>
      <c r="J896" s="14">
        <v>0</v>
      </c>
      <c r="K896" s="11">
        <v>0</v>
      </c>
      <c r="L896" s="11">
        <v>0</v>
      </c>
      <c r="M896" s="11">
        <v>0</v>
      </c>
      <c r="N896" s="11">
        <v>2</v>
      </c>
      <c r="O896" s="11">
        <v>0</v>
      </c>
      <c r="P896" s="11">
        <v>0</v>
      </c>
      <c r="Q896" s="11">
        <v>0</v>
      </c>
      <c r="R896" s="6">
        <v>0</v>
      </c>
      <c r="S896" s="11">
        <v>0</v>
      </c>
      <c r="T896" s="11">
        <v>1</v>
      </c>
      <c r="U896" s="11">
        <v>0</v>
      </c>
      <c r="V896" s="11">
        <v>0</v>
      </c>
      <c r="W896" s="14">
        <v>0</v>
      </c>
      <c r="X896" s="14">
        <v>0</v>
      </c>
      <c r="Y896" s="11">
        <v>0</v>
      </c>
      <c r="Z896" s="11">
        <v>0</v>
      </c>
      <c r="AA896" s="11">
        <v>0</v>
      </c>
      <c r="AB896" s="11">
        <v>1</v>
      </c>
      <c r="AC896" s="11">
        <v>0</v>
      </c>
      <c r="AD896" s="11">
        <v>0</v>
      </c>
      <c r="AE896" s="11">
        <v>0</v>
      </c>
      <c r="AF896" s="11" t="s">
        <v>154</v>
      </c>
      <c r="AG896" s="6">
        <v>0</v>
      </c>
      <c r="AH896" s="6">
        <v>0</v>
      </c>
      <c r="AI896" s="6">
        <v>0</v>
      </c>
      <c r="AJ896" s="6">
        <v>0</v>
      </c>
      <c r="AK896" s="11">
        <v>0</v>
      </c>
      <c r="AL896" s="11">
        <v>0</v>
      </c>
      <c r="AM896" s="11">
        <v>0</v>
      </c>
      <c r="AN896" s="11">
        <v>0</v>
      </c>
      <c r="AO896" s="11">
        <v>0</v>
      </c>
      <c r="AP896" s="11">
        <v>0</v>
      </c>
      <c r="AQ896" s="11">
        <v>0</v>
      </c>
      <c r="AR896" s="6">
        <v>0</v>
      </c>
      <c r="AS896" s="11" t="s">
        <v>154</v>
      </c>
      <c r="AT896" s="12" t="s">
        <v>154</v>
      </c>
      <c r="AU896" s="11">
        <v>0</v>
      </c>
      <c r="AV896" s="14">
        <v>0</v>
      </c>
      <c r="AW896" s="14">
        <v>0</v>
      </c>
      <c r="AX896" s="12" t="s">
        <v>154</v>
      </c>
      <c r="AY896" s="11">
        <v>0</v>
      </c>
      <c r="AZ896" s="13"/>
      <c r="BA896" s="13"/>
      <c r="BB896" s="37" t="s">
        <v>1010</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63003003</v>
      </c>
      <c r="D897" s="12" t="s">
        <v>1011</v>
      </c>
      <c r="E897" s="11">
        <v>1</v>
      </c>
      <c r="F897" s="11">
        <v>63003003</v>
      </c>
      <c r="G897" s="11">
        <v>0</v>
      </c>
      <c r="H897" s="13">
        <v>0</v>
      </c>
      <c r="I897" s="14">
        <v>1</v>
      </c>
      <c r="J897" s="14">
        <v>0</v>
      </c>
      <c r="K897" s="11">
        <v>0</v>
      </c>
      <c r="L897" s="11">
        <v>0</v>
      </c>
      <c r="M897" s="11">
        <v>0</v>
      </c>
      <c r="N897" s="11">
        <v>5</v>
      </c>
      <c r="O897" s="11">
        <v>8</v>
      </c>
      <c r="P897" s="11">
        <v>2</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154</v>
      </c>
      <c r="AG897" s="6">
        <v>0</v>
      </c>
      <c r="AH897" s="6">
        <v>0</v>
      </c>
      <c r="AI897" s="6">
        <v>0</v>
      </c>
      <c r="AJ897" s="6">
        <v>0</v>
      </c>
      <c r="AK897" s="11">
        <v>0</v>
      </c>
      <c r="AL897" s="11">
        <v>0</v>
      </c>
      <c r="AM897" s="11">
        <v>0</v>
      </c>
      <c r="AN897" s="11">
        <v>0</v>
      </c>
      <c r="AO897" s="11">
        <v>0</v>
      </c>
      <c r="AP897" s="11">
        <v>0</v>
      </c>
      <c r="AQ897" s="11">
        <v>0</v>
      </c>
      <c r="AR897" s="6">
        <v>90000006</v>
      </c>
      <c r="AS897" s="11" t="s">
        <v>154</v>
      </c>
      <c r="AT897" s="12" t="s">
        <v>154</v>
      </c>
      <c r="AU897" s="11">
        <v>0</v>
      </c>
      <c r="AV897" s="14">
        <v>0</v>
      </c>
      <c r="AW897" s="14">
        <v>0</v>
      </c>
      <c r="AX897" s="12" t="s">
        <v>154</v>
      </c>
      <c r="AY897" s="11" t="s">
        <v>1012</v>
      </c>
      <c r="AZ897" s="13"/>
      <c r="BA897" s="13"/>
      <c r="BB897" s="37" t="s">
        <v>1013</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63003004</v>
      </c>
      <c r="D898" s="105" t="s">
        <v>1014</v>
      </c>
      <c r="E898" s="104">
        <v>1</v>
      </c>
      <c r="F898" s="104">
        <v>63001004</v>
      </c>
      <c r="G898" s="104">
        <v>0</v>
      </c>
      <c r="H898" s="104">
        <v>0</v>
      </c>
      <c r="I898" s="14">
        <v>1</v>
      </c>
      <c r="J898" s="14">
        <v>0</v>
      </c>
      <c r="K898" s="11">
        <v>0</v>
      </c>
      <c r="L898" s="104">
        <v>0</v>
      </c>
      <c r="M898" s="104">
        <v>0</v>
      </c>
      <c r="N898" s="104">
        <v>2</v>
      </c>
      <c r="O898" s="104">
        <v>5</v>
      </c>
      <c r="P898" s="104">
        <v>0.1</v>
      </c>
      <c r="Q898" s="104">
        <v>0</v>
      </c>
      <c r="R898" s="6">
        <v>0</v>
      </c>
      <c r="S898" s="104">
        <v>0</v>
      </c>
      <c r="T898" s="104">
        <v>1</v>
      </c>
      <c r="U898" s="104">
        <v>2</v>
      </c>
      <c r="V898" s="104">
        <v>0</v>
      </c>
      <c r="W898" s="104">
        <v>0</v>
      </c>
      <c r="X898" s="104">
        <v>0</v>
      </c>
      <c r="Y898" s="104">
        <v>0</v>
      </c>
      <c r="Z898" s="104">
        <v>0</v>
      </c>
      <c r="AA898" s="104">
        <v>0</v>
      </c>
      <c r="AB898" s="11">
        <v>1</v>
      </c>
      <c r="AC898" s="104">
        <v>0</v>
      </c>
      <c r="AD898" s="104">
        <v>3</v>
      </c>
      <c r="AE898" s="104">
        <v>1</v>
      </c>
      <c r="AF898" s="104">
        <v>1</v>
      </c>
      <c r="AG898" s="104">
        <v>2</v>
      </c>
      <c r="AH898" s="104">
        <v>0</v>
      </c>
      <c r="AI898" s="6">
        <v>0</v>
      </c>
      <c r="AJ898" s="104">
        <v>2</v>
      </c>
      <c r="AK898" s="104">
        <v>0</v>
      </c>
      <c r="AL898" s="104">
        <v>0</v>
      </c>
      <c r="AM898" s="104">
        <v>0</v>
      </c>
      <c r="AN898" s="11">
        <v>0</v>
      </c>
      <c r="AO898" s="104">
        <v>10000</v>
      </c>
      <c r="AP898" s="104">
        <v>0.5</v>
      </c>
      <c r="AQ898" s="104">
        <v>0</v>
      </c>
      <c r="AR898" s="104">
        <v>0</v>
      </c>
      <c r="AS898" s="104" t="s">
        <v>154</v>
      </c>
      <c r="AT898" s="105" t="s">
        <v>155</v>
      </c>
      <c r="AU898" s="104">
        <v>0</v>
      </c>
      <c r="AV898" s="104">
        <v>0</v>
      </c>
      <c r="AW898" s="104">
        <v>0</v>
      </c>
      <c r="AX898" s="105" t="s">
        <v>156</v>
      </c>
      <c r="AY898" s="105" t="s">
        <v>154</v>
      </c>
      <c r="AZ898" s="104">
        <v>0</v>
      </c>
      <c r="BA898" s="104">
        <v>0</v>
      </c>
      <c r="BB898" s="108" t="s">
        <v>1015</v>
      </c>
      <c r="BC898" s="104">
        <v>0</v>
      </c>
      <c r="BD898" s="11">
        <v>0</v>
      </c>
      <c r="BE898" s="104">
        <v>0</v>
      </c>
      <c r="BF898" s="104">
        <v>0</v>
      </c>
      <c r="BG898" s="104">
        <v>0</v>
      </c>
      <c r="BH898" s="104">
        <v>0</v>
      </c>
      <c r="BI898" s="180" t="s">
        <v>1016</v>
      </c>
      <c r="BJ898" s="6">
        <v>1</v>
      </c>
      <c r="BK898" s="6">
        <v>0</v>
      </c>
      <c r="BL898" s="6">
        <v>0</v>
      </c>
      <c r="BM898" s="6">
        <v>0</v>
      </c>
      <c r="BN898" s="6">
        <v>0</v>
      </c>
      <c r="BO898" s="6">
        <v>0</v>
      </c>
    </row>
    <row r="899" spans="3:67" ht="20.100000000000001" customHeight="1">
      <c r="C899" s="11">
        <v>63101001</v>
      </c>
      <c r="D899" s="12" t="s">
        <v>1017</v>
      </c>
      <c r="E899" s="11">
        <v>1</v>
      </c>
      <c r="F899" s="11">
        <v>63001001</v>
      </c>
      <c r="G899" s="11">
        <v>0</v>
      </c>
      <c r="H899" s="13">
        <v>0</v>
      </c>
      <c r="I899" s="14">
        <v>1</v>
      </c>
      <c r="J899" s="14">
        <v>0</v>
      </c>
      <c r="K899" s="11">
        <v>0</v>
      </c>
      <c r="L899" s="11">
        <v>0</v>
      </c>
      <c r="M899" s="11">
        <v>0</v>
      </c>
      <c r="N899" s="11">
        <v>2</v>
      </c>
      <c r="O899" s="11">
        <v>12</v>
      </c>
      <c r="P899" s="11">
        <v>1</v>
      </c>
      <c r="Q899" s="11">
        <v>0</v>
      </c>
      <c r="R899" s="6">
        <v>0</v>
      </c>
      <c r="S899" s="11">
        <v>0</v>
      </c>
      <c r="T899" s="11">
        <v>1</v>
      </c>
      <c r="U899" s="11">
        <v>2</v>
      </c>
      <c r="V899" s="11">
        <v>0</v>
      </c>
      <c r="W899" s="14">
        <v>0</v>
      </c>
      <c r="X899" s="14">
        <v>0</v>
      </c>
      <c r="Y899" s="11">
        <v>0</v>
      </c>
      <c r="Z899" s="11">
        <v>0</v>
      </c>
      <c r="AA899" s="11">
        <v>0</v>
      </c>
      <c r="AB899" s="11">
        <v>1</v>
      </c>
      <c r="AC899" s="11">
        <v>0</v>
      </c>
      <c r="AD899" s="11">
        <v>60</v>
      </c>
      <c r="AE899" s="11">
        <v>1</v>
      </c>
      <c r="AF899" s="11">
        <v>10</v>
      </c>
      <c r="AG899" s="6">
        <v>0</v>
      </c>
      <c r="AH899" s="6">
        <v>0</v>
      </c>
      <c r="AI899" s="6">
        <v>0</v>
      </c>
      <c r="AJ899" s="6">
        <v>0</v>
      </c>
      <c r="AK899" s="11">
        <v>0</v>
      </c>
      <c r="AL899" s="11">
        <v>0</v>
      </c>
      <c r="AM899" s="11">
        <v>0</v>
      </c>
      <c r="AN899" s="11">
        <v>0</v>
      </c>
      <c r="AO899" s="11">
        <v>50000</v>
      </c>
      <c r="AP899" s="11">
        <v>0</v>
      </c>
      <c r="AQ899" s="11">
        <v>0</v>
      </c>
      <c r="AR899" s="6">
        <v>0</v>
      </c>
      <c r="AS899" s="11">
        <v>90511003</v>
      </c>
      <c r="AT899" s="12" t="s">
        <v>154</v>
      </c>
      <c r="AU899" s="11">
        <v>0</v>
      </c>
      <c r="AV899" s="14">
        <v>0</v>
      </c>
      <c r="AW899" s="14">
        <v>0</v>
      </c>
      <c r="AX899" s="12" t="s">
        <v>987</v>
      </c>
      <c r="AY899" s="11">
        <v>0</v>
      </c>
      <c r="AZ899" s="13">
        <v>0</v>
      </c>
      <c r="BA899" s="13">
        <v>0</v>
      </c>
      <c r="BB899" s="37" t="s">
        <v>1018</v>
      </c>
      <c r="BC899" s="11">
        <v>0</v>
      </c>
      <c r="BD899" s="11">
        <v>0</v>
      </c>
      <c r="BE899" s="11">
        <v>0</v>
      </c>
      <c r="BF899" s="11">
        <v>0</v>
      </c>
      <c r="BG899" s="11">
        <v>0</v>
      </c>
      <c r="BH899" s="11">
        <v>0</v>
      </c>
      <c r="BI899" s="9">
        <v>0</v>
      </c>
      <c r="BJ899" s="6">
        <v>1</v>
      </c>
      <c r="BK899" s="6">
        <v>0</v>
      </c>
      <c r="BL899" s="6">
        <v>0</v>
      </c>
      <c r="BM899" s="6">
        <v>0</v>
      </c>
      <c r="BN899" s="6">
        <v>0</v>
      </c>
      <c r="BO899" s="6">
        <v>0</v>
      </c>
    </row>
    <row r="900" spans="3:67" ht="20.100000000000001" customHeight="1">
      <c r="C900" s="11">
        <v>63101002</v>
      </c>
      <c r="D900" s="12" t="s">
        <v>1019</v>
      </c>
      <c r="E900" s="11">
        <v>1</v>
      </c>
      <c r="F900" s="11">
        <v>63002003</v>
      </c>
      <c r="G900" s="11">
        <v>0</v>
      </c>
      <c r="H900" s="13">
        <v>0</v>
      </c>
      <c r="I900" s="14">
        <v>1</v>
      </c>
      <c r="J900" s="14">
        <v>0</v>
      </c>
      <c r="K900" s="11">
        <v>0</v>
      </c>
      <c r="L900" s="11">
        <v>0</v>
      </c>
      <c r="M900" s="11">
        <v>0</v>
      </c>
      <c r="N900" s="11">
        <v>5</v>
      </c>
      <c r="O900" s="11">
        <v>8</v>
      </c>
      <c r="P900" s="11">
        <v>3</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154</v>
      </c>
      <c r="AG900" s="6">
        <v>0</v>
      </c>
      <c r="AH900" s="6">
        <v>0</v>
      </c>
      <c r="AI900" s="6">
        <v>0</v>
      </c>
      <c r="AJ900" s="6">
        <v>0</v>
      </c>
      <c r="AK900" s="11">
        <v>0</v>
      </c>
      <c r="AL900" s="11">
        <v>0</v>
      </c>
      <c r="AM900" s="11">
        <v>0</v>
      </c>
      <c r="AN900" s="11">
        <v>0</v>
      </c>
      <c r="AO900" s="11">
        <v>0</v>
      </c>
      <c r="AP900" s="11">
        <v>0</v>
      </c>
      <c r="AQ900" s="11">
        <v>0</v>
      </c>
      <c r="AR900" s="6">
        <v>90000006</v>
      </c>
      <c r="AS900" s="11" t="s">
        <v>154</v>
      </c>
      <c r="AT900" s="12" t="s">
        <v>154</v>
      </c>
      <c r="AU900" s="11">
        <v>0</v>
      </c>
      <c r="AV900" s="14">
        <v>0</v>
      </c>
      <c r="AW900" s="14">
        <v>0</v>
      </c>
      <c r="AX900" s="12" t="s">
        <v>154</v>
      </c>
      <c r="AY900" s="11" t="s">
        <v>1020</v>
      </c>
      <c r="AZ900" s="13"/>
      <c r="BA900" s="13"/>
      <c r="BB900" s="37" t="s">
        <v>1021</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63101003</v>
      </c>
      <c r="D901" s="12" t="s">
        <v>1022</v>
      </c>
      <c r="E901" s="11">
        <v>1</v>
      </c>
      <c r="F901" s="11">
        <v>63001003</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154</v>
      </c>
      <c r="AG901" s="6">
        <v>0</v>
      </c>
      <c r="AH901" s="6">
        <v>0</v>
      </c>
      <c r="AI901" s="6">
        <v>0</v>
      </c>
      <c r="AJ901" s="6">
        <v>0</v>
      </c>
      <c r="AK901" s="11">
        <v>0</v>
      </c>
      <c r="AL901" s="11">
        <v>0</v>
      </c>
      <c r="AM901" s="11">
        <v>0</v>
      </c>
      <c r="AN901" s="11">
        <v>0</v>
      </c>
      <c r="AO901" s="11">
        <v>0</v>
      </c>
      <c r="AP901" s="11">
        <v>0</v>
      </c>
      <c r="AQ901" s="11">
        <v>0</v>
      </c>
      <c r="AR901" s="6">
        <v>0</v>
      </c>
      <c r="AS901" s="11" t="s">
        <v>154</v>
      </c>
      <c r="AT901" s="12" t="s">
        <v>154</v>
      </c>
      <c r="AU901" s="11">
        <v>0</v>
      </c>
      <c r="AV901" s="14">
        <v>0</v>
      </c>
      <c r="AW901" s="14">
        <v>0</v>
      </c>
      <c r="AX901" s="12" t="s">
        <v>154</v>
      </c>
      <c r="AY901" s="11">
        <v>0</v>
      </c>
      <c r="AZ901" s="13"/>
      <c r="BA901" s="13"/>
      <c r="BB901" s="37" t="s">
        <v>1023</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63101004</v>
      </c>
      <c r="D902" s="105" t="s">
        <v>1024</v>
      </c>
      <c r="E902" s="104">
        <v>1</v>
      </c>
      <c r="F902" s="104">
        <v>63001004</v>
      </c>
      <c r="G902" s="104">
        <v>0</v>
      </c>
      <c r="H902" s="104">
        <v>0</v>
      </c>
      <c r="I902" s="14">
        <v>1</v>
      </c>
      <c r="J902" s="14">
        <v>0</v>
      </c>
      <c r="K902" s="11">
        <v>0</v>
      </c>
      <c r="L902" s="104">
        <v>0</v>
      </c>
      <c r="M902" s="104">
        <v>0</v>
      </c>
      <c r="N902" s="104">
        <v>2</v>
      </c>
      <c r="O902" s="104">
        <v>1</v>
      </c>
      <c r="P902" s="104">
        <v>0.05</v>
      </c>
      <c r="Q902" s="104">
        <v>0</v>
      </c>
      <c r="R902" s="6">
        <v>0</v>
      </c>
      <c r="S902" s="104">
        <v>0</v>
      </c>
      <c r="T902" s="104">
        <v>1</v>
      </c>
      <c r="U902" s="104">
        <v>2</v>
      </c>
      <c r="V902" s="104">
        <v>0</v>
      </c>
      <c r="W902" s="104">
        <v>0</v>
      </c>
      <c r="X902" s="104">
        <v>0</v>
      </c>
      <c r="Y902" s="104">
        <v>0</v>
      </c>
      <c r="Z902" s="104">
        <v>0</v>
      </c>
      <c r="AA902" s="104">
        <v>0</v>
      </c>
      <c r="AB902" s="11">
        <v>1</v>
      </c>
      <c r="AC902" s="104">
        <v>0</v>
      </c>
      <c r="AD902" s="104">
        <v>15</v>
      </c>
      <c r="AE902" s="104">
        <v>1</v>
      </c>
      <c r="AF902" s="104">
        <v>1</v>
      </c>
      <c r="AG902" s="104">
        <v>2</v>
      </c>
      <c r="AH902" s="104">
        <v>0</v>
      </c>
      <c r="AI902" s="6">
        <v>0</v>
      </c>
      <c r="AJ902" s="104">
        <v>2</v>
      </c>
      <c r="AK902" s="104">
        <v>0</v>
      </c>
      <c r="AL902" s="104">
        <v>0</v>
      </c>
      <c r="AM902" s="104">
        <v>0</v>
      </c>
      <c r="AN902" s="11">
        <v>0</v>
      </c>
      <c r="AO902" s="104">
        <v>10000</v>
      </c>
      <c r="AP902" s="104">
        <v>0.5</v>
      </c>
      <c r="AQ902" s="104">
        <v>0</v>
      </c>
      <c r="AR902" s="104">
        <v>0</v>
      </c>
      <c r="AS902" s="104" t="s">
        <v>154</v>
      </c>
      <c r="AT902" s="105"/>
      <c r="AU902" s="104">
        <v>0</v>
      </c>
      <c r="AV902" s="104">
        <v>0</v>
      </c>
      <c r="AW902" s="104">
        <v>0</v>
      </c>
      <c r="AX902" s="105" t="s">
        <v>156</v>
      </c>
      <c r="AY902" s="105" t="s">
        <v>154</v>
      </c>
      <c r="AZ902" s="104">
        <v>0</v>
      </c>
      <c r="BA902" s="104">
        <v>0</v>
      </c>
      <c r="BB902" s="108" t="s">
        <v>1025</v>
      </c>
      <c r="BC902" s="104">
        <v>0</v>
      </c>
      <c r="BD902" s="11">
        <v>0</v>
      </c>
      <c r="BE902" s="104">
        <v>0</v>
      </c>
      <c r="BF902" s="104">
        <v>0</v>
      </c>
      <c r="BG902" s="104">
        <v>0</v>
      </c>
      <c r="BH902" s="104">
        <v>0</v>
      </c>
      <c r="BI902" s="180" t="s">
        <v>1026</v>
      </c>
      <c r="BJ902" s="6">
        <v>0</v>
      </c>
      <c r="BK902" s="6">
        <v>0</v>
      </c>
      <c r="BL902" s="6">
        <v>0</v>
      </c>
      <c r="BM902" s="6">
        <v>0</v>
      </c>
      <c r="BN902" s="6">
        <v>0</v>
      </c>
      <c r="BO902" s="6">
        <v>0</v>
      </c>
    </row>
    <row r="903" spans="3:67" ht="20.100000000000001" customHeight="1">
      <c r="C903" s="11">
        <v>63102001</v>
      </c>
      <c r="D903" s="12" t="s">
        <v>1027</v>
      </c>
      <c r="E903" s="11">
        <v>1</v>
      </c>
      <c r="F903" s="11">
        <v>63002001</v>
      </c>
      <c r="G903" s="11">
        <v>0</v>
      </c>
      <c r="H903" s="13">
        <v>0</v>
      </c>
      <c r="I903" s="14">
        <v>1</v>
      </c>
      <c r="J903" s="14">
        <v>0</v>
      </c>
      <c r="K903" s="11">
        <v>0</v>
      </c>
      <c r="L903" s="11">
        <v>0</v>
      </c>
      <c r="M903" s="11">
        <v>0</v>
      </c>
      <c r="N903" s="11">
        <v>2</v>
      </c>
      <c r="O903" s="11">
        <v>12</v>
      </c>
      <c r="P903" s="11">
        <v>1</v>
      </c>
      <c r="Q903" s="11">
        <v>0</v>
      </c>
      <c r="R903" s="6">
        <v>0</v>
      </c>
      <c r="S903" s="11">
        <v>0</v>
      </c>
      <c r="T903" s="11">
        <v>1</v>
      </c>
      <c r="U903" s="11">
        <v>2</v>
      </c>
      <c r="V903" s="11">
        <v>0</v>
      </c>
      <c r="W903" s="14">
        <v>0</v>
      </c>
      <c r="X903" s="14">
        <v>0</v>
      </c>
      <c r="Y903" s="11">
        <v>0</v>
      </c>
      <c r="Z903" s="11">
        <v>0</v>
      </c>
      <c r="AA903" s="11">
        <v>0</v>
      </c>
      <c r="AB903" s="11">
        <v>1</v>
      </c>
      <c r="AC903" s="11">
        <v>0</v>
      </c>
      <c r="AD903" s="11">
        <v>60</v>
      </c>
      <c r="AE903" s="11">
        <v>1</v>
      </c>
      <c r="AF903" s="11">
        <v>10</v>
      </c>
      <c r="AG903" s="6">
        <v>0</v>
      </c>
      <c r="AH903" s="6">
        <v>0</v>
      </c>
      <c r="AI903" s="6">
        <v>0</v>
      </c>
      <c r="AJ903" s="6">
        <v>0</v>
      </c>
      <c r="AK903" s="11">
        <v>0</v>
      </c>
      <c r="AL903" s="11">
        <v>0</v>
      </c>
      <c r="AM903" s="11">
        <v>0</v>
      </c>
      <c r="AN903" s="11">
        <v>0</v>
      </c>
      <c r="AO903" s="11">
        <v>50000</v>
      </c>
      <c r="AP903" s="11">
        <v>0</v>
      </c>
      <c r="AQ903" s="11">
        <v>0</v>
      </c>
      <c r="AR903" s="6">
        <v>0</v>
      </c>
      <c r="AS903" s="11">
        <v>90512001</v>
      </c>
      <c r="AT903" s="12" t="s">
        <v>154</v>
      </c>
      <c r="AU903" s="11">
        <v>0</v>
      </c>
      <c r="AV903" s="14">
        <v>0</v>
      </c>
      <c r="AW903" s="14">
        <v>0</v>
      </c>
      <c r="AX903" s="12" t="s">
        <v>987</v>
      </c>
      <c r="AY903" s="11">
        <v>0</v>
      </c>
      <c r="AZ903" s="13">
        <v>0</v>
      </c>
      <c r="BA903" s="13">
        <v>0</v>
      </c>
      <c r="BB903" s="37" t="s">
        <v>1028</v>
      </c>
      <c r="BC903" s="11">
        <v>0</v>
      </c>
      <c r="BD903" s="11">
        <v>0</v>
      </c>
      <c r="BE903" s="11">
        <v>0</v>
      </c>
      <c r="BF903" s="11">
        <v>0</v>
      </c>
      <c r="BG903" s="11">
        <v>0</v>
      </c>
      <c r="BH903" s="11">
        <v>0</v>
      </c>
      <c r="BI903" s="9">
        <v>0</v>
      </c>
      <c r="BJ903" s="6">
        <v>1</v>
      </c>
      <c r="BK903" s="6">
        <v>0</v>
      </c>
      <c r="BL903" s="6">
        <v>0</v>
      </c>
      <c r="BM903" s="6">
        <v>0</v>
      </c>
      <c r="BN903" s="6">
        <v>0</v>
      </c>
      <c r="BO903" s="6">
        <v>0</v>
      </c>
    </row>
    <row r="904" spans="3:67" ht="20.100000000000001" customHeight="1">
      <c r="C904" s="11">
        <v>63102002</v>
      </c>
      <c r="D904" s="12" t="s">
        <v>1022</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154</v>
      </c>
      <c r="AG904" s="6">
        <v>0</v>
      </c>
      <c r="AH904" s="6">
        <v>0</v>
      </c>
      <c r="AI904" s="6">
        <v>0</v>
      </c>
      <c r="AJ904" s="6">
        <v>0</v>
      </c>
      <c r="AK904" s="11">
        <v>0</v>
      </c>
      <c r="AL904" s="11">
        <v>0</v>
      </c>
      <c r="AM904" s="11">
        <v>0</v>
      </c>
      <c r="AN904" s="11">
        <v>0</v>
      </c>
      <c r="AO904" s="11">
        <v>0</v>
      </c>
      <c r="AP904" s="11">
        <v>0</v>
      </c>
      <c r="AQ904" s="11">
        <v>0</v>
      </c>
      <c r="AR904" s="6">
        <v>0</v>
      </c>
      <c r="AS904" s="11" t="s">
        <v>154</v>
      </c>
      <c r="AT904" s="12" t="s">
        <v>154</v>
      </c>
      <c r="AU904" s="11">
        <v>0</v>
      </c>
      <c r="AV904" s="14">
        <v>0</v>
      </c>
      <c r="AW904" s="14">
        <v>0</v>
      </c>
      <c r="AX904" s="12" t="s">
        <v>154</v>
      </c>
      <c r="AY904" s="11">
        <v>0</v>
      </c>
      <c r="AZ904" s="13"/>
      <c r="BA904" s="13"/>
      <c r="BB904" s="37" t="s">
        <v>1023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63102003</v>
      </c>
      <c r="D905" s="12" t="s">
        <v>1029</v>
      </c>
      <c r="E905" s="11">
        <v>1</v>
      </c>
      <c r="F905" s="11">
        <v>63002003</v>
      </c>
      <c r="G905" s="11">
        <v>0</v>
      </c>
      <c r="H905" s="13">
        <v>0</v>
      </c>
      <c r="I905" s="14">
        <v>1</v>
      </c>
      <c r="J905" s="14">
        <v>0</v>
      </c>
      <c r="K905" s="11">
        <v>0</v>
      </c>
      <c r="L905" s="11">
        <v>0</v>
      </c>
      <c r="M905" s="11">
        <v>0</v>
      </c>
      <c r="N905" s="11">
        <v>5</v>
      </c>
      <c r="O905" s="11">
        <v>8</v>
      </c>
      <c r="P905" s="11">
        <v>4</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154</v>
      </c>
      <c r="AG905" s="6">
        <v>0</v>
      </c>
      <c r="AH905" s="6">
        <v>0</v>
      </c>
      <c r="AI905" s="6">
        <v>0</v>
      </c>
      <c r="AJ905" s="6">
        <v>0</v>
      </c>
      <c r="AK905" s="11">
        <v>0</v>
      </c>
      <c r="AL905" s="11">
        <v>0</v>
      </c>
      <c r="AM905" s="11">
        <v>0</v>
      </c>
      <c r="AN905" s="11">
        <v>0</v>
      </c>
      <c r="AO905" s="11">
        <v>0</v>
      </c>
      <c r="AP905" s="11">
        <v>0</v>
      </c>
      <c r="AQ905" s="11">
        <v>0</v>
      </c>
      <c r="AR905" s="6">
        <v>90000006</v>
      </c>
      <c r="AS905" s="11" t="s">
        <v>154</v>
      </c>
      <c r="AT905" s="12" t="s">
        <v>154</v>
      </c>
      <c r="AU905" s="11">
        <v>0</v>
      </c>
      <c r="AV905" s="14">
        <v>0</v>
      </c>
      <c r="AW905" s="14">
        <v>0</v>
      </c>
      <c r="AX905" s="12" t="s">
        <v>154</v>
      </c>
      <c r="AY905" s="11" t="s">
        <v>1030</v>
      </c>
      <c r="AZ905" s="13"/>
      <c r="BA905" s="13"/>
      <c r="BB905" s="37" t="s">
        <v>1031</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63102004</v>
      </c>
      <c r="D906" s="105" t="s">
        <v>1032</v>
      </c>
      <c r="E906" s="104">
        <v>1</v>
      </c>
      <c r="F906" s="104">
        <v>63001004</v>
      </c>
      <c r="G906" s="104">
        <v>0</v>
      </c>
      <c r="H906" s="104">
        <v>0</v>
      </c>
      <c r="I906" s="14">
        <v>1</v>
      </c>
      <c r="J906" s="14">
        <v>0</v>
      </c>
      <c r="K906" s="11">
        <v>0</v>
      </c>
      <c r="L906" s="104">
        <v>0</v>
      </c>
      <c r="M906" s="104">
        <v>0</v>
      </c>
      <c r="N906" s="104">
        <v>2</v>
      </c>
      <c r="O906" s="104">
        <v>4</v>
      </c>
      <c r="P906" s="104">
        <v>0.2</v>
      </c>
      <c r="Q906" s="104">
        <v>0</v>
      </c>
      <c r="R906" s="6">
        <v>0</v>
      </c>
      <c r="S906" s="104">
        <v>0</v>
      </c>
      <c r="T906" s="104">
        <v>1</v>
      </c>
      <c r="U906" s="104">
        <v>2</v>
      </c>
      <c r="V906" s="104">
        <v>0</v>
      </c>
      <c r="W906" s="104">
        <v>0</v>
      </c>
      <c r="X906" s="104">
        <v>0</v>
      </c>
      <c r="Y906" s="104">
        <v>0</v>
      </c>
      <c r="Z906" s="104">
        <v>0</v>
      </c>
      <c r="AA906" s="104">
        <v>0</v>
      </c>
      <c r="AB906" s="11">
        <v>1</v>
      </c>
      <c r="AC906" s="104">
        <v>0</v>
      </c>
      <c r="AD906" s="104">
        <v>3</v>
      </c>
      <c r="AE906" s="104">
        <v>1</v>
      </c>
      <c r="AF906" s="104">
        <v>1</v>
      </c>
      <c r="AG906" s="104">
        <v>2</v>
      </c>
      <c r="AH906" s="104">
        <v>0</v>
      </c>
      <c r="AI906" s="6">
        <v>0</v>
      </c>
      <c r="AJ906" s="104">
        <v>2</v>
      </c>
      <c r="AK906" s="104">
        <v>0</v>
      </c>
      <c r="AL906" s="104">
        <v>0</v>
      </c>
      <c r="AM906" s="104">
        <v>0</v>
      </c>
      <c r="AN906" s="11">
        <v>0</v>
      </c>
      <c r="AO906" s="104">
        <v>1000</v>
      </c>
      <c r="AP906" s="104">
        <v>0.5</v>
      </c>
      <c r="AQ906" s="104">
        <v>0</v>
      </c>
      <c r="AR906" s="104">
        <v>0</v>
      </c>
      <c r="AS906" s="104" t="s">
        <v>154</v>
      </c>
      <c r="AT906" s="105" t="s">
        <v>155</v>
      </c>
      <c r="AU906" s="104">
        <v>0</v>
      </c>
      <c r="AV906" s="104">
        <v>0</v>
      </c>
      <c r="AW906" s="104">
        <v>0</v>
      </c>
      <c r="AX906" s="105" t="s">
        <v>156</v>
      </c>
      <c r="AY906" s="105" t="s">
        <v>154</v>
      </c>
      <c r="AZ906" s="104">
        <v>0</v>
      </c>
      <c r="BA906" s="104">
        <v>0</v>
      </c>
      <c r="BB906" s="108" t="s">
        <v>1033</v>
      </c>
      <c r="BC906" s="104">
        <v>0</v>
      </c>
      <c r="BD906" s="11">
        <v>0</v>
      </c>
      <c r="BE906" s="104">
        <v>0</v>
      </c>
      <c r="BF906" s="104">
        <v>0</v>
      </c>
      <c r="BG906" s="104">
        <v>0</v>
      </c>
      <c r="BH906" s="104">
        <v>0</v>
      </c>
      <c r="BI906" s="180" t="s">
        <v>1034</v>
      </c>
      <c r="BJ906" s="6">
        <v>0</v>
      </c>
      <c r="BK906" s="6">
        <v>0</v>
      </c>
      <c r="BL906" s="6">
        <v>0</v>
      </c>
      <c r="BM906" s="6">
        <v>0</v>
      </c>
      <c r="BN906" s="6">
        <v>0</v>
      </c>
      <c r="BO906" s="6">
        <v>0</v>
      </c>
    </row>
    <row r="907" spans="3:67" ht="20.100000000000001" customHeight="1">
      <c r="C907" s="11">
        <v>63103001</v>
      </c>
      <c r="D907" s="12" t="s">
        <v>1035</v>
      </c>
      <c r="E907" s="104">
        <v>1</v>
      </c>
      <c r="F907" s="104">
        <v>63001004</v>
      </c>
      <c r="G907" s="104">
        <v>0</v>
      </c>
      <c r="H907" s="104">
        <v>0</v>
      </c>
      <c r="I907" s="104">
        <v>1</v>
      </c>
      <c r="J907" s="104">
        <v>0</v>
      </c>
      <c r="K907" s="104">
        <v>0</v>
      </c>
      <c r="L907" s="104">
        <v>0</v>
      </c>
      <c r="M907" s="104">
        <v>0</v>
      </c>
      <c r="N907" s="104">
        <v>2</v>
      </c>
      <c r="O907" s="104">
        <v>10</v>
      </c>
      <c r="P907" s="104">
        <v>1</v>
      </c>
      <c r="Q907" s="104">
        <v>0</v>
      </c>
      <c r="R907" s="104">
        <v>0</v>
      </c>
      <c r="S907" s="104">
        <v>0</v>
      </c>
      <c r="T907" s="104">
        <v>1</v>
      </c>
      <c r="U907" s="104">
        <v>2</v>
      </c>
      <c r="V907" s="104">
        <v>0</v>
      </c>
      <c r="W907" s="104">
        <v>0</v>
      </c>
      <c r="X907" s="104">
        <v>0</v>
      </c>
      <c r="Y907" s="104">
        <v>0</v>
      </c>
      <c r="Z907" s="104">
        <v>0</v>
      </c>
      <c r="AA907" s="104">
        <v>0</v>
      </c>
      <c r="AB907" s="11">
        <v>1</v>
      </c>
      <c r="AC907" s="104">
        <v>0</v>
      </c>
      <c r="AD907" s="104">
        <v>30</v>
      </c>
      <c r="AE907" s="104">
        <v>0</v>
      </c>
      <c r="AF907" s="104">
        <v>0</v>
      </c>
      <c r="AG907" s="104">
        <v>7</v>
      </c>
      <c r="AH907" s="104">
        <v>0</v>
      </c>
      <c r="AI907" s="104">
        <v>0</v>
      </c>
      <c r="AJ907" s="104">
        <v>3</v>
      </c>
      <c r="AK907" s="104">
        <v>0</v>
      </c>
      <c r="AL907" s="104">
        <v>0</v>
      </c>
      <c r="AM907" s="104">
        <v>0</v>
      </c>
      <c r="AN907" s="104">
        <v>0</v>
      </c>
      <c r="AO907" s="104">
        <v>2000</v>
      </c>
      <c r="AP907" s="104">
        <v>0</v>
      </c>
      <c r="AQ907" s="104">
        <v>0</v>
      </c>
      <c r="AR907" s="104">
        <v>0</v>
      </c>
      <c r="AS907" s="104">
        <v>90513001</v>
      </c>
      <c r="AT907" s="105" t="s">
        <v>154</v>
      </c>
      <c r="AU907" s="104">
        <v>0</v>
      </c>
      <c r="AV907" s="104">
        <v>0</v>
      </c>
      <c r="AW907" s="104">
        <v>0</v>
      </c>
      <c r="AX907" s="105" t="s">
        <v>156</v>
      </c>
      <c r="AY907" s="105">
        <v>0</v>
      </c>
      <c r="AZ907" s="104">
        <v>0</v>
      </c>
      <c r="BA907" s="104">
        <v>0</v>
      </c>
      <c r="BB907" s="37" t="s">
        <v>1036</v>
      </c>
      <c r="BC907" s="104">
        <v>0</v>
      </c>
      <c r="BD907" s="104">
        <v>0</v>
      </c>
      <c r="BE907" s="104">
        <v>0</v>
      </c>
      <c r="BF907" s="104">
        <v>0</v>
      </c>
      <c r="BG907" s="104">
        <v>0</v>
      </c>
      <c r="BH907" s="104">
        <v>0</v>
      </c>
      <c r="BI907" s="110">
        <v>0</v>
      </c>
      <c r="BJ907" s="104">
        <v>0</v>
      </c>
      <c r="BK907" s="6">
        <v>0</v>
      </c>
      <c r="BL907" s="6">
        <v>0</v>
      </c>
      <c r="BM907" s="6">
        <v>0</v>
      </c>
      <c r="BN907" s="6">
        <v>0</v>
      </c>
      <c r="BO907" s="6">
        <v>0</v>
      </c>
    </row>
    <row r="908" spans="3:67" ht="20.100000000000001" customHeight="1">
      <c r="C908" s="11">
        <v>63103002</v>
      </c>
      <c r="D908" s="12" t="s">
        <v>1009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154</v>
      </c>
      <c r="AG908" s="6">
        <v>0</v>
      </c>
      <c r="AH908" s="6">
        <v>0</v>
      </c>
      <c r="AI908" s="6">
        <v>0</v>
      </c>
      <c r="AJ908" s="6">
        <v>0</v>
      </c>
      <c r="AK908" s="11">
        <v>0</v>
      </c>
      <c r="AL908" s="11">
        <v>0</v>
      </c>
      <c r="AM908" s="11">
        <v>0</v>
      </c>
      <c r="AN908" s="11">
        <v>0</v>
      </c>
      <c r="AO908" s="11">
        <v>0</v>
      </c>
      <c r="AP908" s="11">
        <v>0</v>
      </c>
      <c r="AQ908" s="11">
        <v>0</v>
      </c>
      <c r="AR908" s="6">
        <v>0</v>
      </c>
      <c r="AS908" s="11" t="s">
        <v>154</v>
      </c>
      <c r="AT908" s="12" t="s">
        <v>154</v>
      </c>
      <c r="AU908" s="11">
        <v>0</v>
      </c>
      <c r="AV908" s="14">
        <v>0</v>
      </c>
      <c r="AW908" s="14">
        <v>0</v>
      </c>
      <c r="AX908" s="12" t="s">
        <v>154</v>
      </c>
      <c r="AY908" s="11">
        <v>0</v>
      </c>
      <c r="AZ908" s="13">
        <v>0</v>
      </c>
      <c r="BA908" s="13">
        <v>0</v>
      </c>
      <c r="BB908" s="37" t="s">
        <v>1010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63103003</v>
      </c>
      <c r="D909" s="12" t="s">
        <v>1037</v>
      </c>
      <c r="E909" s="11">
        <v>1</v>
      </c>
      <c r="F909" s="11">
        <v>63003003</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154</v>
      </c>
      <c r="AG909" s="6">
        <v>0</v>
      </c>
      <c r="AH909" s="6">
        <v>0</v>
      </c>
      <c r="AI909" s="6">
        <v>0</v>
      </c>
      <c r="AJ909" s="6">
        <v>0</v>
      </c>
      <c r="AK909" s="11">
        <v>0</v>
      </c>
      <c r="AL909" s="11">
        <v>0</v>
      </c>
      <c r="AM909" s="11">
        <v>0</v>
      </c>
      <c r="AN909" s="11">
        <v>0</v>
      </c>
      <c r="AO909" s="11">
        <v>0</v>
      </c>
      <c r="AP909" s="11">
        <v>0</v>
      </c>
      <c r="AQ909" s="11">
        <v>0</v>
      </c>
      <c r="AR909" s="6">
        <v>0</v>
      </c>
      <c r="AS909" s="11" t="s">
        <v>154</v>
      </c>
      <c r="AT909" s="12" t="s">
        <v>154</v>
      </c>
      <c r="AU909" s="11">
        <v>0</v>
      </c>
      <c r="AV909" s="14">
        <v>0</v>
      </c>
      <c r="AW909" s="14">
        <v>0</v>
      </c>
      <c r="AX909" s="12" t="s">
        <v>154</v>
      </c>
      <c r="AY909" s="11">
        <v>0</v>
      </c>
      <c r="AZ909" s="13">
        <v>0</v>
      </c>
      <c r="BA909" s="13">
        <v>0</v>
      </c>
      <c r="BB909" s="37" t="s">
        <v>1038</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63103004</v>
      </c>
      <c r="D910" s="105" t="s">
        <v>1039</v>
      </c>
      <c r="E910" s="104">
        <v>1</v>
      </c>
      <c r="F910" s="104">
        <v>63001004</v>
      </c>
      <c r="G910" s="104">
        <v>0</v>
      </c>
      <c r="H910" s="104">
        <v>0</v>
      </c>
      <c r="I910" s="14">
        <v>1</v>
      </c>
      <c r="J910" s="14">
        <v>0</v>
      </c>
      <c r="K910" s="11">
        <v>0</v>
      </c>
      <c r="L910" s="104">
        <v>0</v>
      </c>
      <c r="M910" s="104">
        <v>0</v>
      </c>
      <c r="N910" s="104">
        <v>2</v>
      </c>
      <c r="O910" s="104">
        <v>10</v>
      </c>
      <c r="P910" s="104">
        <v>0.1</v>
      </c>
      <c r="Q910" s="104">
        <v>0</v>
      </c>
      <c r="R910" s="6">
        <v>0</v>
      </c>
      <c r="S910" s="104">
        <v>0</v>
      </c>
      <c r="T910" s="104">
        <v>1</v>
      </c>
      <c r="U910" s="104">
        <v>2</v>
      </c>
      <c r="V910" s="104">
        <v>0</v>
      </c>
      <c r="W910" s="104">
        <v>0</v>
      </c>
      <c r="X910" s="104">
        <v>0</v>
      </c>
      <c r="Y910" s="104">
        <v>0</v>
      </c>
      <c r="Z910" s="104">
        <v>0</v>
      </c>
      <c r="AA910" s="104">
        <v>0</v>
      </c>
      <c r="AB910" s="11">
        <v>1</v>
      </c>
      <c r="AC910" s="104">
        <v>0</v>
      </c>
      <c r="AD910" s="104">
        <v>15</v>
      </c>
      <c r="AE910" s="104">
        <v>1</v>
      </c>
      <c r="AF910" s="104">
        <v>1</v>
      </c>
      <c r="AG910" s="104">
        <v>2</v>
      </c>
      <c r="AH910" s="104">
        <v>0</v>
      </c>
      <c r="AI910" s="6">
        <v>0</v>
      </c>
      <c r="AJ910" s="104">
        <v>2</v>
      </c>
      <c r="AK910" s="104">
        <v>0</v>
      </c>
      <c r="AL910" s="104">
        <v>0</v>
      </c>
      <c r="AM910" s="104">
        <v>0</v>
      </c>
      <c r="AN910" s="11">
        <v>0</v>
      </c>
      <c r="AO910" s="104">
        <v>10000</v>
      </c>
      <c r="AP910" s="104">
        <v>0</v>
      </c>
      <c r="AQ910" s="104">
        <v>0</v>
      </c>
      <c r="AR910" s="104">
        <v>0</v>
      </c>
      <c r="AS910" s="104" t="s">
        <v>154</v>
      </c>
      <c r="AT910" s="105" t="s">
        <v>155</v>
      </c>
      <c r="AU910" s="104">
        <v>0</v>
      </c>
      <c r="AV910" s="104">
        <v>0</v>
      </c>
      <c r="AW910" s="104">
        <v>0</v>
      </c>
      <c r="AX910" s="105" t="s">
        <v>156</v>
      </c>
      <c r="AY910" s="105" t="s">
        <v>154</v>
      </c>
      <c r="AZ910" s="104">
        <v>0</v>
      </c>
      <c r="BA910" s="104">
        <v>0</v>
      </c>
      <c r="BB910" s="108" t="s">
        <v>1040</v>
      </c>
      <c r="BC910" s="104">
        <v>0</v>
      </c>
      <c r="BD910" s="11">
        <v>0</v>
      </c>
      <c r="BE910" s="104">
        <v>0</v>
      </c>
      <c r="BF910" s="104">
        <v>0</v>
      </c>
      <c r="BG910" s="104">
        <v>0</v>
      </c>
      <c r="BH910" s="104">
        <v>0</v>
      </c>
      <c r="BI910" s="180" t="s">
        <v>1041</v>
      </c>
      <c r="BJ910" s="6">
        <v>1</v>
      </c>
      <c r="BK910" s="6">
        <v>0</v>
      </c>
      <c r="BL910" s="6">
        <v>0</v>
      </c>
      <c r="BM910" s="6">
        <v>0</v>
      </c>
      <c r="BN910" s="6">
        <v>0</v>
      </c>
      <c r="BO910" s="6">
        <v>0</v>
      </c>
    </row>
    <row r="911" spans="3:67" ht="20.100000000000001" customHeight="1">
      <c r="C911" s="24">
        <v>63103098</v>
      </c>
      <c r="D911" s="38" t="s">
        <v>1042</v>
      </c>
      <c r="E911" s="24">
        <v>1</v>
      </c>
      <c r="F911" s="24">
        <v>63001004</v>
      </c>
      <c r="G911" s="24">
        <v>0</v>
      </c>
      <c r="H911" s="24">
        <v>0</v>
      </c>
      <c r="I911" s="24">
        <v>1</v>
      </c>
      <c r="J911" s="24">
        <v>0</v>
      </c>
      <c r="K911" s="24">
        <v>0</v>
      </c>
      <c r="L911" s="24">
        <v>0</v>
      </c>
      <c r="M911" s="24">
        <v>0</v>
      </c>
      <c r="N911" s="24">
        <v>2</v>
      </c>
      <c r="O911" s="24">
        <v>3</v>
      </c>
      <c r="P911" s="24">
        <v>0.1</v>
      </c>
      <c r="Q911" s="24">
        <v>0</v>
      </c>
      <c r="R911" s="24">
        <v>0</v>
      </c>
      <c r="S911" s="24">
        <v>0</v>
      </c>
      <c r="T911" s="24">
        <v>1</v>
      </c>
      <c r="U911" s="24">
        <v>2</v>
      </c>
      <c r="V911" s="24">
        <v>0</v>
      </c>
      <c r="W911" s="24">
        <v>0</v>
      </c>
      <c r="X911" s="24">
        <v>0</v>
      </c>
      <c r="Y911" s="24">
        <v>0</v>
      </c>
      <c r="Z911" s="24">
        <v>0</v>
      </c>
      <c r="AA911" s="24">
        <v>0</v>
      </c>
      <c r="AB911" s="24">
        <v>1</v>
      </c>
      <c r="AC911" s="24">
        <v>0</v>
      </c>
      <c r="AD911" s="24">
        <v>15</v>
      </c>
      <c r="AE911" s="24">
        <v>1</v>
      </c>
      <c r="AF911" s="24">
        <v>1</v>
      </c>
      <c r="AG911" s="24">
        <v>2</v>
      </c>
      <c r="AH911" s="24">
        <v>0</v>
      </c>
      <c r="AI911" s="24">
        <v>0</v>
      </c>
      <c r="AJ911" s="24">
        <v>2</v>
      </c>
      <c r="AK911" s="24">
        <v>0</v>
      </c>
      <c r="AL911" s="24">
        <v>0</v>
      </c>
      <c r="AM911" s="24">
        <v>0</v>
      </c>
      <c r="AN911" s="24">
        <v>0</v>
      </c>
      <c r="AO911" s="24">
        <v>10000</v>
      </c>
      <c r="AP911" s="24">
        <v>0</v>
      </c>
      <c r="AQ911" s="24">
        <v>0</v>
      </c>
      <c r="AR911" s="24">
        <v>0</v>
      </c>
      <c r="AS911" s="24" t="s">
        <v>154</v>
      </c>
      <c r="AT911" s="38" t="s">
        <v>155</v>
      </c>
      <c r="AU911" s="24">
        <v>0</v>
      </c>
      <c r="AV911" s="24">
        <v>0</v>
      </c>
      <c r="AW911" s="24">
        <v>0</v>
      </c>
      <c r="AX911" s="38" t="s">
        <v>156</v>
      </c>
      <c r="AY911" s="38" t="s">
        <v>154</v>
      </c>
      <c r="AZ911" s="24">
        <v>0</v>
      </c>
      <c r="BA911" s="24">
        <v>0</v>
      </c>
      <c r="BB911" s="115" t="s">
        <v>1043</v>
      </c>
      <c r="BC911" s="24">
        <v>0</v>
      </c>
      <c r="BD911" s="24">
        <v>0</v>
      </c>
      <c r="BE911" s="24">
        <v>0</v>
      </c>
      <c r="BF911" s="24">
        <v>0</v>
      </c>
      <c r="BG911" s="24">
        <v>0</v>
      </c>
      <c r="BH911" s="24">
        <v>0</v>
      </c>
      <c r="BI911" s="181" t="s">
        <v>1044</v>
      </c>
      <c r="BJ911" s="24">
        <v>1</v>
      </c>
      <c r="BK911" s="24">
        <v>0</v>
      </c>
      <c r="BL911" s="24">
        <v>0</v>
      </c>
      <c r="BM911" s="24">
        <v>0</v>
      </c>
      <c r="BN911" s="24">
        <v>0</v>
      </c>
      <c r="BO911" s="24">
        <v>0</v>
      </c>
    </row>
    <row r="912" spans="3:67" ht="20.100000000000001" customHeight="1">
      <c r="C912" s="24">
        <v>63103099</v>
      </c>
      <c r="D912" s="38" t="s">
        <v>1045</v>
      </c>
      <c r="E912" s="24">
        <v>1</v>
      </c>
      <c r="F912" s="24">
        <v>63003001</v>
      </c>
      <c r="G912" s="24">
        <v>0</v>
      </c>
      <c r="H912" s="24">
        <v>0</v>
      </c>
      <c r="I912" s="24">
        <v>1</v>
      </c>
      <c r="J912" s="24">
        <v>0</v>
      </c>
      <c r="K912" s="24">
        <v>0</v>
      </c>
      <c r="L912" s="24">
        <v>0</v>
      </c>
      <c r="M912" s="24">
        <v>0</v>
      </c>
      <c r="N912" s="24">
        <v>2</v>
      </c>
      <c r="O912" s="24">
        <v>2</v>
      </c>
      <c r="P912" s="24">
        <v>1</v>
      </c>
      <c r="Q912" s="24">
        <v>0</v>
      </c>
      <c r="R912" s="24">
        <v>0</v>
      </c>
      <c r="S912" s="24">
        <v>0</v>
      </c>
      <c r="T912" s="24">
        <v>1</v>
      </c>
      <c r="U912" s="24">
        <v>2</v>
      </c>
      <c r="V912" s="24">
        <v>0</v>
      </c>
      <c r="W912" s="24">
        <v>0</v>
      </c>
      <c r="X912" s="24">
        <v>0</v>
      </c>
      <c r="Y912" s="24">
        <v>0</v>
      </c>
      <c r="Z912" s="24">
        <v>0</v>
      </c>
      <c r="AA912" s="24">
        <v>0</v>
      </c>
      <c r="AB912" s="24">
        <v>1</v>
      </c>
      <c r="AC912" s="24">
        <v>0</v>
      </c>
      <c r="AD912" s="24">
        <v>60</v>
      </c>
      <c r="AE912" s="24">
        <v>1</v>
      </c>
      <c r="AF912" s="24">
        <v>10</v>
      </c>
      <c r="AG912" s="24">
        <v>0</v>
      </c>
      <c r="AH912" s="24">
        <v>0</v>
      </c>
      <c r="AI912" s="24">
        <v>0</v>
      </c>
      <c r="AJ912" s="24">
        <v>0</v>
      </c>
      <c r="AK912" s="24">
        <v>0</v>
      </c>
      <c r="AL912" s="24">
        <v>0</v>
      </c>
      <c r="AM912" s="24">
        <v>0</v>
      </c>
      <c r="AN912" s="24">
        <v>0</v>
      </c>
      <c r="AO912" s="24">
        <v>50000</v>
      </c>
      <c r="AP912" s="24">
        <v>0</v>
      </c>
      <c r="AQ912" s="24">
        <v>0</v>
      </c>
      <c r="AR912" s="24">
        <v>0</v>
      </c>
      <c r="AS912" s="24">
        <v>90513001</v>
      </c>
      <c r="AT912" s="38" t="s">
        <v>154</v>
      </c>
      <c r="AU912" s="24">
        <v>0</v>
      </c>
      <c r="AV912" s="24">
        <v>0</v>
      </c>
      <c r="AW912" s="24">
        <v>0</v>
      </c>
      <c r="AX912" s="38" t="s">
        <v>1046</v>
      </c>
      <c r="AY912" s="24">
        <v>0</v>
      </c>
      <c r="AZ912" s="24">
        <v>0</v>
      </c>
      <c r="BA912" s="24">
        <v>0</v>
      </c>
      <c r="BB912" s="143" t="s">
        <v>1047</v>
      </c>
      <c r="BC912" s="24">
        <v>0</v>
      </c>
      <c r="BD912" s="24">
        <v>0</v>
      </c>
      <c r="BE912" s="24">
        <v>0</v>
      </c>
      <c r="BF912" s="24">
        <v>0</v>
      </c>
      <c r="BG912" s="24">
        <v>0</v>
      </c>
      <c r="BH912" s="24">
        <v>0</v>
      </c>
      <c r="BI912" s="17">
        <v>0</v>
      </c>
      <c r="BJ912" s="24">
        <v>1</v>
      </c>
      <c r="BK912" s="24">
        <v>0</v>
      </c>
      <c r="BL912" s="24">
        <v>0</v>
      </c>
      <c r="BM912" s="24">
        <v>0</v>
      </c>
      <c r="BN912" s="24">
        <v>0</v>
      </c>
      <c r="BO912" s="24">
        <v>0</v>
      </c>
    </row>
    <row r="913" spans="3:67" ht="20.100000000000001" customHeight="1">
      <c r="C913" s="97">
        <v>63201001</v>
      </c>
      <c r="D913" s="98" t="s">
        <v>2054</v>
      </c>
      <c r="E913" s="97">
        <v>1</v>
      </c>
      <c r="F913" s="97">
        <v>63003001</v>
      </c>
      <c r="G913" s="97">
        <v>0</v>
      </c>
      <c r="H913" s="99">
        <v>0</v>
      </c>
      <c r="I913" s="101">
        <v>1</v>
      </c>
      <c r="J913" s="101">
        <v>0</v>
      </c>
      <c r="K913" s="97">
        <v>0</v>
      </c>
      <c r="L913" s="97">
        <v>0</v>
      </c>
      <c r="M913" s="97">
        <v>0</v>
      </c>
      <c r="N913" s="97">
        <v>2</v>
      </c>
      <c r="O913" s="97">
        <v>12</v>
      </c>
      <c r="P913" s="97">
        <v>1</v>
      </c>
      <c r="Q913" s="97">
        <v>0</v>
      </c>
      <c r="R913" s="100">
        <v>0</v>
      </c>
      <c r="S913" s="97">
        <v>0</v>
      </c>
      <c r="T913" s="97">
        <v>1</v>
      </c>
      <c r="U913" s="97">
        <v>2</v>
      </c>
      <c r="V913" s="97">
        <v>0</v>
      </c>
      <c r="W913" s="101">
        <v>0</v>
      </c>
      <c r="X913" s="101">
        <v>0</v>
      </c>
      <c r="Y913" s="97">
        <v>0</v>
      </c>
      <c r="Z913" s="97">
        <v>0</v>
      </c>
      <c r="AA913" s="97">
        <v>0</v>
      </c>
      <c r="AB913" s="97">
        <v>1</v>
      </c>
      <c r="AC913" s="97">
        <v>0</v>
      </c>
      <c r="AD913" s="97">
        <v>60</v>
      </c>
      <c r="AE913" s="97">
        <v>1</v>
      </c>
      <c r="AF913" s="97">
        <v>10</v>
      </c>
      <c r="AG913" s="100">
        <v>0</v>
      </c>
      <c r="AH913" s="100">
        <v>0</v>
      </c>
      <c r="AI913" s="100">
        <v>0</v>
      </c>
      <c r="AJ913" s="100">
        <v>0</v>
      </c>
      <c r="AK913" s="97">
        <v>0</v>
      </c>
      <c r="AL913" s="97">
        <v>0</v>
      </c>
      <c r="AM913" s="97">
        <v>0</v>
      </c>
      <c r="AN913" s="97">
        <v>0</v>
      </c>
      <c r="AO913" s="97">
        <v>50000</v>
      </c>
      <c r="AP913" s="97">
        <v>0</v>
      </c>
      <c r="AQ913" s="97">
        <v>0</v>
      </c>
      <c r="AR913" s="100">
        <v>90503003</v>
      </c>
      <c r="AS913" s="97">
        <v>90503003</v>
      </c>
      <c r="AT913" s="98" t="s">
        <v>154</v>
      </c>
      <c r="AU913" s="97">
        <v>0</v>
      </c>
      <c r="AV913" s="101">
        <v>0</v>
      </c>
      <c r="AW913" s="101">
        <v>0</v>
      </c>
      <c r="AX913" s="98" t="s">
        <v>987</v>
      </c>
      <c r="AY913" s="97">
        <v>0</v>
      </c>
      <c r="AZ913" s="99">
        <v>0</v>
      </c>
      <c r="BA913" s="99">
        <v>0</v>
      </c>
      <c r="BB913" s="121" t="s">
        <v>2065</v>
      </c>
      <c r="BC913" s="97">
        <v>0</v>
      </c>
      <c r="BD913" s="97">
        <v>0</v>
      </c>
      <c r="BE913" s="97">
        <v>0</v>
      </c>
      <c r="BF913" s="97">
        <v>0</v>
      </c>
      <c r="BG913" s="97">
        <v>0</v>
      </c>
      <c r="BH913" s="97">
        <v>0</v>
      </c>
      <c r="BI913" s="103">
        <v>0</v>
      </c>
      <c r="BJ913" s="100">
        <v>1</v>
      </c>
      <c r="BK913" s="100">
        <v>0</v>
      </c>
      <c r="BL913" s="100">
        <v>0</v>
      </c>
      <c r="BM913" s="100">
        <v>0</v>
      </c>
      <c r="BN913" s="100">
        <v>0</v>
      </c>
      <c r="BO913" s="100">
        <v>0</v>
      </c>
    </row>
    <row r="914" spans="3:67" ht="20.100000000000001" customHeight="1">
      <c r="C914" s="97">
        <v>63201002</v>
      </c>
      <c r="D914" s="98" t="s">
        <v>2053</v>
      </c>
      <c r="E914" s="97">
        <v>1</v>
      </c>
      <c r="F914" s="97">
        <v>63001003</v>
      </c>
      <c r="G914" s="97">
        <v>0</v>
      </c>
      <c r="H914" s="99">
        <v>0</v>
      </c>
      <c r="I914" s="101">
        <v>1</v>
      </c>
      <c r="J914" s="101">
        <v>0</v>
      </c>
      <c r="K914" s="97">
        <v>0</v>
      </c>
      <c r="L914" s="97">
        <v>0</v>
      </c>
      <c r="M914" s="97">
        <v>0</v>
      </c>
      <c r="N914" s="97">
        <v>2</v>
      </c>
      <c r="O914" s="97">
        <v>0</v>
      </c>
      <c r="P914" s="97">
        <v>0</v>
      </c>
      <c r="Q914" s="97">
        <v>0</v>
      </c>
      <c r="R914" s="100">
        <v>0</v>
      </c>
      <c r="S914" s="97">
        <v>0</v>
      </c>
      <c r="T914" s="97">
        <v>1</v>
      </c>
      <c r="U914" s="97">
        <v>0</v>
      </c>
      <c r="V914" s="97">
        <v>0</v>
      </c>
      <c r="W914" s="101">
        <v>0</v>
      </c>
      <c r="X914" s="101">
        <v>0</v>
      </c>
      <c r="Y914" s="97">
        <v>0</v>
      </c>
      <c r="Z914" s="97">
        <v>0</v>
      </c>
      <c r="AA914" s="97">
        <v>0</v>
      </c>
      <c r="AB914" s="97">
        <v>1</v>
      </c>
      <c r="AC914" s="97">
        <v>0</v>
      </c>
      <c r="AD914" s="97">
        <v>0</v>
      </c>
      <c r="AE914" s="97">
        <v>0</v>
      </c>
      <c r="AF914" s="97" t="s">
        <v>154</v>
      </c>
      <c r="AG914" s="100">
        <v>0</v>
      </c>
      <c r="AH914" s="100">
        <v>0</v>
      </c>
      <c r="AI914" s="100">
        <v>0</v>
      </c>
      <c r="AJ914" s="100">
        <v>0</v>
      </c>
      <c r="AK914" s="97">
        <v>0</v>
      </c>
      <c r="AL914" s="97">
        <v>0</v>
      </c>
      <c r="AM914" s="97">
        <v>0</v>
      </c>
      <c r="AN914" s="97">
        <v>0</v>
      </c>
      <c r="AO914" s="97">
        <v>0</v>
      </c>
      <c r="AP914" s="97">
        <v>0</v>
      </c>
      <c r="AQ914" s="97">
        <v>0</v>
      </c>
      <c r="AR914" s="100">
        <v>0</v>
      </c>
      <c r="AS914" s="97" t="s">
        <v>154</v>
      </c>
      <c r="AT914" s="98" t="s">
        <v>154</v>
      </c>
      <c r="AU914" s="97">
        <v>0</v>
      </c>
      <c r="AV914" s="101">
        <v>0</v>
      </c>
      <c r="AW914" s="101">
        <v>0</v>
      </c>
      <c r="AX914" s="98" t="s">
        <v>154</v>
      </c>
      <c r="AY914" s="97">
        <v>0</v>
      </c>
      <c r="AZ914" s="99"/>
      <c r="BA914" s="99"/>
      <c r="BB914" s="121" t="s">
        <v>993</v>
      </c>
      <c r="BC914" s="97">
        <v>0</v>
      </c>
      <c r="BD914" s="97">
        <v>0</v>
      </c>
      <c r="BE914" s="97">
        <v>0</v>
      </c>
      <c r="BF914" s="97">
        <v>0</v>
      </c>
      <c r="BG914" s="97">
        <v>0</v>
      </c>
      <c r="BH914" s="97">
        <v>0</v>
      </c>
      <c r="BI914" s="103">
        <v>0</v>
      </c>
      <c r="BJ914" s="100">
        <v>0</v>
      </c>
      <c r="BK914" s="100">
        <v>0</v>
      </c>
      <c r="BL914" s="100">
        <v>0</v>
      </c>
      <c r="BM914" s="100">
        <v>0</v>
      </c>
      <c r="BN914" s="100">
        <v>0</v>
      </c>
      <c r="BO914" s="100">
        <v>0</v>
      </c>
    </row>
    <row r="915" spans="3:67" ht="20.100000000000001" customHeight="1">
      <c r="C915" s="97">
        <v>63201003</v>
      </c>
      <c r="D915" s="98" t="s">
        <v>1048</v>
      </c>
      <c r="E915" s="97">
        <v>1</v>
      </c>
      <c r="F915" s="97">
        <v>63003003</v>
      </c>
      <c r="G915" s="97">
        <v>0</v>
      </c>
      <c r="H915" s="99">
        <v>0</v>
      </c>
      <c r="I915" s="101">
        <v>1</v>
      </c>
      <c r="J915" s="101">
        <v>0</v>
      </c>
      <c r="K915" s="97">
        <v>0</v>
      </c>
      <c r="L915" s="97">
        <v>0</v>
      </c>
      <c r="M915" s="97">
        <v>0</v>
      </c>
      <c r="N915" s="97">
        <v>5</v>
      </c>
      <c r="O915" s="97">
        <v>8</v>
      </c>
      <c r="P915" s="97">
        <v>2</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154</v>
      </c>
      <c r="AG915" s="100">
        <v>0</v>
      </c>
      <c r="AH915" s="100">
        <v>0</v>
      </c>
      <c r="AI915" s="100">
        <v>0</v>
      </c>
      <c r="AJ915" s="100">
        <v>0</v>
      </c>
      <c r="AK915" s="97">
        <v>0</v>
      </c>
      <c r="AL915" s="97">
        <v>0</v>
      </c>
      <c r="AM915" s="97">
        <v>0</v>
      </c>
      <c r="AN915" s="97">
        <v>0</v>
      </c>
      <c r="AO915" s="97">
        <v>0</v>
      </c>
      <c r="AP915" s="97">
        <v>0</v>
      </c>
      <c r="AQ915" s="97">
        <v>0</v>
      </c>
      <c r="AR915" s="100">
        <v>90000006</v>
      </c>
      <c r="AS915" s="97" t="s">
        <v>154</v>
      </c>
      <c r="AT915" s="98" t="s">
        <v>154</v>
      </c>
      <c r="AU915" s="97">
        <v>0</v>
      </c>
      <c r="AV915" s="101">
        <v>0</v>
      </c>
      <c r="AW915" s="101">
        <v>0</v>
      </c>
      <c r="AX915" s="98" t="s">
        <v>154</v>
      </c>
      <c r="AY915" s="97" t="s">
        <v>1012</v>
      </c>
      <c r="AZ915" s="99"/>
      <c r="BA915" s="99"/>
      <c r="BB915" s="121" t="s">
        <v>1049</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63201004</v>
      </c>
      <c r="D916" s="126" t="s">
        <v>2062</v>
      </c>
      <c r="E916" s="119">
        <v>1</v>
      </c>
      <c r="F916" s="119">
        <v>63001004</v>
      </c>
      <c r="G916" s="119">
        <v>0</v>
      </c>
      <c r="H916" s="119">
        <v>0</v>
      </c>
      <c r="I916" s="101">
        <v>1</v>
      </c>
      <c r="J916" s="101">
        <v>0</v>
      </c>
      <c r="K916" s="97">
        <v>0</v>
      </c>
      <c r="L916" s="119">
        <v>0</v>
      </c>
      <c r="M916" s="119">
        <v>0</v>
      </c>
      <c r="N916" s="119">
        <v>2</v>
      </c>
      <c r="O916" s="119">
        <v>1</v>
      </c>
      <c r="P916" s="119">
        <v>0.05</v>
      </c>
      <c r="Q916" s="119">
        <v>0</v>
      </c>
      <c r="R916" s="100">
        <v>0</v>
      </c>
      <c r="S916" s="119">
        <v>0</v>
      </c>
      <c r="T916" s="119">
        <v>1</v>
      </c>
      <c r="U916" s="119">
        <v>2</v>
      </c>
      <c r="V916" s="119">
        <v>0</v>
      </c>
      <c r="W916" s="119">
        <v>0</v>
      </c>
      <c r="X916" s="119">
        <v>0</v>
      </c>
      <c r="Y916" s="119">
        <v>0</v>
      </c>
      <c r="Z916" s="119">
        <v>0</v>
      </c>
      <c r="AA916" s="119">
        <v>0</v>
      </c>
      <c r="AB916" s="97">
        <v>1</v>
      </c>
      <c r="AC916" s="119">
        <v>0</v>
      </c>
      <c r="AD916" s="119">
        <v>15</v>
      </c>
      <c r="AE916" s="119">
        <v>1</v>
      </c>
      <c r="AF916" s="119">
        <v>1</v>
      </c>
      <c r="AG916" s="119">
        <v>2</v>
      </c>
      <c r="AH916" s="119">
        <v>0</v>
      </c>
      <c r="AI916" s="100">
        <v>0</v>
      </c>
      <c r="AJ916" s="119">
        <v>2</v>
      </c>
      <c r="AK916" s="119">
        <v>0</v>
      </c>
      <c r="AL916" s="119">
        <v>0</v>
      </c>
      <c r="AM916" s="119">
        <v>0</v>
      </c>
      <c r="AN916" s="97">
        <v>0</v>
      </c>
      <c r="AO916" s="119">
        <v>10000</v>
      </c>
      <c r="AP916" s="119">
        <v>0.5</v>
      </c>
      <c r="AQ916" s="119">
        <v>0</v>
      </c>
      <c r="AR916" s="119">
        <v>0</v>
      </c>
      <c r="AS916" s="119" t="s">
        <v>154</v>
      </c>
      <c r="AT916" s="126"/>
      <c r="AU916" s="119">
        <v>0</v>
      </c>
      <c r="AV916" s="119">
        <v>0</v>
      </c>
      <c r="AW916" s="119">
        <v>0</v>
      </c>
      <c r="AX916" s="126" t="s">
        <v>156</v>
      </c>
      <c r="AY916" s="126" t="s">
        <v>154</v>
      </c>
      <c r="AZ916" s="119">
        <v>0</v>
      </c>
      <c r="BA916" s="119">
        <v>0</v>
      </c>
      <c r="BB916" s="123" t="s">
        <v>2058</v>
      </c>
      <c r="BC916" s="119">
        <v>0</v>
      </c>
      <c r="BD916" s="97">
        <v>0</v>
      </c>
      <c r="BE916" s="119">
        <v>0</v>
      </c>
      <c r="BF916" s="119">
        <v>0</v>
      </c>
      <c r="BG916" s="119">
        <v>0</v>
      </c>
      <c r="BH916" s="119">
        <v>0</v>
      </c>
      <c r="BI916" s="182" t="s">
        <v>2057</v>
      </c>
      <c r="BJ916" s="100">
        <v>0</v>
      </c>
      <c r="BK916" s="100">
        <v>0</v>
      </c>
      <c r="BL916" s="100">
        <v>0</v>
      </c>
      <c r="BM916" s="100">
        <v>0</v>
      </c>
      <c r="BN916" s="100">
        <v>0</v>
      </c>
      <c r="BO916" s="100">
        <v>0</v>
      </c>
    </row>
    <row r="917" spans="3:67" ht="20.100000000000001" customHeight="1">
      <c r="C917" s="97">
        <v>63202001</v>
      </c>
      <c r="D917" s="98" t="s">
        <v>2055</v>
      </c>
      <c r="E917" s="97">
        <v>1</v>
      </c>
      <c r="F917" s="97">
        <v>63003001</v>
      </c>
      <c r="G917" s="97">
        <v>0</v>
      </c>
      <c r="H917" s="99">
        <v>0</v>
      </c>
      <c r="I917" s="101">
        <v>1</v>
      </c>
      <c r="J917" s="101">
        <v>0</v>
      </c>
      <c r="K917" s="97">
        <v>0</v>
      </c>
      <c r="L917" s="97">
        <v>0</v>
      </c>
      <c r="M917" s="97">
        <v>0</v>
      </c>
      <c r="N917" s="97">
        <v>2</v>
      </c>
      <c r="O917" s="97">
        <v>12</v>
      </c>
      <c r="P917" s="97">
        <v>1</v>
      </c>
      <c r="Q917" s="97">
        <v>0</v>
      </c>
      <c r="R917" s="100">
        <v>0</v>
      </c>
      <c r="S917" s="97">
        <v>0</v>
      </c>
      <c r="T917" s="97">
        <v>1</v>
      </c>
      <c r="U917" s="97">
        <v>2</v>
      </c>
      <c r="V917" s="97">
        <v>0</v>
      </c>
      <c r="W917" s="101">
        <v>0</v>
      </c>
      <c r="X917" s="101">
        <v>0</v>
      </c>
      <c r="Y917" s="97">
        <v>0</v>
      </c>
      <c r="Z917" s="97">
        <v>0</v>
      </c>
      <c r="AA917" s="97">
        <v>0</v>
      </c>
      <c r="AB917" s="97">
        <v>1</v>
      </c>
      <c r="AC917" s="97">
        <v>0</v>
      </c>
      <c r="AD917" s="97">
        <v>60</v>
      </c>
      <c r="AE917" s="97">
        <v>1</v>
      </c>
      <c r="AF917" s="97">
        <v>10</v>
      </c>
      <c r="AG917" s="100">
        <v>0</v>
      </c>
      <c r="AH917" s="100">
        <v>0</v>
      </c>
      <c r="AI917" s="100">
        <v>0</v>
      </c>
      <c r="AJ917" s="100">
        <v>0</v>
      </c>
      <c r="AK917" s="97">
        <v>0</v>
      </c>
      <c r="AL917" s="97">
        <v>0</v>
      </c>
      <c r="AM917" s="97">
        <v>0</v>
      </c>
      <c r="AN917" s="97">
        <v>0</v>
      </c>
      <c r="AO917" s="97">
        <v>50000</v>
      </c>
      <c r="AP917" s="97">
        <v>0</v>
      </c>
      <c r="AQ917" s="97">
        <v>0</v>
      </c>
      <c r="AR917" s="100">
        <v>90503004</v>
      </c>
      <c r="AS917" s="97">
        <v>90503004</v>
      </c>
      <c r="AT917" s="98" t="s">
        <v>154</v>
      </c>
      <c r="AU917" s="97">
        <v>0</v>
      </c>
      <c r="AV917" s="101">
        <v>0</v>
      </c>
      <c r="AW917" s="101">
        <v>0</v>
      </c>
      <c r="AX917" s="98" t="s">
        <v>987</v>
      </c>
      <c r="AY917" s="97">
        <v>0</v>
      </c>
      <c r="AZ917" s="99">
        <v>0</v>
      </c>
      <c r="BA917" s="99">
        <v>0</v>
      </c>
      <c r="BB917" s="121" t="s">
        <v>2066</v>
      </c>
      <c r="BC917" s="97">
        <v>0</v>
      </c>
      <c r="BD917" s="97">
        <v>0</v>
      </c>
      <c r="BE917" s="97">
        <v>0</v>
      </c>
      <c r="BF917" s="97">
        <v>0</v>
      </c>
      <c r="BG917" s="97">
        <v>0</v>
      </c>
      <c r="BH917" s="97">
        <v>0</v>
      </c>
      <c r="BI917" s="103">
        <v>0</v>
      </c>
      <c r="BJ917" s="100">
        <v>1</v>
      </c>
      <c r="BK917" s="100">
        <v>0</v>
      </c>
      <c r="BL917" s="100">
        <v>0</v>
      </c>
      <c r="BM917" s="100">
        <v>0</v>
      </c>
      <c r="BN917" s="100">
        <v>0</v>
      </c>
      <c r="BO917" s="100">
        <v>0</v>
      </c>
    </row>
    <row r="918" spans="3:67" ht="20.100000000000001" customHeight="1">
      <c r="C918" s="97">
        <v>63202002</v>
      </c>
      <c r="D918" s="98" t="s">
        <v>992</v>
      </c>
      <c r="E918" s="97">
        <v>1</v>
      </c>
      <c r="F918" s="97">
        <v>63002002</v>
      </c>
      <c r="G918" s="97">
        <v>0</v>
      </c>
      <c r="H918" s="99">
        <v>0</v>
      </c>
      <c r="I918" s="101">
        <v>1</v>
      </c>
      <c r="J918" s="101">
        <v>0</v>
      </c>
      <c r="K918" s="97">
        <v>0</v>
      </c>
      <c r="L918" s="97">
        <v>0</v>
      </c>
      <c r="M918" s="97">
        <v>0</v>
      </c>
      <c r="N918" s="97">
        <v>2</v>
      </c>
      <c r="O918" s="97">
        <v>0</v>
      </c>
      <c r="P918" s="97">
        <v>0</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154</v>
      </c>
      <c r="AG918" s="100">
        <v>0</v>
      </c>
      <c r="AH918" s="100">
        <v>0</v>
      </c>
      <c r="AI918" s="100">
        <v>0</v>
      </c>
      <c r="AJ918" s="100">
        <v>0</v>
      </c>
      <c r="AK918" s="97">
        <v>0</v>
      </c>
      <c r="AL918" s="97">
        <v>0</v>
      </c>
      <c r="AM918" s="97">
        <v>0</v>
      </c>
      <c r="AN918" s="97">
        <v>0</v>
      </c>
      <c r="AO918" s="97">
        <v>0</v>
      </c>
      <c r="AP918" s="97">
        <v>0</v>
      </c>
      <c r="AQ918" s="97">
        <v>0</v>
      </c>
      <c r="AR918" s="100">
        <v>0</v>
      </c>
      <c r="AS918" s="97" t="s">
        <v>154</v>
      </c>
      <c r="AT918" s="98" t="s">
        <v>154</v>
      </c>
      <c r="AU918" s="97">
        <v>0</v>
      </c>
      <c r="AV918" s="101">
        <v>0</v>
      </c>
      <c r="AW918" s="101">
        <v>0</v>
      </c>
      <c r="AX918" s="98" t="s">
        <v>154</v>
      </c>
      <c r="AY918" s="97">
        <v>0</v>
      </c>
      <c r="AZ918" s="99"/>
      <c r="BA918" s="99"/>
      <c r="BB918" s="121" t="s">
        <v>993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63202003</v>
      </c>
      <c r="D919" s="98" t="s">
        <v>1048</v>
      </c>
      <c r="E919" s="97">
        <v>1</v>
      </c>
      <c r="F919" s="97">
        <v>63003003</v>
      </c>
      <c r="G919" s="97">
        <v>0</v>
      </c>
      <c r="H919" s="99">
        <v>0</v>
      </c>
      <c r="I919" s="101">
        <v>1</v>
      </c>
      <c r="J919" s="101">
        <v>0</v>
      </c>
      <c r="K919" s="97">
        <v>0</v>
      </c>
      <c r="L919" s="97">
        <v>0</v>
      </c>
      <c r="M919" s="97">
        <v>0</v>
      </c>
      <c r="N919" s="97">
        <v>5</v>
      </c>
      <c r="O919" s="97">
        <v>8</v>
      </c>
      <c r="P919" s="97">
        <v>2</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154</v>
      </c>
      <c r="AG919" s="100">
        <v>0</v>
      </c>
      <c r="AH919" s="100">
        <v>0</v>
      </c>
      <c r="AI919" s="100">
        <v>0</v>
      </c>
      <c r="AJ919" s="100">
        <v>0</v>
      </c>
      <c r="AK919" s="97">
        <v>0</v>
      </c>
      <c r="AL919" s="97">
        <v>0</v>
      </c>
      <c r="AM919" s="97">
        <v>0</v>
      </c>
      <c r="AN919" s="97">
        <v>0</v>
      </c>
      <c r="AO919" s="97">
        <v>0</v>
      </c>
      <c r="AP919" s="97">
        <v>0</v>
      </c>
      <c r="AQ919" s="97">
        <v>0</v>
      </c>
      <c r="AR919" s="100">
        <v>90000006</v>
      </c>
      <c r="AS919" s="97" t="s">
        <v>154</v>
      </c>
      <c r="AT919" s="98" t="s">
        <v>154</v>
      </c>
      <c r="AU919" s="97">
        <v>0</v>
      </c>
      <c r="AV919" s="101">
        <v>0</v>
      </c>
      <c r="AW919" s="101">
        <v>0</v>
      </c>
      <c r="AX919" s="98" t="s">
        <v>154</v>
      </c>
      <c r="AY919" s="97" t="s">
        <v>1012</v>
      </c>
      <c r="AZ919" s="99"/>
      <c r="BA919" s="99"/>
      <c r="BB919" s="121" t="s">
        <v>1049</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63202004</v>
      </c>
      <c r="D920" s="126" t="s">
        <v>2063</v>
      </c>
      <c r="E920" s="119">
        <v>1</v>
      </c>
      <c r="F920" s="119">
        <v>63001004</v>
      </c>
      <c r="G920" s="119">
        <v>0</v>
      </c>
      <c r="H920" s="119">
        <v>0</v>
      </c>
      <c r="I920" s="119">
        <v>1</v>
      </c>
      <c r="J920" s="119">
        <v>0</v>
      </c>
      <c r="K920" s="119">
        <v>0</v>
      </c>
      <c r="L920" s="119">
        <v>0</v>
      </c>
      <c r="M920" s="119">
        <v>0</v>
      </c>
      <c r="N920" s="119">
        <v>2</v>
      </c>
      <c r="O920" s="119">
        <v>1</v>
      </c>
      <c r="P920" s="119">
        <v>0.05</v>
      </c>
      <c r="Q920" s="119">
        <v>0</v>
      </c>
      <c r="R920" s="119">
        <v>0</v>
      </c>
      <c r="S920" s="119">
        <v>0</v>
      </c>
      <c r="T920" s="119">
        <v>1</v>
      </c>
      <c r="U920" s="119">
        <v>2</v>
      </c>
      <c r="V920" s="119">
        <v>0</v>
      </c>
      <c r="W920" s="119">
        <v>0</v>
      </c>
      <c r="X920" s="119">
        <v>0</v>
      </c>
      <c r="Y920" s="119">
        <v>0</v>
      </c>
      <c r="Z920" s="119">
        <v>0</v>
      </c>
      <c r="AA920" s="119">
        <v>0</v>
      </c>
      <c r="AB920" s="97">
        <v>1</v>
      </c>
      <c r="AC920" s="119">
        <v>0</v>
      </c>
      <c r="AD920" s="119">
        <v>5</v>
      </c>
      <c r="AE920" s="119">
        <v>0</v>
      </c>
      <c r="AF920" s="119">
        <v>0</v>
      </c>
      <c r="AG920" s="119">
        <v>7</v>
      </c>
      <c r="AH920" s="119">
        <v>0</v>
      </c>
      <c r="AI920" s="119">
        <v>0</v>
      </c>
      <c r="AJ920" s="119">
        <v>3</v>
      </c>
      <c r="AK920" s="119">
        <v>0</v>
      </c>
      <c r="AL920" s="119">
        <v>0</v>
      </c>
      <c r="AM920" s="119">
        <v>0</v>
      </c>
      <c r="AN920" s="119">
        <v>0</v>
      </c>
      <c r="AO920" s="119">
        <v>3000</v>
      </c>
      <c r="AP920" s="119">
        <v>0.5</v>
      </c>
      <c r="AQ920" s="119">
        <v>0</v>
      </c>
      <c r="AR920" s="119">
        <v>0</v>
      </c>
      <c r="AS920" s="119">
        <v>90000009</v>
      </c>
      <c r="AT920" s="126"/>
      <c r="AU920" s="119">
        <v>0</v>
      </c>
      <c r="AV920" s="119">
        <v>0</v>
      </c>
      <c r="AW920" s="119">
        <v>0</v>
      </c>
      <c r="AX920" s="126" t="s">
        <v>156</v>
      </c>
      <c r="AY920" s="126">
        <v>0</v>
      </c>
      <c r="AZ920" s="119">
        <v>0</v>
      </c>
      <c r="BA920" s="119">
        <v>0</v>
      </c>
      <c r="BB920" s="123" t="s">
        <v>2059</v>
      </c>
      <c r="BC920" s="119">
        <v>0</v>
      </c>
      <c r="BD920" s="119">
        <v>0</v>
      </c>
      <c r="BE920" s="119">
        <v>0</v>
      </c>
      <c r="BF920" s="119">
        <v>0</v>
      </c>
      <c r="BG920" s="119">
        <v>0</v>
      </c>
      <c r="BH920" s="119">
        <v>0</v>
      </c>
      <c r="BI920" s="128">
        <v>0</v>
      </c>
      <c r="BJ920" s="119">
        <v>0</v>
      </c>
      <c r="BK920" s="100">
        <v>0</v>
      </c>
      <c r="BL920" s="100">
        <v>0</v>
      </c>
      <c r="BM920" s="100">
        <v>0</v>
      </c>
      <c r="BN920" s="100">
        <v>0</v>
      </c>
      <c r="BO920" s="100">
        <v>0</v>
      </c>
    </row>
    <row r="921" spans="3:67" ht="20.100000000000001" customHeight="1">
      <c r="C921" s="97">
        <v>63203001</v>
      </c>
      <c r="D921" s="98" t="s">
        <v>2056</v>
      </c>
      <c r="E921" s="97">
        <v>1</v>
      </c>
      <c r="F921" s="97">
        <v>63003001</v>
      </c>
      <c r="G921" s="97">
        <v>0</v>
      </c>
      <c r="H921" s="99">
        <v>0</v>
      </c>
      <c r="I921" s="101">
        <v>1</v>
      </c>
      <c r="J921" s="101">
        <v>0</v>
      </c>
      <c r="K921" s="97">
        <v>0</v>
      </c>
      <c r="L921" s="97">
        <v>0</v>
      </c>
      <c r="M921" s="97">
        <v>0</v>
      </c>
      <c r="N921" s="97">
        <v>2</v>
      </c>
      <c r="O921" s="97">
        <v>12</v>
      </c>
      <c r="P921" s="97">
        <v>1</v>
      </c>
      <c r="Q921" s="97">
        <v>0</v>
      </c>
      <c r="R921" s="100">
        <v>0</v>
      </c>
      <c r="S921" s="97">
        <v>0</v>
      </c>
      <c r="T921" s="97">
        <v>1</v>
      </c>
      <c r="U921" s="97">
        <v>2</v>
      </c>
      <c r="V921" s="97">
        <v>0</v>
      </c>
      <c r="W921" s="101">
        <v>0</v>
      </c>
      <c r="X921" s="101">
        <v>0</v>
      </c>
      <c r="Y921" s="97">
        <v>0</v>
      </c>
      <c r="Z921" s="97">
        <v>0</v>
      </c>
      <c r="AA921" s="97">
        <v>0</v>
      </c>
      <c r="AB921" s="97">
        <v>1</v>
      </c>
      <c r="AC921" s="97">
        <v>0</v>
      </c>
      <c r="AD921" s="97">
        <v>60</v>
      </c>
      <c r="AE921" s="97">
        <v>1</v>
      </c>
      <c r="AF921" s="97">
        <v>10</v>
      </c>
      <c r="AG921" s="100">
        <v>0</v>
      </c>
      <c r="AH921" s="100">
        <v>0</v>
      </c>
      <c r="AI921" s="100">
        <v>0</v>
      </c>
      <c r="AJ921" s="100">
        <v>0</v>
      </c>
      <c r="AK921" s="97">
        <v>0</v>
      </c>
      <c r="AL921" s="97">
        <v>0</v>
      </c>
      <c r="AM921" s="97">
        <v>0</v>
      </c>
      <c r="AN921" s="97">
        <v>0</v>
      </c>
      <c r="AO921" s="97">
        <v>50000</v>
      </c>
      <c r="AP921" s="97">
        <v>0</v>
      </c>
      <c r="AQ921" s="97">
        <v>0</v>
      </c>
      <c r="AR921" s="100">
        <v>90503005</v>
      </c>
      <c r="AS921" s="97">
        <v>90503005</v>
      </c>
      <c r="AT921" s="98" t="s">
        <v>154</v>
      </c>
      <c r="AU921" s="97">
        <v>0</v>
      </c>
      <c r="AV921" s="101">
        <v>0</v>
      </c>
      <c r="AW921" s="101">
        <v>0</v>
      </c>
      <c r="AX921" s="98" t="s">
        <v>987</v>
      </c>
      <c r="AY921" s="97">
        <v>0</v>
      </c>
      <c r="AZ921" s="99">
        <v>0</v>
      </c>
      <c r="BA921" s="99">
        <v>0</v>
      </c>
      <c r="BB921" s="121" t="s">
        <v>2067</v>
      </c>
      <c r="BC921" s="97">
        <v>0</v>
      </c>
      <c r="BD921" s="97">
        <v>0</v>
      </c>
      <c r="BE921" s="97">
        <v>0</v>
      </c>
      <c r="BF921" s="97">
        <v>0</v>
      </c>
      <c r="BG921" s="97">
        <v>0</v>
      </c>
      <c r="BH921" s="97">
        <v>0</v>
      </c>
      <c r="BI921" s="103">
        <v>0</v>
      </c>
      <c r="BJ921" s="100">
        <v>1</v>
      </c>
      <c r="BK921" s="100">
        <v>0</v>
      </c>
      <c r="BL921" s="100">
        <v>0</v>
      </c>
      <c r="BM921" s="100">
        <v>0</v>
      </c>
      <c r="BN921" s="100">
        <v>0</v>
      </c>
      <c r="BO921" s="100">
        <v>0</v>
      </c>
    </row>
    <row r="922" spans="3:67" ht="20.100000000000001" customHeight="1">
      <c r="C922" s="97">
        <v>63203002</v>
      </c>
      <c r="D922" s="98" t="s">
        <v>992</v>
      </c>
      <c r="E922" s="97">
        <v>1</v>
      </c>
      <c r="F922" s="97">
        <v>63002002</v>
      </c>
      <c r="G922" s="97">
        <v>0</v>
      </c>
      <c r="H922" s="99">
        <v>0</v>
      </c>
      <c r="I922" s="101">
        <v>1</v>
      </c>
      <c r="J922" s="101">
        <v>0</v>
      </c>
      <c r="K922" s="97">
        <v>0</v>
      </c>
      <c r="L922" s="97">
        <v>0</v>
      </c>
      <c r="M922" s="97">
        <v>0</v>
      </c>
      <c r="N922" s="97">
        <v>2</v>
      </c>
      <c r="O922" s="97">
        <v>0</v>
      </c>
      <c r="P922" s="97">
        <v>0</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154</v>
      </c>
      <c r="AG922" s="100">
        <v>0</v>
      </c>
      <c r="AH922" s="100">
        <v>0</v>
      </c>
      <c r="AI922" s="100">
        <v>0</v>
      </c>
      <c r="AJ922" s="100">
        <v>0</v>
      </c>
      <c r="AK922" s="97">
        <v>0</v>
      </c>
      <c r="AL922" s="97">
        <v>0</v>
      </c>
      <c r="AM922" s="97">
        <v>0</v>
      </c>
      <c r="AN922" s="97">
        <v>0</v>
      </c>
      <c r="AO922" s="97">
        <v>0</v>
      </c>
      <c r="AP922" s="97">
        <v>0</v>
      </c>
      <c r="AQ922" s="97">
        <v>0</v>
      </c>
      <c r="AR922" s="100">
        <v>0</v>
      </c>
      <c r="AS922" s="97" t="s">
        <v>154</v>
      </c>
      <c r="AT922" s="98" t="s">
        <v>154</v>
      </c>
      <c r="AU922" s="97">
        <v>0</v>
      </c>
      <c r="AV922" s="101">
        <v>0</v>
      </c>
      <c r="AW922" s="101">
        <v>0</v>
      </c>
      <c r="AX922" s="98" t="s">
        <v>154</v>
      </c>
      <c r="AY922" s="97">
        <v>0</v>
      </c>
      <c r="AZ922" s="99"/>
      <c r="BA922" s="99"/>
      <c r="BB922" s="121" t="s">
        <v>993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63203003</v>
      </c>
      <c r="D923" s="98" t="s">
        <v>1048</v>
      </c>
      <c r="E923" s="97">
        <v>1</v>
      </c>
      <c r="F923" s="97">
        <v>63003003</v>
      </c>
      <c r="G923" s="97">
        <v>0</v>
      </c>
      <c r="H923" s="99">
        <v>0</v>
      </c>
      <c r="I923" s="101">
        <v>1</v>
      </c>
      <c r="J923" s="101">
        <v>0</v>
      </c>
      <c r="K923" s="97">
        <v>0</v>
      </c>
      <c r="L923" s="97">
        <v>0</v>
      </c>
      <c r="M923" s="97">
        <v>0</v>
      </c>
      <c r="N923" s="97">
        <v>5</v>
      </c>
      <c r="O923" s="97">
        <v>8</v>
      </c>
      <c r="P923" s="97">
        <v>2</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154</v>
      </c>
      <c r="AG923" s="100">
        <v>0</v>
      </c>
      <c r="AH923" s="100">
        <v>0</v>
      </c>
      <c r="AI923" s="100">
        <v>0</v>
      </c>
      <c r="AJ923" s="100">
        <v>0</v>
      </c>
      <c r="AK923" s="97">
        <v>0</v>
      </c>
      <c r="AL923" s="97">
        <v>0</v>
      </c>
      <c r="AM923" s="97">
        <v>0</v>
      </c>
      <c r="AN923" s="97">
        <v>0</v>
      </c>
      <c r="AO923" s="97">
        <v>0</v>
      </c>
      <c r="AP923" s="97">
        <v>0</v>
      </c>
      <c r="AQ923" s="97">
        <v>0</v>
      </c>
      <c r="AR923" s="100">
        <v>90000006</v>
      </c>
      <c r="AS923" s="97" t="s">
        <v>154</v>
      </c>
      <c r="AT923" s="98" t="s">
        <v>154</v>
      </c>
      <c r="AU923" s="97">
        <v>0</v>
      </c>
      <c r="AV923" s="101">
        <v>0</v>
      </c>
      <c r="AW923" s="101">
        <v>0</v>
      </c>
      <c r="AX923" s="98" t="s">
        <v>154</v>
      </c>
      <c r="AY923" s="97" t="s">
        <v>1012</v>
      </c>
      <c r="AZ923" s="99"/>
      <c r="BA923" s="99"/>
      <c r="BB923" s="121" t="s">
        <v>1049</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63203004</v>
      </c>
      <c r="D924" s="126" t="s">
        <v>2064</v>
      </c>
      <c r="E924" s="11">
        <v>1</v>
      </c>
      <c r="F924" s="11">
        <v>63002003</v>
      </c>
      <c r="G924" s="11">
        <v>0</v>
      </c>
      <c r="H924" s="13">
        <v>0</v>
      </c>
      <c r="I924" s="14">
        <v>1</v>
      </c>
      <c r="J924" s="14">
        <v>0</v>
      </c>
      <c r="K924" s="11">
        <v>0</v>
      </c>
      <c r="L924" s="11">
        <v>0</v>
      </c>
      <c r="M924" s="11">
        <v>0</v>
      </c>
      <c r="N924" s="11">
        <v>5</v>
      </c>
      <c r="O924" s="11">
        <v>8</v>
      </c>
      <c r="P924" s="11">
        <v>1</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154</v>
      </c>
      <c r="AG924" s="6">
        <v>0</v>
      </c>
      <c r="AH924" s="6">
        <v>0</v>
      </c>
      <c r="AI924" s="6">
        <v>0</v>
      </c>
      <c r="AJ924" s="6">
        <v>0</v>
      </c>
      <c r="AK924" s="11">
        <v>0</v>
      </c>
      <c r="AL924" s="11">
        <v>0</v>
      </c>
      <c r="AM924" s="11">
        <v>0</v>
      </c>
      <c r="AN924" s="11">
        <v>0</v>
      </c>
      <c r="AO924" s="11">
        <v>0</v>
      </c>
      <c r="AP924" s="11">
        <v>0</v>
      </c>
      <c r="AQ924" s="11">
        <v>0</v>
      </c>
      <c r="AR924" s="6">
        <v>90000006</v>
      </c>
      <c r="AS924" s="11" t="s">
        <v>154</v>
      </c>
      <c r="AT924" s="12" t="s">
        <v>154</v>
      </c>
      <c r="AU924" s="11">
        <v>0</v>
      </c>
      <c r="AV924" s="14">
        <v>0</v>
      </c>
      <c r="AW924" s="14">
        <v>0</v>
      </c>
      <c r="AX924" s="12" t="s">
        <v>154</v>
      </c>
      <c r="AY924" s="11" t="s">
        <v>2060</v>
      </c>
      <c r="AZ924" s="13"/>
      <c r="BA924" s="13"/>
      <c r="BB924" s="37" t="s">
        <v>2061</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4">
        <v>64000001</v>
      </c>
      <c r="D925" s="15" t="s">
        <v>292</v>
      </c>
      <c r="E925" s="14">
        <v>1</v>
      </c>
      <c r="F925" s="14">
        <v>10041</v>
      </c>
      <c r="G925" s="14">
        <v>0</v>
      </c>
      <c r="H925" s="13">
        <v>0</v>
      </c>
      <c r="I925" s="14">
        <v>1</v>
      </c>
      <c r="J925" s="14">
        <v>0</v>
      </c>
      <c r="K925" s="11">
        <v>0</v>
      </c>
      <c r="L925" s="14">
        <v>0</v>
      </c>
      <c r="M925" s="14">
        <v>0</v>
      </c>
      <c r="N925" s="14">
        <v>2</v>
      </c>
      <c r="O925" s="14">
        <v>1</v>
      </c>
      <c r="P925" s="14">
        <v>0.5</v>
      </c>
      <c r="Q925" s="14">
        <v>0</v>
      </c>
      <c r="R925" s="6">
        <v>0</v>
      </c>
      <c r="S925" s="13">
        <v>0</v>
      </c>
      <c r="T925" s="11">
        <v>1</v>
      </c>
      <c r="U925" s="14">
        <v>2</v>
      </c>
      <c r="V925" s="14">
        <v>0</v>
      </c>
      <c r="W925" s="14">
        <v>0</v>
      </c>
      <c r="X925" s="14">
        <v>0</v>
      </c>
      <c r="Y925" s="14">
        <v>0</v>
      </c>
      <c r="Z925" s="14">
        <v>0</v>
      </c>
      <c r="AA925" s="14">
        <v>0</v>
      </c>
      <c r="AB925" s="11">
        <v>1</v>
      </c>
      <c r="AC925" s="14">
        <v>0</v>
      </c>
      <c r="AD925" s="14">
        <v>18</v>
      </c>
      <c r="AE925" s="14">
        <v>0</v>
      </c>
      <c r="AF925" s="14">
        <v>0</v>
      </c>
      <c r="AG925" s="6">
        <v>2</v>
      </c>
      <c r="AH925" s="6">
        <v>0</v>
      </c>
      <c r="AI925" s="6">
        <v>0</v>
      </c>
      <c r="AJ925" s="6">
        <v>0</v>
      </c>
      <c r="AK925" s="14">
        <v>0</v>
      </c>
      <c r="AL925" s="14">
        <v>0</v>
      </c>
      <c r="AM925" s="14">
        <v>0</v>
      </c>
      <c r="AN925" s="11">
        <v>0</v>
      </c>
      <c r="AO925" s="14">
        <v>1000</v>
      </c>
      <c r="AP925" s="14">
        <v>0</v>
      </c>
      <c r="AQ925" s="14">
        <v>0</v>
      </c>
      <c r="AR925" s="6">
        <v>90600010</v>
      </c>
      <c r="AS925" s="14" t="s">
        <v>154</v>
      </c>
      <c r="AT925" s="15" t="s">
        <v>155</v>
      </c>
      <c r="AU925" s="14" t="s">
        <v>817</v>
      </c>
      <c r="AV925" s="14">
        <v>0</v>
      </c>
      <c r="AW925" s="14">
        <v>40000003</v>
      </c>
      <c r="AX925" s="15" t="s">
        <v>156</v>
      </c>
      <c r="AY925" s="15" t="s">
        <v>154</v>
      </c>
      <c r="AZ925" s="13">
        <v>0</v>
      </c>
      <c r="BA925" s="13">
        <v>0</v>
      </c>
      <c r="BB925" s="68" t="s">
        <v>1050</v>
      </c>
      <c r="BC925" s="14">
        <v>0</v>
      </c>
      <c r="BD925" s="11">
        <v>0</v>
      </c>
      <c r="BE925" s="14">
        <v>0</v>
      </c>
      <c r="BF925" s="14">
        <v>0</v>
      </c>
      <c r="BG925" s="14">
        <v>0</v>
      </c>
      <c r="BH925" s="14">
        <v>0</v>
      </c>
      <c r="BI925" s="9">
        <v>0</v>
      </c>
      <c r="BJ925" s="6">
        <v>0</v>
      </c>
      <c r="BK925" s="6">
        <v>0</v>
      </c>
      <c r="BL925" s="6">
        <v>0</v>
      </c>
      <c r="BM925" s="6">
        <v>0</v>
      </c>
      <c r="BN925" s="6">
        <v>0</v>
      </c>
      <c r="BO925" s="6">
        <v>0</v>
      </c>
    </row>
    <row r="926" spans="3:67" ht="20.100000000000001" customHeight="1">
      <c r="C926" s="14">
        <v>64000002</v>
      </c>
      <c r="D926" s="15" t="s">
        <v>936</v>
      </c>
      <c r="E926" s="14">
        <v>1</v>
      </c>
      <c r="F926" s="14">
        <v>60010500</v>
      </c>
      <c r="G926" s="14">
        <v>0</v>
      </c>
      <c r="H926" s="13">
        <v>0</v>
      </c>
      <c r="I926" s="14">
        <v>1</v>
      </c>
      <c r="J926" s="14">
        <v>0</v>
      </c>
      <c r="K926" s="11">
        <v>0</v>
      </c>
      <c r="L926" s="14">
        <v>0</v>
      </c>
      <c r="M926" s="14">
        <v>0</v>
      </c>
      <c r="N926" s="14">
        <v>2</v>
      </c>
      <c r="O926" s="14">
        <v>2</v>
      </c>
      <c r="P926" s="14">
        <v>0.6</v>
      </c>
      <c r="Q926" s="14">
        <v>0</v>
      </c>
      <c r="R926" s="6">
        <v>0</v>
      </c>
      <c r="S926" s="13">
        <v>0</v>
      </c>
      <c r="T926" s="11">
        <v>1</v>
      </c>
      <c r="U926" s="14">
        <v>2</v>
      </c>
      <c r="V926" s="14">
        <v>0</v>
      </c>
      <c r="W926" s="14">
        <v>0</v>
      </c>
      <c r="X926" s="14">
        <v>0</v>
      </c>
      <c r="Y926" s="14">
        <v>0</v>
      </c>
      <c r="Z926" s="14">
        <v>0</v>
      </c>
      <c r="AA926" s="14">
        <v>0</v>
      </c>
      <c r="AB926" s="11">
        <v>1</v>
      </c>
      <c r="AC926" s="14">
        <v>0</v>
      </c>
      <c r="AD926" s="11">
        <v>99999</v>
      </c>
      <c r="AE926" s="14">
        <v>0</v>
      </c>
      <c r="AF926" s="14">
        <v>0</v>
      </c>
      <c r="AG926" s="6">
        <v>2</v>
      </c>
      <c r="AH926" s="6">
        <v>0</v>
      </c>
      <c r="AI926" s="6">
        <v>0</v>
      </c>
      <c r="AJ926" s="6">
        <v>0</v>
      </c>
      <c r="AK926" s="14">
        <v>0</v>
      </c>
      <c r="AL926" s="14">
        <v>0</v>
      </c>
      <c r="AM926" s="14">
        <v>0</v>
      </c>
      <c r="AN926" s="11">
        <v>0</v>
      </c>
      <c r="AO926" s="14">
        <v>1000</v>
      </c>
      <c r="AP926" s="14">
        <v>0</v>
      </c>
      <c r="AQ926" s="14">
        <v>0</v>
      </c>
      <c r="AR926" s="6">
        <v>90600020</v>
      </c>
      <c r="AS926" s="14" t="s">
        <v>154</v>
      </c>
      <c r="AT926" s="15" t="s">
        <v>155</v>
      </c>
      <c r="AU926" s="14" t="s">
        <v>817</v>
      </c>
      <c r="AV926" s="14">
        <v>0</v>
      </c>
      <c r="AW926" s="14">
        <v>0</v>
      </c>
      <c r="AX926" s="15" t="s">
        <v>156</v>
      </c>
      <c r="AY926" s="15" t="s">
        <v>154</v>
      </c>
      <c r="AZ926" s="13">
        <v>0</v>
      </c>
      <c r="BA926" s="13">
        <v>0</v>
      </c>
      <c r="BB926" s="68" t="s">
        <v>1051</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64000003</v>
      </c>
      <c r="D927" s="15" t="s">
        <v>1052</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4">
        <v>0</v>
      </c>
      <c r="AO927" s="14">
        <v>1000</v>
      </c>
      <c r="AP927" s="14">
        <v>0</v>
      </c>
      <c r="AQ927" s="14">
        <v>0</v>
      </c>
      <c r="AR927" s="6">
        <v>90600030</v>
      </c>
      <c r="AS927" s="14" t="s">
        <v>154</v>
      </c>
      <c r="AT927" s="15" t="s">
        <v>155</v>
      </c>
      <c r="AU927" s="14" t="s">
        <v>817</v>
      </c>
      <c r="AV927" s="14">
        <v>0</v>
      </c>
      <c r="AW927" s="14">
        <v>0</v>
      </c>
      <c r="AX927" s="15" t="s">
        <v>156</v>
      </c>
      <c r="AY927" s="15" t="s">
        <v>154</v>
      </c>
      <c r="AZ927" s="13">
        <v>0</v>
      </c>
      <c r="BA927" s="13">
        <v>0</v>
      </c>
      <c r="BB927" s="68" t="s">
        <v>1053</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64000004</v>
      </c>
      <c r="D928" s="15" t="s">
        <v>1054</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90600040</v>
      </c>
      <c r="AS928" s="14" t="s">
        <v>154</v>
      </c>
      <c r="AT928" s="15" t="s">
        <v>155</v>
      </c>
      <c r="AU928" s="14" t="s">
        <v>817</v>
      </c>
      <c r="AV928" s="14">
        <v>0</v>
      </c>
      <c r="AW928" s="14">
        <v>0</v>
      </c>
      <c r="AX928" s="15" t="s">
        <v>156</v>
      </c>
      <c r="AY928" s="15" t="s">
        <v>154</v>
      </c>
      <c r="AZ928" s="13">
        <v>0</v>
      </c>
      <c r="BA928" s="13">
        <v>0</v>
      </c>
      <c r="BB928" s="68" t="s">
        <v>1055</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64000005</v>
      </c>
      <c r="D929" s="15" t="s">
        <v>364</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90600050</v>
      </c>
      <c r="AS929" s="14" t="s">
        <v>154</v>
      </c>
      <c r="AT929" s="15" t="s">
        <v>155</v>
      </c>
      <c r="AU929" s="14" t="s">
        <v>817</v>
      </c>
      <c r="AV929" s="14">
        <v>0</v>
      </c>
      <c r="AW929" s="14">
        <v>0</v>
      </c>
      <c r="AX929" s="15" t="s">
        <v>156</v>
      </c>
      <c r="AY929" s="15" t="s">
        <v>154</v>
      </c>
      <c r="AZ929" s="13">
        <v>0</v>
      </c>
      <c r="BA929" s="13">
        <v>0</v>
      </c>
      <c r="BB929" s="68" t="s">
        <v>1056</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64000006</v>
      </c>
      <c r="D930" s="15" t="s">
        <v>1057</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90600060</v>
      </c>
      <c r="AS930" s="14" t="s">
        <v>154</v>
      </c>
      <c r="AT930" s="15" t="s">
        <v>155</v>
      </c>
      <c r="AU930" s="14" t="s">
        <v>817</v>
      </c>
      <c r="AV930" s="14">
        <v>0</v>
      </c>
      <c r="AW930" s="14">
        <v>0</v>
      </c>
      <c r="AX930" s="15" t="s">
        <v>156</v>
      </c>
      <c r="AY930" s="15" t="s">
        <v>154</v>
      </c>
      <c r="AZ930" s="13">
        <v>0</v>
      </c>
      <c r="BA930" s="13">
        <v>0</v>
      </c>
      <c r="BB930" s="68" t="s">
        <v>1058</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64000007</v>
      </c>
      <c r="D931" s="15" t="s">
        <v>1059</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90600070</v>
      </c>
      <c r="AS931" s="14" t="s">
        <v>154</v>
      </c>
      <c r="AT931" s="15" t="s">
        <v>155</v>
      </c>
      <c r="AU931" s="14" t="s">
        <v>817</v>
      </c>
      <c r="AV931" s="14">
        <v>0</v>
      </c>
      <c r="AW931" s="14">
        <v>0</v>
      </c>
      <c r="AX931" s="15" t="s">
        <v>156</v>
      </c>
      <c r="AY931" s="15" t="s">
        <v>154</v>
      </c>
      <c r="AZ931" s="13">
        <v>0</v>
      </c>
      <c r="BA931" s="13">
        <v>0</v>
      </c>
      <c r="BB931" s="68" t="s">
        <v>1060</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64000008</v>
      </c>
      <c r="D932" s="15" t="s">
        <v>396</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0</v>
      </c>
      <c r="AS932" s="14" t="s">
        <v>154</v>
      </c>
      <c r="AT932" s="15" t="s">
        <v>155</v>
      </c>
      <c r="AU932" s="14" t="s">
        <v>817</v>
      </c>
      <c r="AV932" s="14">
        <v>0</v>
      </c>
      <c r="AW932" s="14">
        <v>0</v>
      </c>
      <c r="AX932" s="15" t="s">
        <v>156</v>
      </c>
      <c r="AY932" s="15" t="s">
        <v>154</v>
      </c>
      <c r="AZ932" s="13">
        <v>0</v>
      </c>
      <c r="BA932" s="13">
        <v>0</v>
      </c>
      <c r="BB932" s="68" t="s">
        <v>1061</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64100001</v>
      </c>
      <c r="D933" s="15" t="s">
        <v>1062</v>
      </c>
      <c r="E933" s="11">
        <v>1</v>
      </c>
      <c r="F933" s="6">
        <v>0</v>
      </c>
      <c r="G933" s="14">
        <v>0</v>
      </c>
      <c r="H933" s="6">
        <v>0</v>
      </c>
      <c r="I933" s="11">
        <v>0</v>
      </c>
      <c r="J933" s="14">
        <v>0</v>
      </c>
      <c r="K933" s="11">
        <v>0</v>
      </c>
      <c r="L933" s="6">
        <v>0</v>
      </c>
      <c r="M933" s="6">
        <v>0</v>
      </c>
      <c r="N933" s="14">
        <v>2</v>
      </c>
      <c r="O933" s="14">
        <v>3</v>
      </c>
      <c r="P933" s="14">
        <v>0.05</v>
      </c>
      <c r="Q933" s="6">
        <v>0</v>
      </c>
      <c r="R933" s="6">
        <v>0</v>
      </c>
      <c r="S933" s="6">
        <v>0</v>
      </c>
      <c r="T933" s="11">
        <v>1</v>
      </c>
      <c r="U933" s="6">
        <v>2</v>
      </c>
      <c r="V933" s="6">
        <v>0</v>
      </c>
      <c r="W933" s="14">
        <v>0</v>
      </c>
      <c r="X933" s="14">
        <v>0</v>
      </c>
      <c r="Y933" s="6">
        <v>0</v>
      </c>
      <c r="Z933" s="6">
        <v>0</v>
      </c>
      <c r="AA933" s="6">
        <v>0</v>
      </c>
      <c r="AB933" s="14">
        <v>0</v>
      </c>
      <c r="AC933" s="6">
        <v>0</v>
      </c>
      <c r="AD933" s="14">
        <v>1</v>
      </c>
      <c r="AE933" s="6">
        <v>1</v>
      </c>
      <c r="AF933" s="6">
        <v>3</v>
      </c>
      <c r="AG933" s="6">
        <v>2</v>
      </c>
      <c r="AH933" s="6">
        <v>1</v>
      </c>
      <c r="AI933" s="6">
        <v>1</v>
      </c>
      <c r="AJ933" s="6">
        <v>6</v>
      </c>
      <c r="AK933" s="6">
        <v>0</v>
      </c>
      <c r="AL933" s="6">
        <v>0</v>
      </c>
      <c r="AM933" s="6">
        <v>0</v>
      </c>
      <c r="AN933" s="14">
        <v>0</v>
      </c>
      <c r="AO933" s="6">
        <v>3000</v>
      </c>
      <c r="AP933" s="6">
        <v>0.1</v>
      </c>
      <c r="AQ933" s="6">
        <v>0</v>
      </c>
      <c r="AR933" s="6">
        <v>0</v>
      </c>
      <c r="AS933" s="14">
        <v>90610011</v>
      </c>
      <c r="AT933" s="7" t="s">
        <v>192</v>
      </c>
      <c r="AU933" s="6" t="s">
        <v>834</v>
      </c>
      <c r="AV933" s="6" t="s">
        <v>154</v>
      </c>
      <c r="AW933" s="6">
        <v>0</v>
      </c>
      <c r="AX933" s="7" t="s">
        <v>156</v>
      </c>
      <c r="AY933" s="6">
        <v>0</v>
      </c>
      <c r="AZ933" s="6">
        <v>0</v>
      </c>
      <c r="BA933" s="6">
        <v>0</v>
      </c>
      <c r="BB933" s="33" t="s">
        <v>1063</v>
      </c>
      <c r="BC933" s="6">
        <v>0</v>
      </c>
      <c r="BD933" s="11">
        <v>0</v>
      </c>
      <c r="BE933" s="6">
        <v>0</v>
      </c>
      <c r="BF933" s="6">
        <v>0</v>
      </c>
      <c r="BG933" s="6">
        <v>0</v>
      </c>
      <c r="BH933" s="6">
        <v>0</v>
      </c>
      <c r="BI933" s="9">
        <v>0</v>
      </c>
      <c r="BJ933" s="6">
        <v>0</v>
      </c>
      <c r="BK933" s="6">
        <v>0</v>
      </c>
      <c r="BL933" s="6">
        <v>0</v>
      </c>
      <c r="BM933" s="6">
        <v>0</v>
      </c>
      <c r="BN933" s="6">
        <v>0</v>
      </c>
      <c r="BO933" s="6">
        <v>0</v>
      </c>
    </row>
    <row r="934" spans="3:67" ht="20.100000000000001" customHeight="1">
      <c r="C934" s="14">
        <v>64100002</v>
      </c>
      <c r="D934" s="15" t="s">
        <v>1064</v>
      </c>
      <c r="E934" s="11">
        <v>1</v>
      </c>
      <c r="F934" s="6">
        <v>0</v>
      </c>
      <c r="G934" s="14">
        <v>0</v>
      </c>
      <c r="H934" s="6">
        <v>0</v>
      </c>
      <c r="I934" s="11">
        <v>0</v>
      </c>
      <c r="J934" s="14">
        <v>0</v>
      </c>
      <c r="K934" s="11">
        <v>0</v>
      </c>
      <c r="L934" s="6">
        <v>0</v>
      </c>
      <c r="M934" s="6">
        <v>0</v>
      </c>
      <c r="N934" s="14">
        <v>2</v>
      </c>
      <c r="O934" s="14">
        <v>1</v>
      </c>
      <c r="P934" s="14">
        <v>1</v>
      </c>
      <c r="Q934" s="6">
        <v>0</v>
      </c>
      <c r="R934" s="6">
        <v>0</v>
      </c>
      <c r="S934" s="6">
        <v>0</v>
      </c>
      <c r="T934" s="11">
        <v>1</v>
      </c>
      <c r="U934" s="6">
        <v>2</v>
      </c>
      <c r="V934" s="6">
        <v>0</v>
      </c>
      <c r="W934" s="14">
        <v>0</v>
      </c>
      <c r="X934" s="14">
        <v>0</v>
      </c>
      <c r="Y934" s="6">
        <v>0</v>
      </c>
      <c r="Z934" s="6">
        <v>0</v>
      </c>
      <c r="AA934" s="6">
        <v>0</v>
      </c>
      <c r="AB934" s="14">
        <v>0</v>
      </c>
      <c r="AC934" s="6">
        <v>0</v>
      </c>
      <c r="AD934" s="14">
        <v>30</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90610021</v>
      </c>
      <c r="AT934" s="7" t="s">
        <v>192</v>
      </c>
      <c r="AU934" s="6" t="s">
        <v>834</v>
      </c>
      <c r="AV934" s="6" t="s">
        <v>154</v>
      </c>
      <c r="AW934" s="6">
        <v>0</v>
      </c>
      <c r="AX934" s="7" t="s">
        <v>156</v>
      </c>
      <c r="AY934" s="6">
        <v>0</v>
      </c>
      <c r="AZ934" s="6">
        <v>0</v>
      </c>
      <c r="BA934" s="6">
        <v>0</v>
      </c>
      <c r="BB934" s="33" t="s">
        <v>1063</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64100003</v>
      </c>
      <c r="D935" s="12" t="s">
        <v>1065</v>
      </c>
      <c r="E935" s="14">
        <v>1</v>
      </c>
      <c r="F935" s="6">
        <v>0</v>
      </c>
      <c r="G935" s="14">
        <v>0</v>
      </c>
      <c r="H935" s="13">
        <v>0</v>
      </c>
      <c r="I935" s="11">
        <v>0</v>
      </c>
      <c r="J935" s="14">
        <v>0</v>
      </c>
      <c r="K935" s="14">
        <v>0</v>
      </c>
      <c r="L935" s="11">
        <v>0</v>
      </c>
      <c r="M935" s="11">
        <v>0</v>
      </c>
      <c r="N935" s="11">
        <v>2</v>
      </c>
      <c r="O935" s="11">
        <v>3</v>
      </c>
      <c r="P935" s="11">
        <v>0.2</v>
      </c>
      <c r="Q935" s="11">
        <v>0</v>
      </c>
      <c r="R935" s="6">
        <v>0</v>
      </c>
      <c r="S935" s="11">
        <v>0</v>
      </c>
      <c r="T935" s="11">
        <v>1</v>
      </c>
      <c r="U935" s="11">
        <v>2</v>
      </c>
      <c r="V935" s="11">
        <v>0</v>
      </c>
      <c r="W935" s="11">
        <v>3</v>
      </c>
      <c r="X935" s="11">
        <v>0</v>
      </c>
      <c r="Y935" s="11">
        <v>1</v>
      </c>
      <c r="Z935" s="11">
        <v>0</v>
      </c>
      <c r="AA935" s="11">
        <v>0</v>
      </c>
      <c r="AB935" s="11">
        <v>0</v>
      </c>
      <c r="AC935" s="11">
        <v>0</v>
      </c>
      <c r="AD935" s="11">
        <v>8</v>
      </c>
      <c r="AE935" s="11">
        <v>1</v>
      </c>
      <c r="AF935" s="11">
        <v>3</v>
      </c>
      <c r="AG935" s="6">
        <v>1</v>
      </c>
      <c r="AH935" s="6">
        <v>1</v>
      </c>
      <c r="AI935" s="6">
        <v>0</v>
      </c>
      <c r="AJ935" s="6">
        <v>1.5</v>
      </c>
      <c r="AK935" s="11">
        <v>0</v>
      </c>
      <c r="AL935" s="11">
        <v>0</v>
      </c>
      <c r="AM935" s="11">
        <v>0</v>
      </c>
      <c r="AN935" s="11">
        <v>0</v>
      </c>
      <c r="AO935" s="11">
        <v>5000</v>
      </c>
      <c r="AP935" s="11">
        <v>3</v>
      </c>
      <c r="AQ935" s="11">
        <v>0</v>
      </c>
      <c r="AR935" s="6">
        <v>0</v>
      </c>
      <c r="AS935" s="11" t="s">
        <v>154</v>
      </c>
      <c r="AT935" s="15" t="s">
        <v>155</v>
      </c>
      <c r="AU935" s="11" t="s">
        <v>344</v>
      </c>
      <c r="AV935" s="14">
        <v>10000007</v>
      </c>
      <c r="AW935" s="14">
        <v>70103003</v>
      </c>
      <c r="AX935" s="12" t="s">
        <v>156</v>
      </c>
      <c r="AY935" s="11" t="s">
        <v>1066</v>
      </c>
      <c r="AZ935" s="13">
        <v>0</v>
      </c>
      <c r="BA935" s="13">
        <v>0</v>
      </c>
      <c r="BB935" s="37" t="s">
        <v>1067</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4">
        <v>64100004</v>
      </c>
      <c r="D936" s="15" t="s">
        <v>1068</v>
      </c>
      <c r="E936" s="11">
        <v>1</v>
      </c>
      <c r="F936" s="6">
        <v>0</v>
      </c>
      <c r="G936" s="14">
        <v>0</v>
      </c>
      <c r="H936" s="6">
        <v>0</v>
      </c>
      <c r="I936" s="11">
        <v>0</v>
      </c>
      <c r="J936" s="14">
        <v>0</v>
      </c>
      <c r="K936" s="11">
        <v>0</v>
      </c>
      <c r="L936" s="6">
        <v>0</v>
      </c>
      <c r="M936" s="6">
        <v>0</v>
      </c>
      <c r="N936" s="14">
        <v>2</v>
      </c>
      <c r="O936" s="14">
        <v>1</v>
      </c>
      <c r="P936" s="14">
        <v>1</v>
      </c>
      <c r="Q936" s="6">
        <v>0</v>
      </c>
      <c r="R936" s="6">
        <v>0</v>
      </c>
      <c r="S936" s="6">
        <v>0</v>
      </c>
      <c r="T936" s="11">
        <v>1</v>
      </c>
      <c r="U936" s="6">
        <v>2</v>
      </c>
      <c r="V936" s="6">
        <v>0</v>
      </c>
      <c r="W936" s="14">
        <v>0</v>
      </c>
      <c r="X936" s="14">
        <v>0</v>
      </c>
      <c r="Y936" s="6">
        <v>0</v>
      </c>
      <c r="Z936" s="6">
        <v>0</v>
      </c>
      <c r="AA936" s="6">
        <v>0</v>
      </c>
      <c r="AB936" s="14">
        <v>0</v>
      </c>
      <c r="AC936" s="6">
        <v>0</v>
      </c>
      <c r="AD936" s="14">
        <v>30</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90610041</v>
      </c>
      <c r="AT936" s="7" t="s">
        <v>192</v>
      </c>
      <c r="AU936" s="6" t="s">
        <v>834</v>
      </c>
      <c r="AV936" s="6" t="s">
        <v>154</v>
      </c>
      <c r="AW936" s="6">
        <v>0</v>
      </c>
      <c r="AX936" s="7" t="s">
        <v>156</v>
      </c>
      <c r="AY936" s="6">
        <v>0</v>
      </c>
      <c r="AZ936" s="6">
        <v>0</v>
      </c>
      <c r="BA936" s="6">
        <v>0</v>
      </c>
      <c r="BB936" s="33" t="s">
        <v>1063</v>
      </c>
      <c r="BC936" s="6">
        <v>0</v>
      </c>
      <c r="BD936" s="11">
        <v>0</v>
      </c>
      <c r="BE936" s="6">
        <v>0</v>
      </c>
      <c r="BF936" s="6">
        <v>0</v>
      </c>
      <c r="BG936" s="6">
        <v>0</v>
      </c>
      <c r="BH936" s="6">
        <v>0</v>
      </c>
      <c r="BI936" s="9">
        <v>0</v>
      </c>
      <c r="BJ936" s="6">
        <v>0</v>
      </c>
      <c r="BK936" s="6">
        <v>0</v>
      </c>
      <c r="BL936" s="6">
        <v>0</v>
      </c>
      <c r="BM936" s="6">
        <v>0</v>
      </c>
      <c r="BN936" s="6">
        <v>0</v>
      </c>
      <c r="BO936" s="6">
        <v>0</v>
      </c>
    </row>
    <row r="937" spans="3:67" ht="20.25" customHeight="1">
      <c r="C937" s="14">
        <v>64100005</v>
      </c>
      <c r="D937" s="15" t="s">
        <v>971</v>
      </c>
      <c r="E937" s="14">
        <v>1</v>
      </c>
      <c r="F937" s="6">
        <v>0</v>
      </c>
      <c r="G937" s="14">
        <v>0</v>
      </c>
      <c r="H937" s="13">
        <v>0</v>
      </c>
      <c r="I937" s="11">
        <v>0</v>
      </c>
      <c r="J937" s="14">
        <v>0</v>
      </c>
      <c r="K937" s="11">
        <v>0</v>
      </c>
      <c r="L937" s="14">
        <v>0</v>
      </c>
      <c r="M937" s="14">
        <v>0</v>
      </c>
      <c r="N937" s="14">
        <v>2</v>
      </c>
      <c r="O937" s="14">
        <v>2</v>
      </c>
      <c r="P937" s="14">
        <v>0.3</v>
      </c>
      <c r="Q937" s="14">
        <v>0</v>
      </c>
      <c r="R937" s="6">
        <v>0</v>
      </c>
      <c r="S937" s="13">
        <v>0</v>
      </c>
      <c r="T937" s="11">
        <v>1</v>
      </c>
      <c r="U937" s="14">
        <v>1</v>
      </c>
      <c r="V937" s="14">
        <v>0</v>
      </c>
      <c r="W937" s="14">
        <v>3</v>
      </c>
      <c r="X937" s="14">
        <v>0</v>
      </c>
      <c r="Y937" s="14">
        <v>0</v>
      </c>
      <c r="Z937" s="14">
        <v>0</v>
      </c>
      <c r="AA937" s="14">
        <v>0</v>
      </c>
      <c r="AB937" s="14">
        <v>1</v>
      </c>
      <c r="AC937" s="14">
        <v>0</v>
      </c>
      <c r="AD937" s="14">
        <v>15</v>
      </c>
      <c r="AE937" s="14">
        <v>0</v>
      </c>
      <c r="AF937" s="14">
        <v>3</v>
      </c>
      <c r="AG937" s="6">
        <v>7</v>
      </c>
      <c r="AH937" s="6">
        <v>0</v>
      </c>
      <c r="AI937" s="6">
        <v>1</v>
      </c>
      <c r="AJ937" s="6">
        <v>6</v>
      </c>
      <c r="AK937" s="14">
        <v>0</v>
      </c>
      <c r="AL937" s="14">
        <v>0</v>
      </c>
      <c r="AM937" s="14">
        <v>0</v>
      </c>
      <c r="AN937" s="14">
        <v>0</v>
      </c>
      <c r="AO937" s="14">
        <v>3000</v>
      </c>
      <c r="AP937" s="14">
        <v>0.5</v>
      </c>
      <c r="AQ937" s="14">
        <v>20</v>
      </c>
      <c r="AR937" s="6">
        <v>0</v>
      </c>
      <c r="AS937" s="148">
        <v>90610051</v>
      </c>
      <c r="AT937" s="12" t="s">
        <v>182</v>
      </c>
      <c r="AU937" s="14" t="s">
        <v>778</v>
      </c>
      <c r="AV937" s="14">
        <v>10000011</v>
      </c>
      <c r="AW937" s="14">
        <v>20001010</v>
      </c>
      <c r="AX937" s="15" t="s">
        <v>189</v>
      </c>
      <c r="AY937" s="15" t="s">
        <v>154</v>
      </c>
      <c r="AZ937" s="13">
        <v>0</v>
      </c>
      <c r="BA937" s="13">
        <v>0</v>
      </c>
      <c r="BB937" s="37" t="s">
        <v>972</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64100006</v>
      </c>
      <c r="D938" s="15" t="s">
        <v>666</v>
      </c>
      <c r="E938" s="14">
        <v>1</v>
      </c>
      <c r="F938" s="14">
        <v>60010500</v>
      </c>
      <c r="G938" s="14">
        <v>0</v>
      </c>
      <c r="H938" s="13">
        <v>0</v>
      </c>
      <c r="I938" s="11">
        <v>0</v>
      </c>
      <c r="J938" s="14">
        <v>0</v>
      </c>
      <c r="K938" s="14">
        <v>0</v>
      </c>
      <c r="L938" s="14">
        <v>0</v>
      </c>
      <c r="M938" s="14">
        <v>0</v>
      </c>
      <c r="N938" s="11">
        <v>2</v>
      </c>
      <c r="O938" s="14">
        <v>7</v>
      </c>
      <c r="P938" s="14">
        <v>0.1</v>
      </c>
      <c r="Q938" s="14">
        <v>0</v>
      </c>
      <c r="R938" s="6">
        <v>0</v>
      </c>
      <c r="S938" s="13">
        <v>0</v>
      </c>
      <c r="T938" s="11">
        <v>1</v>
      </c>
      <c r="U938" s="14">
        <v>1</v>
      </c>
      <c r="V938" s="14">
        <v>0</v>
      </c>
      <c r="W938" s="14">
        <v>1</v>
      </c>
      <c r="X938" s="14">
        <v>0</v>
      </c>
      <c r="Y938" s="14">
        <v>0</v>
      </c>
      <c r="Z938" s="14">
        <v>0</v>
      </c>
      <c r="AA938" s="14">
        <v>0</v>
      </c>
      <c r="AB938" s="11">
        <v>0</v>
      </c>
      <c r="AC938" s="14">
        <v>0</v>
      </c>
      <c r="AD938" s="14">
        <v>15</v>
      </c>
      <c r="AE938" s="14">
        <v>0</v>
      </c>
      <c r="AF938" s="14">
        <v>0</v>
      </c>
      <c r="AG938" s="6">
        <v>7</v>
      </c>
      <c r="AH938" s="6">
        <v>0</v>
      </c>
      <c r="AI938" s="6">
        <v>0</v>
      </c>
      <c r="AJ938" s="6">
        <v>0</v>
      </c>
      <c r="AK938" s="14">
        <v>0</v>
      </c>
      <c r="AL938" s="14">
        <v>0</v>
      </c>
      <c r="AM938" s="14">
        <v>0</v>
      </c>
      <c r="AN938" s="14">
        <v>0</v>
      </c>
      <c r="AO938" s="14">
        <v>1000</v>
      </c>
      <c r="AP938" s="14">
        <v>0.5</v>
      </c>
      <c r="AQ938" s="14">
        <v>0</v>
      </c>
      <c r="AR938" s="6">
        <v>0</v>
      </c>
      <c r="AS938" s="6">
        <v>90202001</v>
      </c>
      <c r="AT938" s="15" t="s">
        <v>454</v>
      </c>
      <c r="AU938" s="14">
        <v>0</v>
      </c>
      <c r="AV938" s="14">
        <v>10007001</v>
      </c>
      <c r="AW938" s="14">
        <v>0</v>
      </c>
      <c r="AX938" s="15" t="s">
        <v>156</v>
      </c>
      <c r="AY938" s="15" t="s">
        <v>154</v>
      </c>
      <c r="AZ938" s="13">
        <v>0</v>
      </c>
      <c r="BA938" s="13">
        <v>0</v>
      </c>
      <c r="BB938" s="68" t="s">
        <v>1069</v>
      </c>
      <c r="BC938" s="14">
        <v>0</v>
      </c>
      <c r="BD938" s="11">
        <v>0</v>
      </c>
      <c r="BE938" s="14">
        <v>0</v>
      </c>
      <c r="BF938" s="14">
        <v>0</v>
      </c>
      <c r="BG938" s="14">
        <v>0</v>
      </c>
      <c r="BH938" s="14">
        <v>0</v>
      </c>
      <c r="BI938" s="9">
        <v>0</v>
      </c>
      <c r="BJ938" s="6">
        <v>0</v>
      </c>
      <c r="BK938" s="6">
        <v>0</v>
      </c>
      <c r="BL938" s="6">
        <v>0</v>
      </c>
      <c r="BM938" s="6">
        <v>0</v>
      </c>
      <c r="BN938" s="6">
        <v>0</v>
      </c>
      <c r="BO938" s="6">
        <v>0</v>
      </c>
    </row>
    <row r="939" spans="3:67" ht="20.25" customHeight="1">
      <c r="C939" s="14">
        <v>64100007</v>
      </c>
      <c r="D939" s="15" t="s">
        <v>971</v>
      </c>
      <c r="E939" s="14">
        <v>1</v>
      </c>
      <c r="F939" s="6">
        <v>0</v>
      </c>
      <c r="G939" s="14">
        <v>0</v>
      </c>
      <c r="H939" s="13">
        <v>0</v>
      </c>
      <c r="I939" s="11">
        <v>0</v>
      </c>
      <c r="J939" s="14">
        <v>0</v>
      </c>
      <c r="K939" s="11">
        <v>0</v>
      </c>
      <c r="L939" s="14">
        <v>0</v>
      </c>
      <c r="M939" s="14">
        <v>0</v>
      </c>
      <c r="N939" s="14">
        <v>2</v>
      </c>
      <c r="O939" s="14">
        <v>2</v>
      </c>
      <c r="P939" s="14">
        <v>0.3</v>
      </c>
      <c r="Q939" s="14">
        <v>0</v>
      </c>
      <c r="R939" s="6">
        <v>0</v>
      </c>
      <c r="S939" s="13">
        <v>0</v>
      </c>
      <c r="T939" s="11">
        <v>1</v>
      </c>
      <c r="U939" s="14">
        <v>1</v>
      </c>
      <c r="V939" s="14">
        <v>0</v>
      </c>
      <c r="W939" s="14">
        <v>3</v>
      </c>
      <c r="X939" s="14">
        <v>0</v>
      </c>
      <c r="Y939" s="14">
        <v>0</v>
      </c>
      <c r="Z939" s="14">
        <v>0</v>
      </c>
      <c r="AA939" s="14">
        <v>0</v>
      </c>
      <c r="AB939" s="14">
        <v>1</v>
      </c>
      <c r="AC939" s="14">
        <v>0</v>
      </c>
      <c r="AD939" s="14">
        <v>15</v>
      </c>
      <c r="AE939" s="14">
        <v>0</v>
      </c>
      <c r="AF939" s="14">
        <v>3</v>
      </c>
      <c r="AG939" s="6">
        <v>7</v>
      </c>
      <c r="AH939" s="6">
        <v>0</v>
      </c>
      <c r="AI939" s="6">
        <v>1</v>
      </c>
      <c r="AJ939" s="6">
        <v>6</v>
      </c>
      <c r="AK939" s="14">
        <v>0</v>
      </c>
      <c r="AL939" s="14">
        <v>0</v>
      </c>
      <c r="AM939" s="14">
        <v>0</v>
      </c>
      <c r="AN939" s="14">
        <v>0</v>
      </c>
      <c r="AO939" s="14">
        <v>3000</v>
      </c>
      <c r="AP939" s="14">
        <v>0.5</v>
      </c>
      <c r="AQ939" s="14">
        <v>20</v>
      </c>
      <c r="AR939" s="6">
        <v>0</v>
      </c>
      <c r="AS939" s="148"/>
      <c r="AT939" s="12" t="s">
        <v>182</v>
      </c>
      <c r="AU939" s="14" t="s">
        <v>778</v>
      </c>
      <c r="AV939" s="14">
        <v>10000011</v>
      </c>
      <c r="AW939" s="14">
        <v>70204001</v>
      </c>
      <c r="AX939" s="15" t="s">
        <v>189</v>
      </c>
      <c r="AY939" s="15" t="s">
        <v>154</v>
      </c>
      <c r="AZ939" s="13">
        <v>0</v>
      </c>
      <c r="BA939" s="13">
        <v>0</v>
      </c>
      <c r="BB939" s="37" t="s">
        <v>972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64100008</v>
      </c>
      <c r="D940" s="12" t="s">
        <v>1070</v>
      </c>
      <c r="E940" s="14">
        <v>1</v>
      </c>
      <c r="F940" s="11">
        <v>62021501</v>
      </c>
      <c r="G940" s="11">
        <v>0</v>
      </c>
      <c r="H940" s="13">
        <v>0</v>
      </c>
      <c r="I940" s="11">
        <v>0</v>
      </c>
      <c r="J940" s="11">
        <v>0</v>
      </c>
      <c r="K940" s="14">
        <v>0</v>
      </c>
      <c r="L940" s="11">
        <v>0</v>
      </c>
      <c r="M940" s="11">
        <v>0</v>
      </c>
      <c r="N940" s="11">
        <v>2</v>
      </c>
      <c r="O940" s="11">
        <v>1</v>
      </c>
      <c r="P940" s="11">
        <v>0.05</v>
      </c>
      <c r="Q940" s="11">
        <v>0</v>
      </c>
      <c r="R940" s="6">
        <v>0</v>
      </c>
      <c r="S940" s="11">
        <v>0</v>
      </c>
      <c r="T940" s="11">
        <v>1</v>
      </c>
      <c r="U940" s="11">
        <v>2</v>
      </c>
      <c r="V940" s="11">
        <v>0</v>
      </c>
      <c r="W940" s="11">
        <v>0</v>
      </c>
      <c r="X940" s="11">
        <v>0</v>
      </c>
      <c r="Y940" s="11">
        <v>0</v>
      </c>
      <c r="Z940" s="11">
        <v>0</v>
      </c>
      <c r="AA940" s="11">
        <v>0</v>
      </c>
      <c r="AB940" s="11">
        <v>0</v>
      </c>
      <c r="AC940" s="11">
        <v>0</v>
      </c>
      <c r="AD940" s="11">
        <v>40</v>
      </c>
      <c r="AE940" s="11">
        <v>0</v>
      </c>
      <c r="AF940" s="11">
        <v>0</v>
      </c>
      <c r="AG940" s="6">
        <v>2</v>
      </c>
      <c r="AH940" s="6">
        <v>2</v>
      </c>
      <c r="AI940" s="6">
        <v>0</v>
      </c>
      <c r="AJ940" s="6">
        <v>1.5</v>
      </c>
      <c r="AK940" s="11">
        <v>0</v>
      </c>
      <c r="AL940" s="11">
        <v>0</v>
      </c>
      <c r="AM940" s="11">
        <v>0</v>
      </c>
      <c r="AN940" s="14">
        <v>0</v>
      </c>
      <c r="AO940" s="11">
        <v>3000</v>
      </c>
      <c r="AP940" s="11">
        <v>0</v>
      </c>
      <c r="AQ940" s="11">
        <v>0</v>
      </c>
      <c r="AR940" s="6">
        <v>0</v>
      </c>
      <c r="AS940" s="11" t="s">
        <v>154</v>
      </c>
      <c r="AT940" s="12" t="s">
        <v>155</v>
      </c>
      <c r="AU940" s="11" t="s">
        <v>351</v>
      </c>
      <c r="AV940" s="14">
        <v>0</v>
      </c>
      <c r="AW940" s="14">
        <v>21101051</v>
      </c>
      <c r="AX940" s="12" t="s">
        <v>789</v>
      </c>
      <c r="AY940" s="175" t="s">
        <v>1071</v>
      </c>
      <c r="AZ940" s="13">
        <v>0</v>
      </c>
      <c r="BA940" s="13">
        <v>0</v>
      </c>
      <c r="BB940" s="37" t="s">
        <v>791</v>
      </c>
      <c r="BC940" s="11">
        <v>0</v>
      </c>
      <c r="BD940" s="11">
        <v>0</v>
      </c>
      <c r="BE940" s="11">
        <v>0</v>
      </c>
      <c r="BF940" s="11">
        <v>0</v>
      </c>
      <c r="BG940" s="11">
        <v>0</v>
      </c>
      <c r="BH940" s="11">
        <v>0</v>
      </c>
      <c r="BI940" s="9">
        <v>0</v>
      </c>
      <c r="BJ940" s="6">
        <v>0</v>
      </c>
      <c r="BK940" s="6">
        <v>0</v>
      </c>
      <c r="BL940" s="6">
        <v>0</v>
      </c>
      <c r="BM940" s="6">
        <v>0</v>
      </c>
      <c r="BN940" s="6">
        <v>0</v>
      </c>
      <c r="BO940" s="6">
        <v>0</v>
      </c>
    </row>
    <row r="941" spans="3:67" ht="19.5" customHeight="1">
      <c r="C941" s="14">
        <v>64100009</v>
      </c>
      <c r="D941" s="15" t="s">
        <v>801</v>
      </c>
      <c r="E941" s="11">
        <v>1</v>
      </c>
      <c r="F941" s="14">
        <v>62021301</v>
      </c>
      <c r="G941" s="14">
        <v>0</v>
      </c>
      <c r="H941" s="13">
        <v>0</v>
      </c>
      <c r="I941" s="11">
        <v>1</v>
      </c>
      <c r="J941" s="14">
        <v>0</v>
      </c>
      <c r="K941" s="11">
        <v>0</v>
      </c>
      <c r="L941" s="14">
        <v>0</v>
      </c>
      <c r="M941" s="14">
        <v>0</v>
      </c>
      <c r="N941" s="14">
        <v>2</v>
      </c>
      <c r="O941" s="14">
        <v>10</v>
      </c>
      <c r="P941" s="14">
        <v>0.8</v>
      </c>
      <c r="Q941" s="14">
        <v>0</v>
      </c>
      <c r="R941" s="6">
        <v>0</v>
      </c>
      <c r="S941" s="13">
        <v>0</v>
      </c>
      <c r="T941" s="11">
        <v>1</v>
      </c>
      <c r="U941" s="14">
        <v>2</v>
      </c>
      <c r="V941" s="14">
        <v>0</v>
      </c>
      <c r="W941" s="14">
        <v>2.5</v>
      </c>
      <c r="X941" s="14">
        <v>1500</v>
      </c>
      <c r="Y941" s="14">
        <v>0</v>
      </c>
      <c r="Z941" s="14">
        <v>0</v>
      </c>
      <c r="AA941" s="14">
        <v>0</v>
      </c>
      <c r="AB941" s="14">
        <v>0</v>
      </c>
      <c r="AC941" s="14">
        <v>0</v>
      </c>
      <c r="AD941" s="14">
        <v>5</v>
      </c>
      <c r="AE941" s="14">
        <v>1</v>
      </c>
      <c r="AF941" s="14">
        <v>2</v>
      </c>
      <c r="AG941" s="6">
        <v>2</v>
      </c>
      <c r="AH941" s="6">
        <v>2</v>
      </c>
      <c r="AI941" s="6">
        <v>0</v>
      </c>
      <c r="AJ941" s="6">
        <v>4</v>
      </c>
      <c r="AK941" s="14">
        <v>0</v>
      </c>
      <c r="AL941" s="14">
        <v>0</v>
      </c>
      <c r="AM941" s="14">
        <v>0</v>
      </c>
      <c r="AN941" s="14">
        <v>0</v>
      </c>
      <c r="AO941" s="14">
        <v>30000</v>
      </c>
      <c r="AP941" s="14">
        <v>0.5</v>
      </c>
      <c r="AQ941" s="14">
        <v>10</v>
      </c>
      <c r="AR941" s="6">
        <v>0</v>
      </c>
      <c r="AS941" s="14">
        <v>92002001</v>
      </c>
      <c r="AT941" s="15" t="s">
        <v>155</v>
      </c>
      <c r="AU941" s="14" t="s">
        <v>351</v>
      </c>
      <c r="AV941" s="14">
        <v>10003002</v>
      </c>
      <c r="AW941" s="14">
        <v>70204006</v>
      </c>
      <c r="AX941" s="15" t="s">
        <v>375</v>
      </c>
      <c r="AY941" s="15">
        <v>0</v>
      </c>
      <c r="AZ941" s="13">
        <v>0</v>
      </c>
      <c r="BA941" s="13">
        <v>0</v>
      </c>
      <c r="BB941" s="109" t="str">
        <f t="shared" ref="BB941" si="105">"立即对指定前方区域释放冲击波,冲击波对触碰的怪物造成"&amp;W941*100&amp;"%攻击伤害+"&amp;X941&amp;"点固定伤害"</f>
        <v>立即对指定前方区域释放冲击波,冲击波对触碰的怪物造成250%攻击伤害+1500点固定伤害</v>
      </c>
      <c r="BC941" s="14">
        <v>0</v>
      </c>
      <c r="BD941" s="11">
        <v>0</v>
      </c>
      <c r="BE941" s="14">
        <v>0</v>
      </c>
      <c r="BF941" s="14">
        <v>0</v>
      </c>
      <c r="BG941" s="14">
        <v>0</v>
      </c>
      <c r="BH941" s="14">
        <v>0</v>
      </c>
      <c r="BI941" s="9">
        <v>0</v>
      </c>
      <c r="BJ941" s="6">
        <v>0</v>
      </c>
      <c r="BK941" s="6">
        <v>0</v>
      </c>
      <c r="BL941" s="6">
        <v>0</v>
      </c>
      <c r="BM941" s="6">
        <v>0</v>
      </c>
      <c r="BN941" s="6">
        <v>0</v>
      </c>
      <c r="BO941" s="6">
        <v>0</v>
      </c>
    </row>
    <row r="942" spans="3:67" ht="19.5" customHeight="1">
      <c r="C942" s="14">
        <v>64100010</v>
      </c>
      <c r="D942" s="15" t="s">
        <v>802</v>
      </c>
      <c r="E942" s="11">
        <v>1</v>
      </c>
      <c r="F942" s="14">
        <v>62011101</v>
      </c>
      <c r="G942" s="11">
        <v>0</v>
      </c>
      <c r="H942" s="13">
        <v>0</v>
      </c>
      <c r="I942" s="11">
        <v>1</v>
      </c>
      <c r="J942" s="11">
        <v>0</v>
      </c>
      <c r="K942" s="11">
        <v>0</v>
      </c>
      <c r="L942" s="14">
        <v>0</v>
      </c>
      <c r="M942" s="14">
        <v>0</v>
      </c>
      <c r="N942" s="14">
        <v>2</v>
      </c>
      <c r="O942" s="14">
        <v>10</v>
      </c>
      <c r="P942" s="14">
        <v>0.8</v>
      </c>
      <c r="Q942" s="14">
        <v>0</v>
      </c>
      <c r="R942" s="6">
        <v>0</v>
      </c>
      <c r="S942" s="13">
        <v>0</v>
      </c>
      <c r="T942" s="11">
        <v>1</v>
      </c>
      <c r="U942" s="14">
        <v>2</v>
      </c>
      <c r="V942" s="14">
        <v>0</v>
      </c>
      <c r="W942" s="14">
        <v>2.5</v>
      </c>
      <c r="X942" s="14">
        <v>1000</v>
      </c>
      <c r="Y942" s="14">
        <v>0</v>
      </c>
      <c r="Z942" s="14">
        <v>0</v>
      </c>
      <c r="AA942" s="14">
        <v>0</v>
      </c>
      <c r="AB942" s="14">
        <v>0</v>
      </c>
      <c r="AC942" s="14">
        <v>0</v>
      </c>
      <c r="AD942" s="14">
        <v>8</v>
      </c>
      <c r="AE942" s="14">
        <v>1</v>
      </c>
      <c r="AF942" s="14">
        <v>3</v>
      </c>
      <c r="AG942" s="6">
        <v>2</v>
      </c>
      <c r="AH942" s="6">
        <v>1</v>
      </c>
      <c r="AI942" s="6">
        <v>0</v>
      </c>
      <c r="AJ942" s="6">
        <v>6</v>
      </c>
      <c r="AK942" s="14">
        <v>0</v>
      </c>
      <c r="AL942" s="14">
        <v>0</v>
      </c>
      <c r="AM942" s="14">
        <v>0</v>
      </c>
      <c r="AN942" s="14">
        <v>0.25</v>
      </c>
      <c r="AO942" s="14">
        <v>3000</v>
      </c>
      <c r="AP942" s="14">
        <v>0.5</v>
      </c>
      <c r="AQ942" s="14">
        <v>0</v>
      </c>
      <c r="AR942" s="6">
        <v>0</v>
      </c>
      <c r="AS942" s="14">
        <v>0</v>
      </c>
      <c r="AT942" s="15" t="s">
        <v>155</v>
      </c>
      <c r="AU942" s="14" t="s">
        <v>778</v>
      </c>
      <c r="AV942" s="14">
        <v>10000006</v>
      </c>
      <c r="AW942" s="14">
        <v>21100010</v>
      </c>
      <c r="AX942" s="15" t="s">
        <v>156</v>
      </c>
      <c r="AY942" s="15">
        <v>0</v>
      </c>
      <c r="AZ942" s="13">
        <v>0</v>
      </c>
      <c r="BA942" s="13">
        <v>0</v>
      </c>
      <c r="BB942" s="109" t="str">
        <f t="shared" ref="BB942" si="106">"立即对目标范围内的怪物造成"&amp;W942*100&amp;"%攻击伤害+"&amp;X942&amp;"点固定伤害"</f>
        <v>立即对目标范围内的怪物造成250%攻击伤害+1000点固定伤害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24">
        <v>65000001</v>
      </c>
      <c r="D943" s="38" t="s">
        <v>695</v>
      </c>
      <c r="E943" s="24">
        <v>1</v>
      </c>
      <c r="F943" s="24">
        <v>0</v>
      </c>
      <c r="G943" s="24">
        <v>0</v>
      </c>
      <c r="H943" s="24">
        <v>0</v>
      </c>
      <c r="I943" s="24">
        <v>1</v>
      </c>
      <c r="J943" s="24">
        <v>0</v>
      </c>
      <c r="K943" s="24">
        <v>0</v>
      </c>
      <c r="L943" s="24">
        <v>0</v>
      </c>
      <c r="M943" s="24">
        <v>0</v>
      </c>
      <c r="N943" s="24">
        <v>2</v>
      </c>
      <c r="O943" s="24">
        <v>0</v>
      </c>
      <c r="P943" s="24">
        <v>0</v>
      </c>
      <c r="Q943" s="24">
        <v>0</v>
      </c>
      <c r="R943" s="24">
        <v>0</v>
      </c>
      <c r="S943" s="24">
        <v>0</v>
      </c>
      <c r="T943" s="24">
        <v>1</v>
      </c>
      <c r="U943" s="24">
        <v>2</v>
      </c>
      <c r="V943" s="24">
        <v>0</v>
      </c>
      <c r="W943" s="24">
        <v>0</v>
      </c>
      <c r="X943" s="24">
        <v>0</v>
      </c>
      <c r="Y943" s="24">
        <v>0</v>
      </c>
      <c r="Z943" s="24">
        <v>0</v>
      </c>
      <c r="AA943" s="24">
        <v>0</v>
      </c>
      <c r="AB943" s="24">
        <v>1</v>
      </c>
      <c r="AC943" s="24">
        <v>0</v>
      </c>
      <c r="AD943" s="24">
        <v>18</v>
      </c>
      <c r="AE943" s="24">
        <v>0</v>
      </c>
      <c r="AF943" s="24">
        <v>0</v>
      </c>
      <c r="AG943" s="24">
        <v>2</v>
      </c>
      <c r="AH943" s="24">
        <v>0</v>
      </c>
      <c r="AI943" s="24">
        <v>0</v>
      </c>
      <c r="AJ943" s="24">
        <v>0</v>
      </c>
      <c r="AK943" s="24">
        <v>0</v>
      </c>
      <c r="AL943" s="24">
        <v>0</v>
      </c>
      <c r="AM943" s="24">
        <v>0</v>
      </c>
      <c r="AN943" s="24">
        <v>0</v>
      </c>
      <c r="AO943" s="24">
        <v>1000</v>
      </c>
      <c r="AP943" s="24">
        <v>0</v>
      </c>
      <c r="AQ943" s="24">
        <v>0</v>
      </c>
      <c r="AR943" s="24">
        <v>95000001</v>
      </c>
      <c r="AS943" s="24" t="s">
        <v>154</v>
      </c>
      <c r="AT943" s="38" t="s">
        <v>155</v>
      </c>
      <c r="AU943" s="24" t="s">
        <v>1072</v>
      </c>
      <c r="AV943" s="24">
        <v>0</v>
      </c>
      <c r="AW943" s="24">
        <v>40000003</v>
      </c>
      <c r="AX943" s="38" t="s">
        <v>156</v>
      </c>
      <c r="AY943" s="38" t="s">
        <v>154</v>
      </c>
      <c r="AZ943" s="24">
        <v>0</v>
      </c>
      <c r="BA943" s="24">
        <v>0</v>
      </c>
      <c r="BB943" s="143"/>
      <c r="BC943" s="24">
        <v>0</v>
      </c>
      <c r="BD943" s="24">
        <v>0</v>
      </c>
      <c r="BE943" s="24">
        <v>0</v>
      </c>
      <c r="BF943" s="24">
        <v>0</v>
      </c>
      <c r="BG943" s="24">
        <v>0</v>
      </c>
      <c r="BH943" s="24">
        <v>0</v>
      </c>
      <c r="BI943" s="17">
        <v>0</v>
      </c>
      <c r="BJ943" s="24">
        <v>0</v>
      </c>
      <c r="BK943" s="6">
        <v>0</v>
      </c>
      <c r="BL943" s="6">
        <v>0</v>
      </c>
      <c r="BM943" s="6">
        <v>0</v>
      </c>
      <c r="BN943" s="6">
        <v>0</v>
      </c>
      <c r="BO943" s="6">
        <v>0</v>
      </c>
    </row>
    <row r="944" spans="3:67" ht="20.100000000000001" customHeight="1">
      <c r="C944" s="24">
        <v>65000002</v>
      </c>
      <c r="D944" s="38" t="s">
        <v>695</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95000002</v>
      </c>
      <c r="AS944" s="24" t="s">
        <v>154</v>
      </c>
      <c r="AT944" s="38" t="s">
        <v>155</v>
      </c>
      <c r="AU944" s="24" t="s">
        <v>1072</v>
      </c>
      <c r="AV944" s="24">
        <v>0</v>
      </c>
      <c r="AW944" s="24">
        <v>40000003</v>
      </c>
      <c r="AX944" s="38" t="s">
        <v>156</v>
      </c>
      <c r="AY944" s="38" t="s">
        <v>154</v>
      </c>
      <c r="AZ944" s="24">
        <v>0</v>
      </c>
      <c r="BA944" s="24">
        <v>0</v>
      </c>
      <c r="BB944" s="143"/>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65000003</v>
      </c>
      <c r="D945" s="38" t="s">
        <v>695</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95000003</v>
      </c>
      <c r="AS945" s="24" t="s">
        <v>154</v>
      </c>
      <c r="AT945" s="38" t="s">
        <v>155</v>
      </c>
      <c r="AU945" s="24" t="s">
        <v>1072</v>
      </c>
      <c r="AV945" s="24">
        <v>0</v>
      </c>
      <c r="AW945" s="24">
        <v>40000003</v>
      </c>
      <c r="AX945" s="38" t="s">
        <v>156</v>
      </c>
      <c r="AY945" s="38" t="s">
        <v>154</v>
      </c>
      <c r="AZ945" s="24">
        <v>0</v>
      </c>
      <c r="BA945" s="24">
        <v>0</v>
      </c>
      <c r="BB945" s="143"/>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65000004</v>
      </c>
      <c r="D946" s="38" t="s">
        <v>695</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95000004</v>
      </c>
      <c r="AS946" s="24" t="s">
        <v>154</v>
      </c>
      <c r="AT946" s="38" t="s">
        <v>155</v>
      </c>
      <c r="AU946" s="24" t="s">
        <v>1072</v>
      </c>
      <c r="AV946" s="24">
        <v>0</v>
      </c>
      <c r="AW946" s="24">
        <v>40000003</v>
      </c>
      <c r="AX946" s="38" t="s">
        <v>156</v>
      </c>
      <c r="AY946" s="38" t="s">
        <v>154</v>
      </c>
      <c r="AZ946" s="24">
        <v>0</v>
      </c>
      <c r="BA946" s="24">
        <v>0</v>
      </c>
      <c r="BB946" s="143"/>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65000005</v>
      </c>
      <c r="D947" s="38" t="s">
        <v>695</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95000005</v>
      </c>
      <c r="AS947" s="24" t="s">
        <v>154</v>
      </c>
      <c r="AT947" s="38" t="s">
        <v>155</v>
      </c>
      <c r="AU947" s="24" t="s">
        <v>1072</v>
      </c>
      <c r="AV947" s="24">
        <v>0</v>
      </c>
      <c r="AW947" s="24">
        <v>40000003</v>
      </c>
      <c r="AX947" s="38" t="s">
        <v>156</v>
      </c>
      <c r="AY947" s="38" t="s">
        <v>154</v>
      </c>
      <c r="AZ947" s="24">
        <v>0</v>
      </c>
      <c r="BA947" s="24">
        <v>0</v>
      </c>
      <c r="BB947" s="143"/>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14">
        <v>65001001</v>
      </c>
      <c r="D948" s="15" t="s">
        <v>1073</v>
      </c>
      <c r="E948" s="14">
        <v>1</v>
      </c>
      <c r="F948" s="14">
        <v>0</v>
      </c>
      <c r="G948" s="14">
        <v>0</v>
      </c>
      <c r="H948" s="13">
        <v>0</v>
      </c>
      <c r="I948" s="14">
        <v>1</v>
      </c>
      <c r="J948" s="14">
        <v>0</v>
      </c>
      <c r="K948" s="14">
        <v>0</v>
      </c>
      <c r="L948" s="14">
        <v>0</v>
      </c>
      <c r="M948" s="14">
        <v>0</v>
      </c>
      <c r="N948" s="14">
        <v>1</v>
      </c>
      <c r="O948" s="14">
        <v>0</v>
      </c>
      <c r="P948" s="14">
        <v>0</v>
      </c>
      <c r="Q948" s="14">
        <v>0</v>
      </c>
      <c r="R948" s="6">
        <v>0</v>
      </c>
      <c r="S948" s="13">
        <v>0</v>
      </c>
      <c r="T948" s="11">
        <v>1</v>
      </c>
      <c r="U948" s="14">
        <v>2</v>
      </c>
      <c r="V948" s="14">
        <v>0</v>
      </c>
      <c r="W948" s="14">
        <v>0</v>
      </c>
      <c r="X948" s="14">
        <v>0</v>
      </c>
      <c r="Y948" s="14">
        <v>0</v>
      </c>
      <c r="Z948" s="14">
        <v>0</v>
      </c>
      <c r="AA948" s="14">
        <v>0</v>
      </c>
      <c r="AB948" s="14">
        <v>1</v>
      </c>
      <c r="AC948" s="14">
        <v>0</v>
      </c>
      <c r="AD948" s="14">
        <v>7</v>
      </c>
      <c r="AE948" s="14">
        <v>0</v>
      </c>
      <c r="AF948" s="14">
        <v>0</v>
      </c>
      <c r="AG948" s="6">
        <v>2</v>
      </c>
      <c r="AH948" s="6">
        <v>0</v>
      </c>
      <c r="AI948" s="6">
        <v>0</v>
      </c>
      <c r="AJ948" s="6">
        <v>0</v>
      </c>
      <c r="AK948" s="14">
        <v>0</v>
      </c>
      <c r="AL948" s="14">
        <v>0</v>
      </c>
      <c r="AM948" s="14">
        <v>0</v>
      </c>
      <c r="AN948" s="14">
        <v>0</v>
      </c>
      <c r="AO948" s="14">
        <v>1000</v>
      </c>
      <c r="AP948" s="14">
        <v>0</v>
      </c>
      <c r="AQ948" s="14">
        <v>0</v>
      </c>
      <c r="AR948" s="6">
        <v>95001011</v>
      </c>
      <c r="AS948" s="14" t="s">
        <v>154</v>
      </c>
      <c r="AT948" s="15" t="s">
        <v>155</v>
      </c>
      <c r="AU948" s="14" t="s">
        <v>1072</v>
      </c>
      <c r="AV948" s="14">
        <v>0</v>
      </c>
      <c r="AW948" s="14">
        <v>40000003</v>
      </c>
      <c r="AX948" s="15" t="s">
        <v>156</v>
      </c>
      <c r="AY948" s="15" t="s">
        <v>154</v>
      </c>
      <c r="AZ948" s="13">
        <v>0</v>
      </c>
      <c r="BA948" s="13">
        <v>0</v>
      </c>
      <c r="BB948" s="68"/>
      <c r="BC948" s="14">
        <v>0</v>
      </c>
      <c r="BD948" s="11">
        <v>0</v>
      </c>
      <c r="BE948" s="14">
        <v>0</v>
      </c>
      <c r="BF948" s="14">
        <v>0</v>
      </c>
      <c r="BG948" s="14">
        <v>0</v>
      </c>
      <c r="BH948" s="14">
        <v>0</v>
      </c>
      <c r="BI948" s="9">
        <v>0</v>
      </c>
      <c r="BJ948" s="6">
        <v>1</v>
      </c>
      <c r="BK948" s="6">
        <v>0</v>
      </c>
      <c r="BL948" s="6">
        <v>0</v>
      </c>
      <c r="BM948" s="6">
        <v>0</v>
      </c>
      <c r="BN948" s="6">
        <v>0</v>
      </c>
      <c r="BO948" s="6">
        <v>0</v>
      </c>
    </row>
    <row r="949" spans="3:67" ht="20.100000000000001" customHeight="1">
      <c r="C949" s="14">
        <v>65001002</v>
      </c>
      <c r="D949" s="15" t="s">
        <v>1074</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18</v>
      </c>
      <c r="AE949" s="14">
        <v>0</v>
      </c>
      <c r="AF949" s="14">
        <v>0</v>
      </c>
      <c r="AG949" s="6">
        <v>2</v>
      </c>
      <c r="AH949" s="6">
        <v>0</v>
      </c>
      <c r="AI949" s="6">
        <v>0</v>
      </c>
      <c r="AJ949" s="6">
        <v>0</v>
      </c>
      <c r="AK949" s="14">
        <v>0</v>
      </c>
      <c r="AL949" s="14">
        <v>0</v>
      </c>
      <c r="AM949" s="14">
        <v>0</v>
      </c>
      <c r="AN949" s="14">
        <v>0</v>
      </c>
      <c r="AO949" s="14">
        <v>1000</v>
      </c>
      <c r="AP949" s="14">
        <v>0</v>
      </c>
      <c r="AQ949" s="14">
        <v>0</v>
      </c>
      <c r="AR949" s="6">
        <v>95001021</v>
      </c>
      <c r="AS949" s="14" t="s">
        <v>154</v>
      </c>
      <c r="AT949" s="15" t="s">
        <v>155</v>
      </c>
      <c r="AU949" s="14" t="s">
        <v>1072</v>
      </c>
      <c r="AV949" s="14">
        <v>0</v>
      </c>
      <c r="AW949" s="14">
        <v>40000003</v>
      </c>
      <c r="AX949" s="15" t="s">
        <v>156</v>
      </c>
      <c r="AY949" s="15" t="s">
        <v>154</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65001003</v>
      </c>
      <c r="D950" s="15" t="s">
        <v>1075</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t="s">
        <v>1076</v>
      </c>
      <c r="AS950" s="14" t="s">
        <v>154</v>
      </c>
      <c r="AT950" s="15" t="s">
        <v>155</v>
      </c>
      <c r="AU950" s="14" t="s">
        <v>1072</v>
      </c>
      <c r="AV950" s="14">
        <v>0</v>
      </c>
      <c r="AW950" s="14">
        <v>40000003</v>
      </c>
      <c r="AX950" s="15" t="s">
        <v>156</v>
      </c>
      <c r="AY950" s="15" t="s">
        <v>154</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65001004</v>
      </c>
      <c r="D951" s="15" t="s">
        <v>1077</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v>95001041</v>
      </c>
      <c r="AS951" s="14" t="s">
        <v>154</v>
      </c>
      <c r="AT951" s="15" t="s">
        <v>155</v>
      </c>
      <c r="AU951" s="14" t="s">
        <v>1072</v>
      </c>
      <c r="AV951" s="14">
        <v>0</v>
      </c>
      <c r="AW951" s="14">
        <v>40000003</v>
      </c>
      <c r="AX951" s="15" t="s">
        <v>156</v>
      </c>
      <c r="AY951" s="15" t="s">
        <v>154</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65001005</v>
      </c>
      <c r="D952" s="15" t="s">
        <v>1078</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95001051</v>
      </c>
      <c r="AS952" s="14" t="s">
        <v>154</v>
      </c>
      <c r="AT952" s="15" t="s">
        <v>155</v>
      </c>
      <c r="AU952" s="14" t="s">
        <v>1072</v>
      </c>
      <c r="AV952" s="14">
        <v>0</v>
      </c>
      <c r="AW952" s="14">
        <v>40000003</v>
      </c>
      <c r="AX952" s="15" t="s">
        <v>156</v>
      </c>
      <c r="AY952" s="15" t="s">
        <v>154</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65001006</v>
      </c>
      <c r="D953" s="15" t="s">
        <v>1079</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1080</v>
      </c>
      <c r="AS953" s="14" t="s">
        <v>154</v>
      </c>
      <c r="AT953" s="15" t="s">
        <v>155</v>
      </c>
      <c r="AU953" s="14" t="s">
        <v>1072</v>
      </c>
      <c r="AV953" s="14">
        <v>0</v>
      </c>
      <c r="AW953" s="14">
        <v>40000003</v>
      </c>
      <c r="AX953" s="15" t="s">
        <v>156</v>
      </c>
      <c r="AY953" s="15" t="s">
        <v>154</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65001101</v>
      </c>
      <c r="D954" s="15" t="s">
        <v>1081</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95001101</v>
      </c>
      <c r="AS954" s="14" t="s">
        <v>154</v>
      </c>
      <c r="AT954" s="15" t="s">
        <v>155</v>
      </c>
      <c r="AU954" s="14" t="s">
        <v>1072</v>
      </c>
      <c r="AV954" s="14">
        <v>0</v>
      </c>
      <c r="AW954" s="14">
        <v>40000003</v>
      </c>
      <c r="AX954" s="15" t="s">
        <v>156</v>
      </c>
      <c r="AY954" s="15" t="s">
        <v>154</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65001102</v>
      </c>
      <c r="D955" s="15" t="s">
        <v>1082</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95001102</v>
      </c>
      <c r="AS955" s="14" t="s">
        <v>154</v>
      </c>
      <c r="AT955" s="15" t="s">
        <v>155</v>
      </c>
      <c r="AU955" s="14" t="s">
        <v>1072</v>
      </c>
      <c r="AV955" s="14">
        <v>0</v>
      </c>
      <c r="AW955" s="14">
        <v>40000003</v>
      </c>
      <c r="AX955" s="15" t="s">
        <v>156</v>
      </c>
      <c r="AY955" s="15" t="s">
        <v>154</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65001103</v>
      </c>
      <c r="D956" s="15" t="s">
        <v>1083</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95001103</v>
      </c>
      <c r="AS956" s="14" t="s">
        <v>154</v>
      </c>
      <c r="AT956" s="15" t="s">
        <v>155</v>
      </c>
      <c r="AU956" s="14" t="s">
        <v>1072</v>
      </c>
      <c r="AV956" s="14">
        <v>0</v>
      </c>
      <c r="AW956" s="14">
        <v>40000003</v>
      </c>
      <c r="AX956" s="15" t="s">
        <v>156</v>
      </c>
      <c r="AY956" s="15" t="s">
        <v>154</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65001104</v>
      </c>
      <c r="D957" s="15" t="s">
        <v>1084</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95001104</v>
      </c>
      <c r="AS957" s="14" t="s">
        <v>154</v>
      </c>
      <c r="AT957" s="15" t="s">
        <v>155</v>
      </c>
      <c r="AU957" s="14" t="s">
        <v>1072</v>
      </c>
      <c r="AV957" s="14">
        <v>0</v>
      </c>
      <c r="AW957" s="14">
        <v>40000003</v>
      </c>
      <c r="AX957" s="15" t="s">
        <v>156</v>
      </c>
      <c r="AY957" s="15" t="s">
        <v>154</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65001105</v>
      </c>
      <c r="D958" s="15" t="s">
        <v>1085</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95001105</v>
      </c>
      <c r="AS958" s="14" t="s">
        <v>154</v>
      </c>
      <c r="AT958" s="15" t="s">
        <v>155</v>
      </c>
      <c r="AU958" s="14" t="s">
        <v>1072</v>
      </c>
      <c r="AV958" s="14">
        <v>0</v>
      </c>
      <c r="AW958" s="14">
        <v>40000003</v>
      </c>
      <c r="AX958" s="15" t="s">
        <v>156</v>
      </c>
      <c r="AY958" s="15" t="s">
        <v>154</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65002001</v>
      </c>
      <c r="D959" s="15" t="s">
        <v>1086</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7</v>
      </c>
      <c r="AE959" s="14">
        <v>0</v>
      </c>
      <c r="AF959" s="14">
        <v>0</v>
      </c>
      <c r="AG959" s="6">
        <v>2</v>
      </c>
      <c r="AH959" s="6">
        <v>0</v>
      </c>
      <c r="AI959" s="6">
        <v>0</v>
      </c>
      <c r="AJ959" s="6">
        <v>0</v>
      </c>
      <c r="AK959" s="14">
        <v>0</v>
      </c>
      <c r="AL959" s="14">
        <v>0</v>
      </c>
      <c r="AM959" s="14">
        <v>0</v>
      </c>
      <c r="AN959" s="14">
        <v>0</v>
      </c>
      <c r="AO959" s="14">
        <v>1000</v>
      </c>
      <c r="AP959" s="14">
        <v>0</v>
      </c>
      <c r="AQ959" s="14">
        <v>0</v>
      </c>
      <c r="AR959" s="6">
        <v>95002011</v>
      </c>
      <c r="AS959" s="14" t="s">
        <v>154</v>
      </c>
      <c r="AT959" s="15" t="s">
        <v>155</v>
      </c>
      <c r="AU959" s="14" t="s">
        <v>1072</v>
      </c>
      <c r="AV959" s="14">
        <v>0</v>
      </c>
      <c r="AW959" s="14">
        <v>40000003</v>
      </c>
      <c r="AX959" s="15" t="s">
        <v>156</v>
      </c>
      <c r="AY959" s="15" t="s">
        <v>154</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65002002</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95002021</v>
      </c>
      <c r="AS960" s="14" t="s">
        <v>154</v>
      </c>
      <c r="AT960" s="15" t="s">
        <v>155</v>
      </c>
      <c r="AU960" s="14" t="s">
        <v>1072</v>
      </c>
      <c r="AV960" s="14">
        <v>0</v>
      </c>
      <c r="AW960" s="14">
        <v>40000003</v>
      </c>
      <c r="AX960" s="15" t="s">
        <v>156</v>
      </c>
      <c r="AY960" s="15" t="s">
        <v>154</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65002003</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t="s">
        <v>1089</v>
      </c>
      <c r="AS961" s="14" t="s">
        <v>154</v>
      </c>
      <c r="AT961" s="15" t="s">
        <v>155</v>
      </c>
      <c r="AU961" s="14" t="s">
        <v>1072</v>
      </c>
      <c r="AV961" s="14">
        <v>0</v>
      </c>
      <c r="AW961" s="14">
        <v>40000003</v>
      </c>
      <c r="AX961" s="15" t="s">
        <v>156</v>
      </c>
      <c r="AY961" s="15" t="s">
        <v>154</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65002004</v>
      </c>
      <c r="D962" s="15" t="s">
        <v>1090</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95002041</v>
      </c>
      <c r="AS962" s="14" t="s">
        <v>154</v>
      </c>
      <c r="AT962" s="15" t="s">
        <v>155</v>
      </c>
      <c r="AU962" s="14" t="s">
        <v>1072</v>
      </c>
      <c r="AV962" s="14">
        <v>0</v>
      </c>
      <c r="AW962" s="14">
        <v>40000003</v>
      </c>
      <c r="AX962" s="15" t="s">
        <v>156</v>
      </c>
      <c r="AY962" s="15" t="s">
        <v>154</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65002005</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95002051</v>
      </c>
      <c r="AS963" s="14" t="s">
        <v>154</v>
      </c>
      <c r="AT963" s="15" t="s">
        <v>155</v>
      </c>
      <c r="AU963" s="14" t="s">
        <v>1072</v>
      </c>
      <c r="AV963" s="14">
        <v>0</v>
      </c>
      <c r="AW963" s="14">
        <v>40000003</v>
      </c>
      <c r="AX963" s="15" t="s">
        <v>156</v>
      </c>
      <c r="AY963" s="15" t="s">
        <v>154</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65002006</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1093</v>
      </c>
      <c r="AS964" s="14" t="s">
        <v>154</v>
      </c>
      <c r="AT964" s="15" t="s">
        <v>155</v>
      </c>
      <c r="AU964" s="14" t="s">
        <v>1072</v>
      </c>
      <c r="AV964" s="14">
        <v>0</v>
      </c>
      <c r="AW964" s="14">
        <v>40000003</v>
      </c>
      <c r="AX964" s="15" t="s">
        <v>156</v>
      </c>
      <c r="AY964" s="15" t="s">
        <v>154</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65002101</v>
      </c>
      <c r="D965" s="15" t="s">
        <v>1094</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95002101</v>
      </c>
      <c r="AS965" s="14" t="s">
        <v>154</v>
      </c>
      <c r="AT965" s="15" t="s">
        <v>155</v>
      </c>
      <c r="AU965" s="14" t="s">
        <v>1072</v>
      </c>
      <c r="AV965" s="14">
        <v>0</v>
      </c>
      <c r="AW965" s="14">
        <v>40000003</v>
      </c>
      <c r="AX965" s="15" t="s">
        <v>156</v>
      </c>
      <c r="AY965" s="15" t="s">
        <v>154</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65002102</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95002102</v>
      </c>
      <c r="AS966" s="14" t="s">
        <v>154</v>
      </c>
      <c r="AT966" s="15" t="s">
        <v>155</v>
      </c>
      <c r="AU966" s="14" t="s">
        <v>1072</v>
      </c>
      <c r="AV966" s="14">
        <v>0</v>
      </c>
      <c r="AW966" s="14">
        <v>40000003</v>
      </c>
      <c r="AX966" s="15" t="s">
        <v>156</v>
      </c>
      <c r="AY966" s="15" t="s">
        <v>154</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65002103</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95002103</v>
      </c>
      <c r="AS967" s="14" t="s">
        <v>154</v>
      </c>
      <c r="AT967" s="15" t="s">
        <v>155</v>
      </c>
      <c r="AU967" s="14" t="s">
        <v>1072</v>
      </c>
      <c r="AV967" s="14">
        <v>0</v>
      </c>
      <c r="AW967" s="14">
        <v>40000003</v>
      </c>
      <c r="AX967" s="15" t="s">
        <v>156</v>
      </c>
      <c r="AY967" s="15" t="s">
        <v>154</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65002104</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95002104</v>
      </c>
      <c r="AS968" s="14" t="s">
        <v>154</v>
      </c>
      <c r="AT968" s="15" t="s">
        <v>155</v>
      </c>
      <c r="AU968" s="14" t="s">
        <v>1072</v>
      </c>
      <c r="AV968" s="14">
        <v>0</v>
      </c>
      <c r="AW968" s="14">
        <v>40000003</v>
      </c>
      <c r="AX968" s="15" t="s">
        <v>156</v>
      </c>
      <c r="AY968" s="15" t="s">
        <v>154</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65002105</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95002105</v>
      </c>
      <c r="AS969" s="14" t="s">
        <v>154</v>
      </c>
      <c r="AT969" s="15" t="s">
        <v>155</v>
      </c>
      <c r="AU969" s="14" t="s">
        <v>1072</v>
      </c>
      <c r="AV969" s="14">
        <v>0</v>
      </c>
      <c r="AW969" s="14">
        <v>40000003</v>
      </c>
      <c r="AX969" s="15" t="s">
        <v>156</v>
      </c>
      <c r="AY969" s="15" t="s">
        <v>154</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65003001</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7</v>
      </c>
      <c r="AE970" s="14">
        <v>0</v>
      </c>
      <c r="AF970" s="14">
        <v>0</v>
      </c>
      <c r="AG970" s="6">
        <v>2</v>
      </c>
      <c r="AH970" s="6">
        <v>0</v>
      </c>
      <c r="AI970" s="6">
        <v>0</v>
      </c>
      <c r="AJ970" s="6">
        <v>0</v>
      </c>
      <c r="AK970" s="14">
        <v>0</v>
      </c>
      <c r="AL970" s="14">
        <v>0</v>
      </c>
      <c r="AM970" s="14">
        <v>0</v>
      </c>
      <c r="AN970" s="14">
        <v>0</v>
      </c>
      <c r="AO970" s="14">
        <v>1000</v>
      </c>
      <c r="AP970" s="14">
        <v>0</v>
      </c>
      <c r="AQ970" s="14">
        <v>0</v>
      </c>
      <c r="AR970" s="6">
        <v>95003011</v>
      </c>
      <c r="AS970" s="14" t="s">
        <v>154</v>
      </c>
      <c r="AT970" s="15" t="s">
        <v>155</v>
      </c>
      <c r="AU970" s="14" t="s">
        <v>1072</v>
      </c>
      <c r="AV970" s="14">
        <v>0</v>
      </c>
      <c r="AW970" s="14">
        <v>40000003</v>
      </c>
      <c r="AX970" s="15" t="s">
        <v>156</v>
      </c>
      <c r="AY970" s="15" t="s">
        <v>154</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65003002</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95003021</v>
      </c>
      <c r="AS971" s="14" t="s">
        <v>154</v>
      </c>
      <c r="AT971" s="15" t="s">
        <v>155</v>
      </c>
      <c r="AU971" s="14" t="s">
        <v>1072</v>
      </c>
      <c r="AV971" s="14">
        <v>0</v>
      </c>
      <c r="AW971" s="14">
        <v>40000003</v>
      </c>
      <c r="AX971" s="15" t="s">
        <v>156</v>
      </c>
      <c r="AY971" s="15" t="s">
        <v>154</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65003003</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t="s">
        <v>1102</v>
      </c>
      <c r="AS972" s="14" t="s">
        <v>154</v>
      </c>
      <c r="AT972" s="15" t="s">
        <v>155</v>
      </c>
      <c r="AU972" s="14" t="s">
        <v>1072</v>
      </c>
      <c r="AV972" s="14">
        <v>0</v>
      </c>
      <c r="AW972" s="14">
        <v>40000003</v>
      </c>
      <c r="AX972" s="15" t="s">
        <v>156</v>
      </c>
      <c r="AY972" s="15" t="s">
        <v>154</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65003004</v>
      </c>
      <c r="D973" s="15" t="s">
        <v>1103</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95003041</v>
      </c>
      <c r="AS973" s="14" t="s">
        <v>154</v>
      </c>
      <c r="AT973" s="15" t="s">
        <v>155</v>
      </c>
      <c r="AU973" s="14" t="s">
        <v>1072</v>
      </c>
      <c r="AV973" s="14">
        <v>0</v>
      </c>
      <c r="AW973" s="14">
        <v>40000003</v>
      </c>
      <c r="AX973" s="15" t="s">
        <v>156</v>
      </c>
      <c r="AY973" s="15" t="s">
        <v>154</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65003005</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95003051</v>
      </c>
      <c r="AS974" s="14" t="s">
        <v>154</v>
      </c>
      <c r="AT974" s="15" t="s">
        <v>155</v>
      </c>
      <c r="AU974" s="14" t="s">
        <v>1072</v>
      </c>
      <c r="AV974" s="14">
        <v>0</v>
      </c>
      <c r="AW974" s="14">
        <v>40000003</v>
      </c>
      <c r="AX974" s="15" t="s">
        <v>156</v>
      </c>
      <c r="AY974" s="15" t="s">
        <v>154</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65003006</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1106</v>
      </c>
      <c r="AS975" s="14" t="s">
        <v>154</v>
      </c>
      <c r="AT975" s="15" t="s">
        <v>155</v>
      </c>
      <c r="AU975" s="14" t="s">
        <v>1072</v>
      </c>
      <c r="AV975" s="14">
        <v>0</v>
      </c>
      <c r="AW975" s="14">
        <v>40000003</v>
      </c>
      <c r="AX975" s="15" t="s">
        <v>156</v>
      </c>
      <c r="AY975" s="15" t="s">
        <v>154</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65003101</v>
      </c>
      <c r="D976" s="15" t="s">
        <v>1107</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95003101</v>
      </c>
      <c r="AS976" s="14" t="s">
        <v>154</v>
      </c>
      <c r="AT976" s="15" t="s">
        <v>155</v>
      </c>
      <c r="AU976" s="14" t="s">
        <v>1072</v>
      </c>
      <c r="AV976" s="14">
        <v>0</v>
      </c>
      <c r="AW976" s="14">
        <v>40000003</v>
      </c>
      <c r="AX976" s="15" t="s">
        <v>156</v>
      </c>
      <c r="AY976" s="15" t="s">
        <v>154</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65003102</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95003102</v>
      </c>
      <c r="AS977" s="14" t="s">
        <v>154</v>
      </c>
      <c r="AT977" s="15" t="s">
        <v>155</v>
      </c>
      <c r="AU977" s="14" t="s">
        <v>1072</v>
      </c>
      <c r="AV977" s="14">
        <v>0</v>
      </c>
      <c r="AW977" s="14">
        <v>40000003</v>
      </c>
      <c r="AX977" s="15" t="s">
        <v>156</v>
      </c>
      <c r="AY977" s="15" t="s">
        <v>154</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65003103</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95003103</v>
      </c>
      <c r="AS978" s="14" t="s">
        <v>154</v>
      </c>
      <c r="AT978" s="15" t="s">
        <v>155</v>
      </c>
      <c r="AU978" s="14" t="s">
        <v>1072</v>
      </c>
      <c r="AV978" s="14">
        <v>0</v>
      </c>
      <c r="AW978" s="14">
        <v>40000003</v>
      </c>
      <c r="AX978" s="15" t="s">
        <v>156</v>
      </c>
      <c r="AY978" s="15" t="s">
        <v>154</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65003104</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95003104</v>
      </c>
      <c r="AS979" s="14" t="s">
        <v>154</v>
      </c>
      <c r="AT979" s="15" t="s">
        <v>155</v>
      </c>
      <c r="AU979" s="14" t="s">
        <v>1072</v>
      </c>
      <c r="AV979" s="14">
        <v>0</v>
      </c>
      <c r="AW979" s="14">
        <v>40000003</v>
      </c>
      <c r="AX979" s="15" t="s">
        <v>156</v>
      </c>
      <c r="AY979" s="15" t="s">
        <v>154</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65003105</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95003105</v>
      </c>
      <c r="AS980" s="14" t="s">
        <v>154</v>
      </c>
      <c r="AT980" s="15" t="s">
        <v>155</v>
      </c>
      <c r="AU980" s="14" t="s">
        <v>1072</v>
      </c>
      <c r="AV980" s="14">
        <v>0</v>
      </c>
      <c r="AW980" s="14">
        <v>40000003</v>
      </c>
      <c r="AX980" s="15" t="s">
        <v>156</v>
      </c>
      <c r="AY980" s="15" t="s">
        <v>154</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65004001</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7</v>
      </c>
      <c r="AE981" s="14">
        <v>0</v>
      </c>
      <c r="AF981" s="14">
        <v>0</v>
      </c>
      <c r="AG981" s="6">
        <v>2</v>
      </c>
      <c r="AH981" s="6">
        <v>0</v>
      </c>
      <c r="AI981" s="6">
        <v>0</v>
      </c>
      <c r="AJ981" s="6">
        <v>0</v>
      </c>
      <c r="AK981" s="14">
        <v>0</v>
      </c>
      <c r="AL981" s="14">
        <v>0</v>
      </c>
      <c r="AM981" s="14">
        <v>0</v>
      </c>
      <c r="AN981" s="14">
        <v>0</v>
      </c>
      <c r="AO981" s="14">
        <v>1000</v>
      </c>
      <c r="AP981" s="14">
        <v>0</v>
      </c>
      <c r="AQ981" s="14">
        <v>0</v>
      </c>
      <c r="AR981" s="6">
        <v>95004011</v>
      </c>
      <c r="AS981" s="14" t="s">
        <v>154</v>
      </c>
      <c r="AT981" s="15" t="s">
        <v>155</v>
      </c>
      <c r="AU981" s="14" t="s">
        <v>1072</v>
      </c>
      <c r="AV981" s="14">
        <v>0</v>
      </c>
      <c r="AW981" s="14">
        <v>40000003</v>
      </c>
      <c r="AX981" s="15" t="s">
        <v>156</v>
      </c>
      <c r="AY981" s="15" t="s">
        <v>154</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65004002</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95004021</v>
      </c>
      <c r="AS982" s="14" t="s">
        <v>154</v>
      </c>
      <c r="AT982" s="15" t="s">
        <v>155</v>
      </c>
      <c r="AU982" s="14" t="s">
        <v>1072</v>
      </c>
      <c r="AV982" s="14">
        <v>0</v>
      </c>
      <c r="AW982" s="14">
        <v>40000003</v>
      </c>
      <c r="AX982" s="15" t="s">
        <v>156</v>
      </c>
      <c r="AY982" s="15" t="s">
        <v>154</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65004003</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1115</v>
      </c>
      <c r="AS983" s="14" t="s">
        <v>154</v>
      </c>
      <c r="AT983" s="15" t="s">
        <v>155</v>
      </c>
      <c r="AU983" s="14" t="s">
        <v>1072</v>
      </c>
      <c r="AV983" s="14">
        <v>0</v>
      </c>
      <c r="AW983" s="14">
        <v>40000003</v>
      </c>
      <c r="AX983" s="15" t="s">
        <v>156</v>
      </c>
      <c r="AY983" s="15" t="s">
        <v>154</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65004004</v>
      </c>
      <c r="D984" s="15" t="s">
        <v>1116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95004041</v>
      </c>
      <c r="AS984" s="14" t="s">
        <v>154</v>
      </c>
      <c r="AT984" s="15" t="s">
        <v>155</v>
      </c>
      <c r="AU984" s="14" t="s">
        <v>1072</v>
      </c>
      <c r="AV984" s="14">
        <v>0</v>
      </c>
      <c r="AW984" s="14">
        <v>40000003</v>
      </c>
      <c r="AX984" s="15" t="s">
        <v>156</v>
      </c>
      <c r="AY984" s="15" t="s">
        <v>154</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65004005</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95004051</v>
      </c>
      <c r="AS985" s="14" t="s">
        <v>154</v>
      </c>
      <c r="AT985" s="15" t="s">
        <v>155</v>
      </c>
      <c r="AU985" s="14" t="s">
        <v>1072</v>
      </c>
      <c r="AV985" s="14">
        <v>0</v>
      </c>
      <c r="AW985" s="14">
        <v>40000003</v>
      </c>
      <c r="AX985" s="15" t="s">
        <v>156</v>
      </c>
      <c r="AY985" s="15" t="s">
        <v>154</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65004006</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1119</v>
      </c>
      <c r="AS986" s="14" t="s">
        <v>154</v>
      </c>
      <c r="AT986" s="15" t="s">
        <v>155</v>
      </c>
      <c r="AU986" s="14" t="s">
        <v>1072</v>
      </c>
      <c r="AV986" s="14">
        <v>0</v>
      </c>
      <c r="AW986" s="14">
        <v>40000003</v>
      </c>
      <c r="AX986" s="15" t="s">
        <v>156</v>
      </c>
      <c r="AY986" s="15" t="s">
        <v>154</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65004101</v>
      </c>
      <c r="D987" s="15" t="s">
        <v>1120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95004101</v>
      </c>
      <c r="AS987" s="14" t="s">
        <v>154</v>
      </c>
      <c r="AT987" s="15" t="s">
        <v>155</v>
      </c>
      <c r="AU987" s="14" t="s">
        <v>1072</v>
      </c>
      <c r="AV987" s="14">
        <v>0</v>
      </c>
      <c r="AW987" s="14">
        <v>40000003</v>
      </c>
      <c r="AX987" s="15" t="s">
        <v>156</v>
      </c>
      <c r="AY987" s="15" t="s">
        <v>154</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65004102</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95004102</v>
      </c>
      <c r="AS988" s="14" t="s">
        <v>154</v>
      </c>
      <c r="AT988" s="15" t="s">
        <v>155</v>
      </c>
      <c r="AU988" s="14" t="s">
        <v>1072</v>
      </c>
      <c r="AV988" s="14">
        <v>0</v>
      </c>
      <c r="AW988" s="14">
        <v>40000003</v>
      </c>
      <c r="AX988" s="15" t="s">
        <v>156</v>
      </c>
      <c r="AY988" s="15" t="s">
        <v>154</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65004103</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95004103</v>
      </c>
      <c r="AS989" s="14" t="s">
        <v>154</v>
      </c>
      <c r="AT989" s="15" t="s">
        <v>155</v>
      </c>
      <c r="AU989" s="14" t="s">
        <v>1072</v>
      </c>
      <c r="AV989" s="14">
        <v>0</v>
      </c>
      <c r="AW989" s="14">
        <v>40000003</v>
      </c>
      <c r="AX989" s="15" t="s">
        <v>156</v>
      </c>
      <c r="AY989" s="15" t="s">
        <v>154</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65004104</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95004104</v>
      </c>
      <c r="AS990" s="14" t="s">
        <v>154</v>
      </c>
      <c r="AT990" s="15" t="s">
        <v>155</v>
      </c>
      <c r="AU990" s="14" t="s">
        <v>1072</v>
      </c>
      <c r="AV990" s="14">
        <v>0</v>
      </c>
      <c r="AW990" s="14">
        <v>40000003</v>
      </c>
      <c r="AX990" s="15" t="s">
        <v>156</v>
      </c>
      <c r="AY990" s="15" t="s">
        <v>154</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65004105</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95004105</v>
      </c>
      <c r="AS991" s="14" t="s">
        <v>154</v>
      </c>
      <c r="AT991" s="15" t="s">
        <v>155</v>
      </c>
      <c r="AU991" s="14" t="s">
        <v>1072</v>
      </c>
      <c r="AV991" s="14">
        <v>0</v>
      </c>
      <c r="AW991" s="14">
        <v>40000003</v>
      </c>
      <c r="AX991" s="15" t="s">
        <v>156</v>
      </c>
      <c r="AY991" s="15" t="s">
        <v>154</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65005001</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7</v>
      </c>
      <c r="AE992" s="14">
        <v>0</v>
      </c>
      <c r="AF992" s="14">
        <v>0</v>
      </c>
      <c r="AG992" s="6">
        <v>2</v>
      </c>
      <c r="AH992" s="6">
        <v>0</v>
      </c>
      <c r="AI992" s="6">
        <v>0</v>
      </c>
      <c r="AJ992" s="6">
        <v>0</v>
      </c>
      <c r="AK992" s="14">
        <v>0</v>
      </c>
      <c r="AL992" s="14">
        <v>0</v>
      </c>
      <c r="AM992" s="14">
        <v>0</v>
      </c>
      <c r="AN992" s="14">
        <v>0</v>
      </c>
      <c r="AO992" s="14">
        <v>1000</v>
      </c>
      <c r="AP992" s="14">
        <v>0</v>
      </c>
      <c r="AQ992" s="14">
        <v>0</v>
      </c>
      <c r="AR992" s="6">
        <v>95005011</v>
      </c>
      <c r="AS992" s="14" t="s">
        <v>154</v>
      </c>
      <c r="AT992" s="15" t="s">
        <v>155</v>
      </c>
      <c r="AU992" s="14" t="s">
        <v>1072</v>
      </c>
      <c r="AV992" s="14">
        <v>0</v>
      </c>
      <c r="AW992" s="14">
        <v>40000003</v>
      </c>
      <c r="AX992" s="15" t="s">
        <v>156</v>
      </c>
      <c r="AY992" s="15" t="s">
        <v>154</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65005002</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95005021</v>
      </c>
      <c r="AS993" s="14" t="s">
        <v>154</v>
      </c>
      <c r="AT993" s="15" t="s">
        <v>155</v>
      </c>
      <c r="AU993" s="14" t="s">
        <v>1072</v>
      </c>
      <c r="AV993" s="14">
        <v>0</v>
      </c>
      <c r="AW993" s="14">
        <v>40000003</v>
      </c>
      <c r="AX993" s="15" t="s">
        <v>156</v>
      </c>
      <c r="AY993" s="15" t="s">
        <v>154</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65005003</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1128</v>
      </c>
      <c r="AS994" s="14" t="s">
        <v>154</v>
      </c>
      <c r="AT994" s="15" t="s">
        <v>155</v>
      </c>
      <c r="AU994" s="14" t="s">
        <v>1072</v>
      </c>
      <c r="AV994" s="14">
        <v>0</v>
      </c>
      <c r="AW994" s="14">
        <v>40000003</v>
      </c>
      <c r="AX994" s="15" t="s">
        <v>156</v>
      </c>
      <c r="AY994" s="15" t="s">
        <v>154</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65005004</v>
      </c>
      <c r="D995" s="15" t="s">
        <v>1129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95005041</v>
      </c>
      <c r="AS995" s="14" t="s">
        <v>154</v>
      </c>
      <c r="AT995" s="15" t="s">
        <v>155</v>
      </c>
      <c r="AU995" s="14" t="s">
        <v>1072</v>
      </c>
      <c r="AV995" s="14">
        <v>0</v>
      </c>
      <c r="AW995" s="14">
        <v>40000003</v>
      </c>
      <c r="AX995" s="15" t="s">
        <v>156</v>
      </c>
      <c r="AY995" s="15" t="s">
        <v>154</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65005005</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95005051</v>
      </c>
      <c r="AS996" s="14" t="s">
        <v>154</v>
      </c>
      <c r="AT996" s="15" t="s">
        <v>155</v>
      </c>
      <c r="AU996" s="14" t="s">
        <v>1072</v>
      </c>
      <c r="AV996" s="14">
        <v>0</v>
      </c>
      <c r="AW996" s="14">
        <v>40000003</v>
      </c>
      <c r="AX996" s="15" t="s">
        <v>156</v>
      </c>
      <c r="AY996" s="15" t="s">
        <v>154</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65005006</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1132</v>
      </c>
      <c r="AS997" s="14" t="s">
        <v>154</v>
      </c>
      <c r="AT997" s="15" t="s">
        <v>155</v>
      </c>
      <c r="AU997" s="14" t="s">
        <v>1072</v>
      </c>
      <c r="AV997" s="14">
        <v>0</v>
      </c>
      <c r="AW997" s="14">
        <v>40000003</v>
      </c>
      <c r="AX997" s="15" t="s">
        <v>156</v>
      </c>
      <c r="AY997" s="15" t="s">
        <v>154</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65005101</v>
      </c>
      <c r="D998" s="15" t="s">
        <v>1133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95005101</v>
      </c>
      <c r="AS998" s="14" t="s">
        <v>154</v>
      </c>
      <c r="AT998" s="15" t="s">
        <v>155</v>
      </c>
      <c r="AU998" s="14" t="s">
        <v>1072</v>
      </c>
      <c r="AV998" s="14">
        <v>0</v>
      </c>
      <c r="AW998" s="14">
        <v>40000003</v>
      </c>
      <c r="AX998" s="15" t="s">
        <v>156</v>
      </c>
      <c r="AY998" s="15" t="s">
        <v>154</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65005102</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95005102</v>
      </c>
      <c r="AS999" s="14" t="s">
        <v>154</v>
      </c>
      <c r="AT999" s="15" t="s">
        <v>155</v>
      </c>
      <c r="AU999" s="14" t="s">
        <v>1072</v>
      </c>
      <c r="AV999" s="14">
        <v>0</v>
      </c>
      <c r="AW999" s="14">
        <v>40000003</v>
      </c>
      <c r="AX999" s="15" t="s">
        <v>156</v>
      </c>
      <c r="AY999" s="15" t="s">
        <v>154</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65005103</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95005103</v>
      </c>
      <c r="AS1000" s="14" t="s">
        <v>154</v>
      </c>
      <c r="AT1000" s="15" t="s">
        <v>155</v>
      </c>
      <c r="AU1000" s="14" t="s">
        <v>1072</v>
      </c>
      <c r="AV1000" s="14">
        <v>0</v>
      </c>
      <c r="AW1000" s="14">
        <v>40000003</v>
      </c>
      <c r="AX1000" s="15" t="s">
        <v>156</v>
      </c>
      <c r="AY1000" s="15" t="s">
        <v>154</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65005104</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95005104</v>
      </c>
      <c r="AS1001" s="14" t="s">
        <v>154</v>
      </c>
      <c r="AT1001" s="15" t="s">
        <v>155</v>
      </c>
      <c r="AU1001" s="14" t="s">
        <v>1072</v>
      </c>
      <c r="AV1001" s="14">
        <v>0</v>
      </c>
      <c r="AW1001" s="14">
        <v>40000003</v>
      </c>
      <c r="AX1001" s="15" t="s">
        <v>156</v>
      </c>
      <c r="AY1001" s="15" t="s">
        <v>154</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65005105</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95005105</v>
      </c>
      <c r="AS1002" s="14" t="s">
        <v>154</v>
      </c>
      <c r="AT1002" s="15" t="s">
        <v>155</v>
      </c>
      <c r="AU1002" s="14" t="s">
        <v>1072</v>
      </c>
      <c r="AV1002" s="14">
        <v>0</v>
      </c>
      <c r="AW1002" s="14">
        <v>40000003</v>
      </c>
      <c r="AX1002" s="15" t="s">
        <v>156</v>
      </c>
      <c r="AY1002" s="15" t="s">
        <v>154</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65006001</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7</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95006011</v>
      </c>
      <c r="AS1003" s="14" t="s">
        <v>154</v>
      </c>
      <c r="AT1003" s="15" t="s">
        <v>155</v>
      </c>
      <c r="AU1003" s="14" t="s">
        <v>1072</v>
      </c>
      <c r="AV1003" s="14">
        <v>0</v>
      </c>
      <c r="AW1003" s="14">
        <v>40000003</v>
      </c>
      <c r="AX1003" s="15" t="s">
        <v>156</v>
      </c>
      <c r="AY1003" s="15" t="s">
        <v>154</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65006002</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95006021</v>
      </c>
      <c r="AS1004" s="14" t="s">
        <v>154</v>
      </c>
      <c r="AT1004" s="15" t="s">
        <v>155</v>
      </c>
      <c r="AU1004" s="14" t="s">
        <v>1072</v>
      </c>
      <c r="AV1004" s="14">
        <v>0</v>
      </c>
      <c r="AW1004" s="14">
        <v>40000003</v>
      </c>
      <c r="AX1004" s="15" t="s">
        <v>156</v>
      </c>
      <c r="AY1004" s="15" t="s">
        <v>154</v>
      </c>
      <c r="AZ1004" s="13">
        <v>0</v>
      </c>
      <c r="BA1004" s="13">
        <v>0</v>
      </c>
      <c r="BB1004" s="68" t="s">
        <v>1140</v>
      </c>
      <c r="BC1004" s="14">
        <v>0</v>
      </c>
      <c r="BD1004" s="11">
        <v>0</v>
      </c>
      <c r="BE1004" s="14">
        <v>0</v>
      </c>
      <c r="BF1004" s="14">
        <v>0</v>
      </c>
      <c r="BG1004" s="14">
        <v>0</v>
      </c>
      <c r="BH1004" s="14">
        <v>0</v>
      </c>
      <c r="BI1004" s="9">
        <v>0</v>
      </c>
      <c r="BJ1004" s="6">
        <v>1</v>
      </c>
      <c r="BK1004" s="6">
        <v>0</v>
      </c>
      <c r="BL1004" s="6">
        <v>0</v>
      </c>
      <c r="BM1004" s="6">
        <v>0</v>
      </c>
      <c r="BN1004" s="6">
        <v>0</v>
      </c>
      <c r="BO1004" s="6">
        <v>0</v>
      </c>
    </row>
    <row r="1005" spans="3:67" ht="19.5" customHeight="1">
      <c r="C1005" s="14">
        <v>65006003</v>
      </c>
      <c r="D1005" s="12" t="s">
        <v>1141</v>
      </c>
      <c r="E1005" s="14">
        <v>1</v>
      </c>
      <c r="F1005" s="11">
        <v>60010100</v>
      </c>
      <c r="G1005" s="14">
        <v>0</v>
      </c>
      <c r="H1005" s="13">
        <v>0</v>
      </c>
      <c r="I1005" s="14">
        <v>1</v>
      </c>
      <c r="J1005" s="14">
        <v>0</v>
      </c>
      <c r="K1005" s="14">
        <v>0</v>
      </c>
      <c r="L1005" s="11">
        <v>0</v>
      </c>
      <c r="M1005" s="11">
        <v>0</v>
      </c>
      <c r="N1005" s="11">
        <v>1</v>
      </c>
      <c r="O1005" s="11">
        <v>0</v>
      </c>
      <c r="P1005" s="11">
        <v>0</v>
      </c>
      <c r="Q1005" s="11">
        <v>0</v>
      </c>
      <c r="R1005" s="6">
        <v>0</v>
      </c>
      <c r="S1005" s="11">
        <v>0</v>
      </c>
      <c r="T1005" s="11">
        <v>1</v>
      </c>
      <c r="U1005" s="11">
        <v>2</v>
      </c>
      <c r="V1005" s="11">
        <v>0</v>
      </c>
      <c r="W1005" s="11">
        <v>2.5</v>
      </c>
      <c r="X1005" s="11">
        <v>0</v>
      </c>
      <c r="Y1005" s="11">
        <v>1</v>
      </c>
      <c r="Z1005" s="11">
        <v>0</v>
      </c>
      <c r="AA1005" s="11">
        <v>0</v>
      </c>
      <c r="AB1005" s="11">
        <v>0</v>
      </c>
      <c r="AC1005" s="11">
        <v>0</v>
      </c>
      <c r="AD1005" s="11">
        <v>10</v>
      </c>
      <c r="AE1005" s="11">
        <v>1</v>
      </c>
      <c r="AF1005" s="11">
        <v>3</v>
      </c>
      <c r="AG1005" s="6">
        <v>2</v>
      </c>
      <c r="AH1005" s="6">
        <v>1</v>
      </c>
      <c r="AI1005" s="6">
        <v>0</v>
      </c>
      <c r="AJ1005" s="6">
        <v>6</v>
      </c>
      <c r="AK1005" s="11">
        <v>0</v>
      </c>
      <c r="AL1005" s="11">
        <v>0</v>
      </c>
      <c r="AM1005" s="11">
        <v>0</v>
      </c>
      <c r="AN1005" s="11">
        <v>0</v>
      </c>
      <c r="AO1005" s="11">
        <v>1000</v>
      </c>
      <c r="AP1005" s="11">
        <v>0.5</v>
      </c>
      <c r="AQ1005" s="11">
        <v>0</v>
      </c>
      <c r="AR1005" s="6">
        <v>0</v>
      </c>
      <c r="AS1005" s="11">
        <v>0</v>
      </c>
      <c r="AT1005" s="15" t="s">
        <v>155</v>
      </c>
      <c r="AU1005" s="55" t="s">
        <v>165</v>
      </c>
      <c r="AV1005" s="14">
        <v>10000007</v>
      </c>
      <c r="AW1005" s="14">
        <v>70203006</v>
      </c>
      <c r="AX1005" s="12" t="s">
        <v>156</v>
      </c>
      <c r="AY1005" s="11">
        <v>0</v>
      </c>
      <c r="AZ1005" s="13">
        <v>0</v>
      </c>
      <c r="BA1005" s="13">
        <v>0</v>
      </c>
      <c r="BB1005" s="37" t="s">
        <v>1142</v>
      </c>
      <c r="BC1005" s="11">
        <v>0</v>
      </c>
      <c r="BD1005" s="11">
        <v>0</v>
      </c>
      <c r="BE1005" s="11">
        <v>0</v>
      </c>
      <c r="BF1005" s="11">
        <v>0</v>
      </c>
      <c r="BG1005" s="11">
        <v>0</v>
      </c>
      <c r="BH1005" s="11">
        <v>0</v>
      </c>
      <c r="BI1005" s="9">
        <v>0</v>
      </c>
      <c r="BJ1005" s="6">
        <v>1</v>
      </c>
      <c r="BK1005" s="6">
        <v>0</v>
      </c>
      <c r="BL1005" s="6">
        <v>0</v>
      </c>
      <c r="BM1005" s="6">
        <v>0</v>
      </c>
      <c r="BN1005" s="6">
        <v>0</v>
      </c>
      <c r="BO1005" s="6">
        <v>0</v>
      </c>
    </row>
    <row r="1006" spans="3:67" ht="19.5" customHeight="1">
      <c r="C1006" s="14">
        <v>65006004</v>
      </c>
      <c r="D1006" s="12" t="s">
        <v>1143</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0.8</v>
      </c>
      <c r="X1006" s="11">
        <v>0</v>
      </c>
      <c r="Y1006" s="11">
        <v>1</v>
      </c>
      <c r="Z1006" s="11">
        <v>0</v>
      </c>
      <c r="AA1006" s="11">
        <v>0</v>
      </c>
      <c r="AB1006" s="11">
        <v>0</v>
      </c>
      <c r="AC1006" s="11">
        <v>0</v>
      </c>
      <c r="AD1006" s="11">
        <v>15</v>
      </c>
      <c r="AE1006" s="11">
        <v>1</v>
      </c>
      <c r="AF1006" s="11">
        <v>3</v>
      </c>
      <c r="AG1006" s="6">
        <v>2</v>
      </c>
      <c r="AH1006" s="6">
        <v>1</v>
      </c>
      <c r="AI1006" s="6">
        <v>0</v>
      </c>
      <c r="AJ1006" s="6">
        <v>6</v>
      </c>
      <c r="AK1006" s="11">
        <v>0</v>
      </c>
      <c r="AL1006" s="11">
        <v>0</v>
      </c>
      <c r="AM1006" s="11">
        <v>0</v>
      </c>
      <c r="AN1006" s="11">
        <v>0</v>
      </c>
      <c r="AO1006" s="11">
        <v>6000</v>
      </c>
      <c r="AP1006" s="11">
        <v>0.5</v>
      </c>
      <c r="AQ1006" s="11">
        <v>0</v>
      </c>
      <c r="AR1006" s="6">
        <v>0</v>
      </c>
      <c r="AS1006" s="11">
        <v>95006031</v>
      </c>
      <c r="AT1006" s="15" t="s">
        <v>393</v>
      </c>
      <c r="AU1006" s="6" t="s">
        <v>778</v>
      </c>
      <c r="AV1006" s="14">
        <v>10000007</v>
      </c>
      <c r="AW1006" s="14">
        <v>70203007</v>
      </c>
      <c r="AX1006" s="15" t="s">
        <v>225</v>
      </c>
      <c r="AY1006" s="15" t="s">
        <v>255</v>
      </c>
      <c r="AZ1006" s="13">
        <v>0</v>
      </c>
      <c r="BA1006" s="13">
        <v>0</v>
      </c>
      <c r="BB1006" s="37" t="s">
        <v>1144</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20.100000000000001" customHeight="1">
      <c r="C1007" s="14">
        <v>66001001</v>
      </c>
      <c r="D1007" s="15" t="s">
        <v>260</v>
      </c>
      <c r="E1007" s="14">
        <v>1</v>
      </c>
      <c r="F1007" s="14">
        <v>66001001</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0</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1145</v>
      </c>
      <c r="AS1007" s="14" t="s">
        <v>154</v>
      </c>
      <c r="AT1007" s="15" t="s">
        <v>155</v>
      </c>
      <c r="AU1007" s="14" t="s">
        <v>1072</v>
      </c>
      <c r="AV1007" s="14">
        <v>0</v>
      </c>
      <c r="AW1007" s="14">
        <v>66001001</v>
      </c>
      <c r="AX1007" s="15" t="s">
        <v>156</v>
      </c>
      <c r="AY1007" s="15" t="s">
        <v>154</v>
      </c>
      <c r="AZ1007" s="13">
        <v>0</v>
      </c>
      <c r="BA1007" s="13">
        <v>0</v>
      </c>
      <c r="BB1007" s="68" t="s">
        <v>1146</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66001002</v>
      </c>
      <c r="D1008" s="15" t="s">
        <v>1147</v>
      </c>
      <c r="E1008" s="11">
        <v>1</v>
      </c>
      <c r="F1008" s="14">
        <v>66001002</v>
      </c>
      <c r="G1008" s="14">
        <v>0</v>
      </c>
      <c r="H1008" s="13">
        <v>0</v>
      </c>
      <c r="I1008" s="14">
        <v>1</v>
      </c>
      <c r="J1008" s="14">
        <v>0</v>
      </c>
      <c r="K1008" s="11">
        <v>0</v>
      </c>
      <c r="L1008" s="14">
        <v>0</v>
      </c>
      <c r="M1008" s="14">
        <v>0</v>
      </c>
      <c r="N1008" s="14">
        <v>1</v>
      </c>
      <c r="O1008" s="14">
        <v>0</v>
      </c>
      <c r="P1008" s="14">
        <v>0</v>
      </c>
      <c r="Q1008" s="14">
        <v>0</v>
      </c>
      <c r="R1008" s="6">
        <v>0</v>
      </c>
      <c r="S1008" s="13">
        <v>0</v>
      </c>
      <c r="T1008" s="11">
        <v>1</v>
      </c>
      <c r="U1008" s="14">
        <v>2</v>
      </c>
      <c r="V1008" s="14">
        <v>0</v>
      </c>
      <c r="W1008" s="14">
        <v>0.75</v>
      </c>
      <c r="X1008" s="14">
        <v>0</v>
      </c>
      <c r="Y1008" s="14">
        <v>0</v>
      </c>
      <c r="Z1008" s="14">
        <v>0</v>
      </c>
      <c r="AA1008" s="14">
        <v>0</v>
      </c>
      <c r="AB1008" s="14">
        <v>0</v>
      </c>
      <c r="AC1008" s="14">
        <v>0</v>
      </c>
      <c r="AD1008" s="14">
        <v>24</v>
      </c>
      <c r="AE1008" s="14">
        <v>1</v>
      </c>
      <c r="AF1008" s="14">
        <v>4</v>
      </c>
      <c r="AG1008" s="6">
        <v>2</v>
      </c>
      <c r="AH1008" s="6">
        <v>1</v>
      </c>
      <c r="AI1008" s="6">
        <v>0</v>
      </c>
      <c r="AJ1008" s="6">
        <v>6</v>
      </c>
      <c r="AK1008" s="14">
        <v>0</v>
      </c>
      <c r="AL1008" s="14">
        <v>0</v>
      </c>
      <c r="AM1008" s="14">
        <v>0</v>
      </c>
      <c r="AN1008" s="14">
        <v>0.5</v>
      </c>
      <c r="AO1008" s="14">
        <v>9000</v>
      </c>
      <c r="AP1008" s="14">
        <v>0.5</v>
      </c>
      <c r="AQ1008" s="14">
        <v>0</v>
      </c>
      <c r="AR1008" s="6">
        <v>0</v>
      </c>
      <c r="AS1008" s="14" t="s">
        <v>154</v>
      </c>
      <c r="AT1008" s="15" t="s">
        <v>724</v>
      </c>
      <c r="AU1008" s="14" t="s">
        <v>734</v>
      </c>
      <c r="AV1008" s="14">
        <v>10002001</v>
      </c>
      <c r="AW1008" s="14">
        <v>66001002</v>
      </c>
      <c r="AX1008" s="15" t="s">
        <v>225</v>
      </c>
      <c r="AY1008" s="15" t="s">
        <v>255</v>
      </c>
      <c r="AZ1008" s="13">
        <v>0</v>
      </c>
      <c r="BA1008" s="13">
        <v>0</v>
      </c>
      <c r="BB1008" s="68" t="s">
        <v>1148</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66001003</v>
      </c>
      <c r="D1009" s="15" t="s">
        <v>1149</v>
      </c>
      <c r="E1009" s="14">
        <v>1</v>
      </c>
      <c r="F1009" s="14">
        <v>66001003</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0</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96001003</v>
      </c>
      <c r="AS1009" s="14" t="s">
        <v>154</v>
      </c>
      <c r="AT1009" s="15" t="s">
        <v>155</v>
      </c>
      <c r="AU1009" s="14" t="s">
        <v>1072</v>
      </c>
      <c r="AV1009" s="14">
        <v>0</v>
      </c>
      <c r="AW1009" s="14">
        <v>66001003</v>
      </c>
      <c r="AX1009" s="15" t="s">
        <v>156</v>
      </c>
      <c r="AY1009" s="15" t="s">
        <v>154</v>
      </c>
      <c r="AZ1009" s="13">
        <v>0</v>
      </c>
      <c r="BA1009" s="13">
        <v>0</v>
      </c>
      <c r="BB1009" s="68" t="s">
        <v>1150</v>
      </c>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66001004</v>
      </c>
      <c r="D1010" s="15" t="s">
        <v>1151</v>
      </c>
      <c r="E1010" s="14">
        <v>1</v>
      </c>
      <c r="F1010" s="14">
        <v>66001004</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96001004</v>
      </c>
      <c r="AS1010" s="14" t="s">
        <v>154</v>
      </c>
      <c r="AT1010" s="15" t="s">
        <v>155</v>
      </c>
      <c r="AU1010" s="14" t="s">
        <v>1072</v>
      </c>
      <c r="AV1010" s="14">
        <v>0</v>
      </c>
      <c r="AW1010" s="14">
        <v>66001004</v>
      </c>
      <c r="AX1010" s="15" t="s">
        <v>156</v>
      </c>
      <c r="AY1010" s="15" t="s">
        <v>154</v>
      </c>
      <c r="AZ1010" s="13">
        <v>0</v>
      </c>
      <c r="BA1010" s="13">
        <v>0</v>
      </c>
      <c r="BB1010" s="68" t="s">
        <v>1152</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6">
        <v>66001005</v>
      </c>
      <c r="D1011" s="7" t="s">
        <v>1153</v>
      </c>
      <c r="E1011" s="6">
        <v>1</v>
      </c>
      <c r="F1011" s="6">
        <v>66001005</v>
      </c>
      <c r="G1011" s="6">
        <v>0</v>
      </c>
      <c r="H1011" s="6">
        <v>0</v>
      </c>
      <c r="I1011" s="14">
        <v>1</v>
      </c>
      <c r="J1011" s="14">
        <v>0</v>
      </c>
      <c r="K1011" s="6">
        <v>0</v>
      </c>
      <c r="L1011" s="6">
        <v>0</v>
      </c>
      <c r="M1011" s="6">
        <v>0</v>
      </c>
      <c r="N1011" s="6">
        <v>1</v>
      </c>
      <c r="O1011" s="6">
        <v>0</v>
      </c>
      <c r="P1011" s="6">
        <v>0</v>
      </c>
      <c r="Q1011" s="6">
        <v>0</v>
      </c>
      <c r="R1011" s="6">
        <v>0</v>
      </c>
      <c r="S1011" s="6">
        <v>0</v>
      </c>
      <c r="T1011" s="11">
        <v>1</v>
      </c>
      <c r="U1011" s="6">
        <v>2</v>
      </c>
      <c r="V1011" s="6">
        <v>0</v>
      </c>
      <c r="W1011" s="6">
        <v>0</v>
      </c>
      <c r="X1011" s="6">
        <v>0</v>
      </c>
      <c r="Y1011" s="6">
        <v>1</v>
      </c>
      <c r="Z1011" s="6">
        <v>0</v>
      </c>
      <c r="AA1011" s="6">
        <v>0</v>
      </c>
      <c r="AB1011" s="14">
        <v>0</v>
      </c>
      <c r="AC1011" s="6">
        <v>0</v>
      </c>
      <c r="AD1011" s="6">
        <v>18</v>
      </c>
      <c r="AE1011" s="6">
        <v>1</v>
      </c>
      <c r="AF1011" s="6">
        <v>3</v>
      </c>
      <c r="AG1011" s="6">
        <v>2</v>
      </c>
      <c r="AH1011" s="6">
        <v>0</v>
      </c>
      <c r="AI1011" s="6">
        <v>1</v>
      </c>
      <c r="AJ1011" s="6">
        <v>1.6</v>
      </c>
      <c r="AK1011" s="6">
        <v>0</v>
      </c>
      <c r="AL1011" s="6">
        <v>0</v>
      </c>
      <c r="AM1011" s="6">
        <v>0</v>
      </c>
      <c r="AN1011" s="6">
        <v>0.25</v>
      </c>
      <c r="AO1011" s="6">
        <v>3000</v>
      </c>
      <c r="AP1011" s="6">
        <v>0.1</v>
      </c>
      <c r="AQ1011" s="6">
        <v>0</v>
      </c>
      <c r="AR1011" s="6">
        <v>0</v>
      </c>
      <c r="AS1011" s="6">
        <v>96001005</v>
      </c>
      <c r="AT1011" s="7" t="s">
        <v>192</v>
      </c>
      <c r="AU1011" s="14" t="s">
        <v>1072</v>
      </c>
      <c r="AV1011" s="6" t="s">
        <v>154</v>
      </c>
      <c r="AW1011" s="6">
        <v>66001005</v>
      </c>
      <c r="AX1011" s="7" t="s">
        <v>156</v>
      </c>
      <c r="AY1011" s="6">
        <v>0</v>
      </c>
      <c r="AZ1011" s="6">
        <v>0</v>
      </c>
      <c r="BA1011" s="6">
        <v>0</v>
      </c>
      <c r="BB1011" s="33" t="s">
        <v>1154</v>
      </c>
      <c r="BC1011" s="6">
        <v>0</v>
      </c>
      <c r="BD1011" s="11">
        <v>0</v>
      </c>
      <c r="BE1011" s="6">
        <v>0</v>
      </c>
      <c r="BF1011" s="6">
        <v>0</v>
      </c>
      <c r="BG1011" s="6">
        <v>0</v>
      </c>
      <c r="BH1011" s="6">
        <v>0</v>
      </c>
      <c r="BI1011" s="9">
        <v>0</v>
      </c>
      <c r="BJ1011" s="6">
        <v>1</v>
      </c>
      <c r="BK1011" s="6">
        <v>0</v>
      </c>
      <c r="BL1011" s="6">
        <v>0</v>
      </c>
      <c r="BM1011" s="6">
        <v>0</v>
      </c>
      <c r="BN1011" s="6">
        <v>0</v>
      </c>
      <c r="BO1011" s="6">
        <v>0</v>
      </c>
    </row>
    <row r="1012" spans="3:67" ht="20.100000000000001" customHeight="1">
      <c r="C1012" s="14">
        <v>66001006</v>
      </c>
      <c r="D1012" s="15" t="s">
        <v>1155</v>
      </c>
      <c r="E1012" s="14">
        <v>1</v>
      </c>
      <c r="F1012" s="14">
        <v>66001006</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96001006</v>
      </c>
      <c r="AS1012" s="14" t="s">
        <v>154</v>
      </c>
      <c r="AT1012" s="15" t="s">
        <v>155</v>
      </c>
      <c r="AU1012" s="14" t="s">
        <v>1072</v>
      </c>
      <c r="AV1012" s="14">
        <v>0</v>
      </c>
      <c r="AW1012" s="14">
        <v>66001006</v>
      </c>
      <c r="AX1012" s="15" t="s">
        <v>156</v>
      </c>
      <c r="AY1012" s="15" t="s">
        <v>154</v>
      </c>
      <c r="AZ1012" s="13">
        <v>0</v>
      </c>
      <c r="BA1012" s="13">
        <v>0</v>
      </c>
      <c r="BB1012" s="68" t="s">
        <v>1156</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66001007</v>
      </c>
      <c r="D1013" s="7" t="s">
        <v>1157</v>
      </c>
      <c r="E1013" s="14">
        <v>1</v>
      </c>
      <c r="F1013" s="14">
        <v>66001007</v>
      </c>
      <c r="G1013" s="6">
        <v>0</v>
      </c>
      <c r="H1013" s="6">
        <v>0</v>
      </c>
      <c r="I1013" s="14">
        <v>1</v>
      </c>
      <c r="J1013" s="14">
        <v>0</v>
      </c>
      <c r="K1013" s="6">
        <v>0</v>
      </c>
      <c r="L1013" s="6">
        <v>0</v>
      </c>
      <c r="M1013" s="6">
        <v>0</v>
      </c>
      <c r="N1013" s="6">
        <v>1</v>
      </c>
      <c r="O1013" s="6">
        <v>0</v>
      </c>
      <c r="P1013" s="6">
        <v>0</v>
      </c>
      <c r="Q1013" s="6">
        <v>0</v>
      </c>
      <c r="R1013" s="6">
        <v>0</v>
      </c>
      <c r="S1013" s="6">
        <v>0</v>
      </c>
      <c r="T1013" s="11">
        <v>1</v>
      </c>
      <c r="U1013" s="6">
        <v>2</v>
      </c>
      <c r="V1013" s="6">
        <v>0</v>
      </c>
      <c r="W1013" s="6">
        <v>2.75</v>
      </c>
      <c r="X1013" s="6">
        <v>0</v>
      </c>
      <c r="Y1013" s="6">
        <v>0</v>
      </c>
      <c r="Z1013" s="6">
        <v>0</v>
      </c>
      <c r="AA1013" s="6">
        <v>0</v>
      </c>
      <c r="AB1013" s="14">
        <v>0</v>
      </c>
      <c r="AC1013" s="6">
        <v>0</v>
      </c>
      <c r="AD1013" s="6">
        <v>15</v>
      </c>
      <c r="AE1013" s="6">
        <v>0</v>
      </c>
      <c r="AF1013" s="6">
        <v>0</v>
      </c>
      <c r="AG1013" s="6">
        <v>7</v>
      </c>
      <c r="AH1013" s="6">
        <v>0</v>
      </c>
      <c r="AI1013" s="6">
        <v>0</v>
      </c>
      <c r="AJ1013" s="6">
        <v>6</v>
      </c>
      <c r="AK1013" s="6">
        <v>0</v>
      </c>
      <c r="AL1013" s="6">
        <v>0</v>
      </c>
      <c r="AM1013" s="6">
        <v>0</v>
      </c>
      <c r="AN1013" s="6">
        <v>0.25</v>
      </c>
      <c r="AO1013" s="6">
        <v>1000</v>
      </c>
      <c r="AP1013" s="6">
        <v>0</v>
      </c>
      <c r="AQ1013" s="6">
        <v>0</v>
      </c>
      <c r="AR1013" s="6">
        <v>0</v>
      </c>
      <c r="AS1013" s="6" t="s">
        <v>154</v>
      </c>
      <c r="AT1013" s="7" t="s">
        <v>192</v>
      </c>
      <c r="AU1013" s="6" t="s">
        <v>778</v>
      </c>
      <c r="AV1013" s="6" t="s">
        <v>154</v>
      </c>
      <c r="AW1013" s="6" t="s">
        <v>854</v>
      </c>
      <c r="AX1013" s="7" t="s">
        <v>156</v>
      </c>
      <c r="AY1013" s="6">
        <v>0</v>
      </c>
      <c r="AZ1013" s="13">
        <v>0</v>
      </c>
      <c r="BA1013" s="13">
        <v>0</v>
      </c>
      <c r="BB1013" s="33" t="s">
        <v>1158</v>
      </c>
      <c r="BC1013" s="6">
        <v>0</v>
      </c>
      <c r="BD1013" s="11">
        <v>0</v>
      </c>
      <c r="BE1013" s="6">
        <v>0</v>
      </c>
      <c r="BF1013" s="6">
        <v>0</v>
      </c>
      <c r="BG1013" s="6">
        <v>0</v>
      </c>
      <c r="BH1013" s="6">
        <v>0</v>
      </c>
      <c r="BI1013" s="9">
        <v>0</v>
      </c>
      <c r="BJ1013" s="6">
        <v>0</v>
      </c>
      <c r="BK1013" s="6">
        <v>0</v>
      </c>
      <c r="BL1013" s="6">
        <v>0</v>
      </c>
      <c r="BM1013" s="6">
        <v>0</v>
      </c>
      <c r="BN1013" s="6">
        <v>0</v>
      </c>
      <c r="BO1013" s="6">
        <v>0</v>
      </c>
    </row>
    <row r="1014" spans="3:67" ht="19.5" customHeight="1">
      <c r="C1014" s="14">
        <v>66001008</v>
      </c>
      <c r="D1014" s="15" t="s">
        <v>1159</v>
      </c>
      <c r="E1014" s="11">
        <v>1</v>
      </c>
      <c r="F1014" s="14">
        <v>66001008</v>
      </c>
      <c r="G1014" s="14">
        <v>0</v>
      </c>
      <c r="H1014" s="13">
        <v>0</v>
      </c>
      <c r="I1014" s="14">
        <v>1</v>
      </c>
      <c r="J1014" s="14">
        <v>0</v>
      </c>
      <c r="K1014" s="11">
        <v>0</v>
      </c>
      <c r="L1014" s="14">
        <v>0</v>
      </c>
      <c r="M1014" s="14">
        <v>0</v>
      </c>
      <c r="N1014" s="14">
        <v>1</v>
      </c>
      <c r="O1014" s="14">
        <v>0</v>
      </c>
      <c r="P1014" s="14">
        <v>0</v>
      </c>
      <c r="Q1014" s="14">
        <v>0</v>
      </c>
      <c r="R1014" s="6">
        <v>0</v>
      </c>
      <c r="S1014" s="13">
        <v>0</v>
      </c>
      <c r="T1014" s="11">
        <v>1</v>
      </c>
      <c r="U1014" s="14">
        <v>2</v>
      </c>
      <c r="V1014" s="14">
        <v>0</v>
      </c>
      <c r="W1014" s="14">
        <v>2.5</v>
      </c>
      <c r="X1014" s="14">
        <v>0</v>
      </c>
      <c r="Y1014" s="14">
        <v>0</v>
      </c>
      <c r="Z1014" s="14">
        <v>0</v>
      </c>
      <c r="AA1014" s="14">
        <v>0</v>
      </c>
      <c r="AB1014" s="14">
        <v>0</v>
      </c>
      <c r="AC1014" s="14">
        <v>0</v>
      </c>
      <c r="AD1014" s="14">
        <v>15</v>
      </c>
      <c r="AE1014" s="14">
        <v>1</v>
      </c>
      <c r="AF1014" s="14">
        <v>3</v>
      </c>
      <c r="AG1014" s="6">
        <v>2</v>
      </c>
      <c r="AH1014" s="6">
        <v>1</v>
      </c>
      <c r="AI1014" s="6">
        <v>0</v>
      </c>
      <c r="AJ1014" s="6">
        <v>6</v>
      </c>
      <c r="AK1014" s="14">
        <v>0</v>
      </c>
      <c r="AL1014" s="14">
        <v>0</v>
      </c>
      <c r="AM1014" s="14">
        <v>0</v>
      </c>
      <c r="AN1014" s="14">
        <v>0.75</v>
      </c>
      <c r="AO1014" s="14">
        <v>3000</v>
      </c>
      <c r="AP1014" s="14">
        <v>0.75</v>
      </c>
      <c r="AQ1014" s="14">
        <v>0</v>
      </c>
      <c r="AR1014" s="6">
        <v>0</v>
      </c>
      <c r="AS1014" s="14" t="s">
        <v>154</v>
      </c>
      <c r="AT1014" s="15" t="s">
        <v>720</v>
      </c>
      <c r="AU1014" s="14" t="s">
        <v>721</v>
      </c>
      <c r="AV1014" s="14">
        <v>10000006</v>
      </c>
      <c r="AW1014" s="14">
        <v>66001008</v>
      </c>
      <c r="AX1014" s="15" t="s">
        <v>156</v>
      </c>
      <c r="AY1014" s="15">
        <v>0</v>
      </c>
      <c r="AZ1014" s="13">
        <v>0</v>
      </c>
      <c r="BA1014" s="13">
        <v>0</v>
      </c>
      <c r="BB1014" s="68" t="s">
        <v>1160</v>
      </c>
      <c r="BC1014" s="14">
        <v>0</v>
      </c>
      <c r="BD1014" s="11">
        <v>0</v>
      </c>
      <c r="BE1014" s="14">
        <v>0</v>
      </c>
      <c r="BF1014" s="14">
        <v>0</v>
      </c>
      <c r="BG1014" s="14">
        <v>0</v>
      </c>
      <c r="BH1014" s="14">
        <v>0</v>
      </c>
      <c r="BI1014" s="9">
        <v>0</v>
      </c>
      <c r="BJ1014" s="6">
        <v>0</v>
      </c>
      <c r="BK1014" s="6">
        <v>0</v>
      </c>
      <c r="BL1014" s="6">
        <v>0</v>
      </c>
      <c r="BM1014" s="6">
        <v>0</v>
      </c>
      <c r="BN1014" s="6">
        <v>0</v>
      </c>
      <c r="BO1014" s="6">
        <v>0</v>
      </c>
    </row>
    <row r="1015" spans="3:67" ht="19.5" customHeight="1">
      <c r="C1015" s="14">
        <v>66001009</v>
      </c>
      <c r="D1015" s="15" t="s">
        <v>1161</v>
      </c>
      <c r="E1015" s="11">
        <v>1</v>
      </c>
      <c r="F1015" s="14">
        <v>66001009</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v>96001009</v>
      </c>
      <c r="AT1015" s="15" t="s">
        <v>720</v>
      </c>
      <c r="AU1015" s="14" t="s">
        <v>721</v>
      </c>
      <c r="AV1015" s="14">
        <v>10000006</v>
      </c>
      <c r="AW1015" s="14">
        <v>66001009</v>
      </c>
      <c r="AX1015" s="15" t="s">
        <v>156</v>
      </c>
      <c r="AY1015" s="15">
        <v>0</v>
      </c>
      <c r="AZ1015" s="13">
        <v>0</v>
      </c>
      <c r="BA1015" s="13">
        <v>0</v>
      </c>
      <c r="BB1015" s="68" t="s">
        <v>1162</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20.100000000000001" customHeight="1">
      <c r="C1016" s="14">
        <v>66001010</v>
      </c>
      <c r="D1016" s="15" t="s">
        <v>1163</v>
      </c>
      <c r="E1016" s="14">
        <v>1</v>
      </c>
      <c r="F1016" s="14">
        <v>66001010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0</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96001010</v>
      </c>
      <c r="AS1016" s="14" t="s">
        <v>154</v>
      </c>
      <c r="AT1016" s="15" t="s">
        <v>155</v>
      </c>
      <c r="AU1016" s="14" t="s">
        <v>1072</v>
      </c>
      <c r="AV1016" s="14">
        <v>0</v>
      </c>
      <c r="AW1016" s="14">
        <v>66001010</v>
      </c>
      <c r="AX1016" s="15" t="s">
        <v>156</v>
      </c>
      <c r="AY1016" s="15" t="s">
        <v>154</v>
      </c>
      <c r="AZ1016" s="13">
        <v>0</v>
      </c>
      <c r="BA1016" s="13">
        <v>0</v>
      </c>
      <c r="BB1016" s="68" t="s">
        <v>1164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66001011</v>
      </c>
      <c r="D1017" s="12" t="s">
        <v>1165</v>
      </c>
      <c r="E1017" s="11">
        <v>1</v>
      </c>
      <c r="F1017" s="14">
        <v>66001011</v>
      </c>
      <c r="G1017" s="11">
        <v>0</v>
      </c>
      <c r="H1017" s="13">
        <v>0</v>
      </c>
      <c r="I1017" s="14">
        <v>1</v>
      </c>
      <c r="J1017" s="14">
        <v>0</v>
      </c>
      <c r="K1017" s="11">
        <v>0</v>
      </c>
      <c r="L1017" s="11">
        <v>0</v>
      </c>
      <c r="M1017" s="11">
        <v>0</v>
      </c>
      <c r="N1017" s="11">
        <v>1</v>
      </c>
      <c r="O1017" s="11">
        <v>0</v>
      </c>
      <c r="P1017" s="11">
        <v>0</v>
      </c>
      <c r="Q1017" s="11">
        <v>0</v>
      </c>
      <c r="R1017" s="6">
        <v>0</v>
      </c>
      <c r="S1017" s="11">
        <v>0</v>
      </c>
      <c r="T1017" s="11">
        <v>1</v>
      </c>
      <c r="U1017" s="11">
        <v>2</v>
      </c>
      <c r="V1017" s="11">
        <v>0</v>
      </c>
      <c r="W1017" s="11">
        <v>3</v>
      </c>
      <c r="X1017" s="11">
        <v>0</v>
      </c>
      <c r="Y1017" s="11">
        <v>0</v>
      </c>
      <c r="Z1017" s="11">
        <v>0</v>
      </c>
      <c r="AA1017" s="11">
        <v>0</v>
      </c>
      <c r="AB1017" s="14">
        <v>0</v>
      </c>
      <c r="AC1017" s="11">
        <v>0</v>
      </c>
      <c r="AD1017" s="11">
        <v>18</v>
      </c>
      <c r="AE1017" s="11">
        <v>2</v>
      </c>
      <c r="AF1017" s="11" t="s">
        <v>701</v>
      </c>
      <c r="AG1017" s="6">
        <v>2</v>
      </c>
      <c r="AH1017" s="6">
        <v>2</v>
      </c>
      <c r="AI1017" s="6">
        <v>0</v>
      </c>
      <c r="AJ1017" s="6">
        <v>1.5</v>
      </c>
      <c r="AK1017" s="11">
        <v>0</v>
      </c>
      <c r="AL1017" s="11">
        <v>0</v>
      </c>
      <c r="AM1017" s="11">
        <v>0</v>
      </c>
      <c r="AN1017" s="11">
        <v>0.25</v>
      </c>
      <c r="AO1017" s="11">
        <v>3000</v>
      </c>
      <c r="AP1017" s="11">
        <v>0.25</v>
      </c>
      <c r="AQ1017" s="11">
        <v>0</v>
      </c>
      <c r="AR1017" s="6">
        <v>0</v>
      </c>
      <c r="AS1017" s="11" t="s">
        <v>154</v>
      </c>
      <c r="AT1017" s="12" t="s">
        <v>209</v>
      </c>
      <c r="AU1017" s="11" t="s">
        <v>702</v>
      </c>
      <c r="AV1017" s="14">
        <v>10001007</v>
      </c>
      <c r="AW1017" s="14">
        <v>66001011</v>
      </c>
      <c r="AX1017" s="12" t="s">
        <v>156</v>
      </c>
      <c r="AY1017" s="11">
        <v>0</v>
      </c>
      <c r="AZ1017" s="13">
        <v>0</v>
      </c>
      <c r="BA1017" s="13">
        <v>0</v>
      </c>
      <c r="BB1017" s="37" t="s">
        <v>1166</v>
      </c>
      <c r="BC1017" s="11">
        <v>0</v>
      </c>
      <c r="BD1017" s="11">
        <v>0</v>
      </c>
      <c r="BE1017" s="11">
        <v>0</v>
      </c>
      <c r="BF1017" s="11">
        <v>0</v>
      </c>
      <c r="BG1017" s="11">
        <v>0</v>
      </c>
      <c r="BH1017" s="11">
        <v>0</v>
      </c>
      <c r="BI1017" s="9">
        <v>0</v>
      </c>
      <c r="BJ1017" s="6">
        <v>0</v>
      </c>
      <c r="BK1017" s="6">
        <v>0</v>
      </c>
      <c r="BL1017" s="6">
        <v>0</v>
      </c>
      <c r="BM1017" s="6">
        <v>0</v>
      </c>
      <c r="BN1017" s="6">
        <v>0</v>
      </c>
      <c r="BO1017" s="6">
        <v>0</v>
      </c>
    </row>
    <row r="1018" spans="3:67" ht="19.5" customHeight="1">
      <c r="C1018" s="66">
        <v>66001012</v>
      </c>
      <c r="D1018" s="82" t="s">
        <v>540</v>
      </c>
      <c r="E1018" s="55">
        <v>1</v>
      </c>
      <c r="F1018" s="66">
        <v>66001008</v>
      </c>
      <c r="G1018" s="66">
        <v>0</v>
      </c>
      <c r="H1018" s="73">
        <v>0</v>
      </c>
      <c r="I1018" s="66">
        <v>1</v>
      </c>
      <c r="J1018" s="66">
        <v>0</v>
      </c>
      <c r="K1018" s="55">
        <v>0</v>
      </c>
      <c r="L1018" s="66">
        <v>0</v>
      </c>
      <c r="M1018" s="66">
        <v>0</v>
      </c>
      <c r="N1018" s="66">
        <v>1</v>
      </c>
      <c r="O1018" s="66">
        <v>0</v>
      </c>
      <c r="P1018" s="66">
        <v>0</v>
      </c>
      <c r="Q1018" s="66">
        <v>0</v>
      </c>
      <c r="R1018" s="62">
        <v>0</v>
      </c>
      <c r="S1018" s="73">
        <v>0</v>
      </c>
      <c r="T1018" s="55">
        <v>1</v>
      </c>
      <c r="U1018" s="66">
        <v>2</v>
      </c>
      <c r="V1018" s="66">
        <v>0</v>
      </c>
      <c r="W1018" s="66">
        <v>2.75</v>
      </c>
      <c r="X1018" s="66">
        <v>0</v>
      </c>
      <c r="Y1018" s="66">
        <v>0</v>
      </c>
      <c r="Z1018" s="66">
        <v>0</v>
      </c>
      <c r="AA1018" s="66">
        <v>0</v>
      </c>
      <c r="AB1018" s="66">
        <v>0</v>
      </c>
      <c r="AC1018" s="66">
        <v>0</v>
      </c>
      <c r="AD1018" s="66">
        <v>15</v>
      </c>
      <c r="AE1018" s="66">
        <v>1</v>
      </c>
      <c r="AF1018" s="66">
        <v>3</v>
      </c>
      <c r="AG1018" s="62">
        <v>2</v>
      </c>
      <c r="AH1018" s="62">
        <v>1</v>
      </c>
      <c r="AI1018" s="6">
        <v>0</v>
      </c>
      <c r="AJ1018" s="62">
        <v>6</v>
      </c>
      <c r="AK1018" s="66">
        <v>0</v>
      </c>
      <c r="AL1018" s="66">
        <v>0</v>
      </c>
      <c r="AM1018" s="66">
        <v>0</v>
      </c>
      <c r="AN1018" s="66">
        <v>0.75</v>
      </c>
      <c r="AO1018" s="66">
        <v>3000</v>
      </c>
      <c r="AP1018" s="66">
        <v>1.5</v>
      </c>
      <c r="AQ1018" s="66">
        <v>0</v>
      </c>
      <c r="AR1018" s="62">
        <v>0</v>
      </c>
      <c r="AS1018" s="66" t="s">
        <v>154</v>
      </c>
      <c r="AT1018" s="82" t="s">
        <v>720</v>
      </c>
      <c r="AU1018" s="66" t="s">
        <v>721</v>
      </c>
      <c r="AV1018" s="66">
        <v>10000006</v>
      </c>
      <c r="AW1018" s="66">
        <v>70405004</v>
      </c>
      <c r="AX1018" s="82" t="s">
        <v>156</v>
      </c>
      <c r="AY1018" s="82">
        <v>0</v>
      </c>
      <c r="AZ1018" s="73">
        <v>0</v>
      </c>
      <c r="BA1018" s="73">
        <v>0</v>
      </c>
      <c r="BB1018" s="84" t="s">
        <v>1167</v>
      </c>
      <c r="BC1018" s="66">
        <v>0</v>
      </c>
      <c r="BD1018" s="55">
        <v>0</v>
      </c>
      <c r="BE1018" s="66">
        <v>0</v>
      </c>
      <c r="BF1018" s="66">
        <v>0</v>
      </c>
      <c r="BG1018" s="66">
        <v>0</v>
      </c>
      <c r="BH1018" s="66">
        <v>0</v>
      </c>
      <c r="BI1018" s="85">
        <v>0</v>
      </c>
      <c r="BJ1018" s="6">
        <v>0</v>
      </c>
      <c r="BK1018" s="6">
        <v>0</v>
      </c>
      <c r="BL1018" s="6">
        <v>0</v>
      </c>
      <c r="BM1018" s="6">
        <v>0</v>
      </c>
      <c r="BN1018" s="6">
        <v>0</v>
      </c>
      <c r="BO1018" s="6">
        <v>0</v>
      </c>
    </row>
    <row r="1019" spans="3:67" ht="20.100000000000001" customHeight="1">
      <c r="C1019" s="66">
        <v>66001013</v>
      </c>
      <c r="D1019" s="82" t="s">
        <v>859</v>
      </c>
      <c r="E1019" s="55">
        <v>1</v>
      </c>
      <c r="F1019" s="66">
        <v>66001002</v>
      </c>
      <c r="G1019" s="66">
        <v>0</v>
      </c>
      <c r="H1019" s="73">
        <v>0</v>
      </c>
      <c r="I1019" s="66">
        <v>1</v>
      </c>
      <c r="J1019" s="66">
        <v>0</v>
      </c>
      <c r="K1019" s="55">
        <v>0</v>
      </c>
      <c r="L1019" s="66">
        <v>0</v>
      </c>
      <c r="M1019" s="66">
        <v>0</v>
      </c>
      <c r="N1019" s="66">
        <v>1</v>
      </c>
      <c r="O1019" s="66">
        <v>1</v>
      </c>
      <c r="P1019" s="66">
        <v>0</v>
      </c>
      <c r="Q1019" s="66">
        <v>0</v>
      </c>
      <c r="R1019" s="62">
        <v>0</v>
      </c>
      <c r="S1019" s="73">
        <v>0</v>
      </c>
      <c r="T1019" s="55">
        <v>1</v>
      </c>
      <c r="U1019" s="66">
        <v>2</v>
      </c>
      <c r="V1019" s="66">
        <v>0</v>
      </c>
      <c r="W1019" s="66">
        <v>1</v>
      </c>
      <c r="X1019" s="66">
        <v>0</v>
      </c>
      <c r="Y1019" s="66">
        <v>0</v>
      </c>
      <c r="Z1019" s="66">
        <v>0</v>
      </c>
      <c r="AA1019" s="66">
        <v>0</v>
      </c>
      <c r="AB1019" s="66">
        <v>0</v>
      </c>
      <c r="AC1019" s="66">
        <v>0</v>
      </c>
      <c r="AD1019" s="66">
        <v>9</v>
      </c>
      <c r="AE1019" s="66">
        <v>1</v>
      </c>
      <c r="AF1019" s="66">
        <v>4</v>
      </c>
      <c r="AG1019" s="62">
        <v>9</v>
      </c>
      <c r="AH1019" s="62">
        <v>0</v>
      </c>
      <c r="AI1019" s="6">
        <v>0</v>
      </c>
      <c r="AJ1019" s="62">
        <v>6</v>
      </c>
      <c r="AK1019" s="66">
        <v>0</v>
      </c>
      <c r="AL1019" s="66">
        <v>0</v>
      </c>
      <c r="AM1019" s="66">
        <v>0</v>
      </c>
      <c r="AN1019" s="66">
        <v>0.5</v>
      </c>
      <c r="AO1019" s="66">
        <v>30000</v>
      </c>
      <c r="AP1019" s="66">
        <v>0.5</v>
      </c>
      <c r="AQ1019" s="66">
        <v>0</v>
      </c>
      <c r="AR1019" s="62">
        <v>0</v>
      </c>
      <c r="AS1019" s="66">
        <v>96001013</v>
      </c>
      <c r="AT1019" s="82" t="s">
        <v>155</v>
      </c>
      <c r="AU1019" s="66" t="s">
        <v>734</v>
      </c>
      <c r="AV1019" s="66">
        <v>10000009</v>
      </c>
      <c r="AW1019" s="66">
        <v>70405005</v>
      </c>
      <c r="AX1019" s="82" t="s">
        <v>225</v>
      </c>
      <c r="AY1019" s="82" t="s">
        <v>255</v>
      </c>
      <c r="AZ1019" s="73">
        <v>0</v>
      </c>
      <c r="BA1019" s="73">
        <v>0</v>
      </c>
      <c r="BB1019" s="122" t="s">
        <v>1168</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66001014</v>
      </c>
      <c r="D1020" s="82" t="s">
        <v>1169</v>
      </c>
      <c r="E1020" s="55">
        <v>1</v>
      </c>
      <c r="F1020" s="66">
        <v>62012201</v>
      </c>
      <c r="G1020" s="66">
        <v>0</v>
      </c>
      <c r="H1020" s="73">
        <v>0</v>
      </c>
      <c r="I1020" s="66">
        <v>1</v>
      </c>
      <c r="J1020" s="66">
        <v>0</v>
      </c>
      <c r="K1020" s="55">
        <v>0</v>
      </c>
      <c r="L1020" s="66">
        <v>0</v>
      </c>
      <c r="M1020" s="66">
        <v>0</v>
      </c>
      <c r="N1020" s="66">
        <v>1</v>
      </c>
      <c r="O1020" s="66">
        <v>0</v>
      </c>
      <c r="P1020" s="66">
        <v>0</v>
      </c>
      <c r="Q1020" s="66">
        <v>0</v>
      </c>
      <c r="R1020" s="62">
        <v>0</v>
      </c>
      <c r="S1020" s="73">
        <v>0</v>
      </c>
      <c r="T1020" s="55">
        <v>1</v>
      </c>
      <c r="U1020" s="66">
        <v>2</v>
      </c>
      <c r="V1020" s="66">
        <v>0</v>
      </c>
      <c r="W1020" s="66">
        <v>2</v>
      </c>
      <c r="X1020" s="66">
        <v>0</v>
      </c>
      <c r="Y1020" s="66">
        <v>0</v>
      </c>
      <c r="Z1020" s="66">
        <v>0</v>
      </c>
      <c r="AA1020" s="66">
        <v>0</v>
      </c>
      <c r="AB1020" s="66">
        <v>0</v>
      </c>
      <c r="AC1020" s="66">
        <v>0</v>
      </c>
      <c r="AD1020" s="66">
        <v>12</v>
      </c>
      <c r="AE1020" s="66">
        <v>1</v>
      </c>
      <c r="AF1020" s="66">
        <v>3.5</v>
      </c>
      <c r="AG1020" s="62">
        <v>0</v>
      </c>
      <c r="AH1020" s="62">
        <v>0</v>
      </c>
      <c r="AI1020" s="6">
        <v>0</v>
      </c>
      <c r="AJ1020" s="62">
        <v>4</v>
      </c>
      <c r="AK1020" s="66">
        <v>0</v>
      </c>
      <c r="AL1020" s="66">
        <v>0</v>
      </c>
      <c r="AM1020" s="66">
        <v>0</v>
      </c>
      <c r="AN1020" s="66">
        <v>0.5</v>
      </c>
      <c r="AO1020" s="66">
        <v>3000</v>
      </c>
      <c r="AP1020" s="66">
        <v>0</v>
      </c>
      <c r="AQ1020" s="66">
        <v>0</v>
      </c>
      <c r="AR1020" s="62">
        <v>0</v>
      </c>
      <c r="AS1020" s="66">
        <v>92005001</v>
      </c>
      <c r="AT1020" s="82" t="s">
        <v>155</v>
      </c>
      <c r="AU1020" s="66" t="s">
        <v>344</v>
      </c>
      <c r="AV1020" s="66">
        <v>10000009</v>
      </c>
      <c r="AW1020" s="66">
        <v>70405006</v>
      </c>
      <c r="AX1020" s="82" t="s">
        <v>156</v>
      </c>
      <c r="AY1020" s="82">
        <v>0</v>
      </c>
      <c r="AZ1020" s="73">
        <v>0</v>
      </c>
      <c r="BA1020" s="73">
        <v>0</v>
      </c>
      <c r="BB1020" s="122" t="s">
        <v>1170</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66001015</v>
      </c>
      <c r="D1021" s="82" t="s">
        <v>1171</v>
      </c>
      <c r="E1021" s="55">
        <v>1</v>
      </c>
      <c r="F1021" s="66">
        <v>62011201</v>
      </c>
      <c r="G1021" s="66">
        <v>0</v>
      </c>
      <c r="H1021" s="73">
        <v>0</v>
      </c>
      <c r="I1021" s="66">
        <v>1</v>
      </c>
      <c r="J1021" s="66">
        <v>0</v>
      </c>
      <c r="K1021" s="55">
        <v>0</v>
      </c>
      <c r="L1021" s="66">
        <v>0</v>
      </c>
      <c r="M1021" s="66">
        <v>0</v>
      </c>
      <c r="N1021" s="66">
        <v>2</v>
      </c>
      <c r="O1021" s="66">
        <v>1</v>
      </c>
      <c r="P1021" s="66">
        <v>0.05</v>
      </c>
      <c r="Q1021" s="66">
        <v>0</v>
      </c>
      <c r="R1021" s="62">
        <v>0</v>
      </c>
      <c r="S1021" s="73">
        <v>0</v>
      </c>
      <c r="T1021" s="55">
        <v>1</v>
      </c>
      <c r="U1021" s="66">
        <v>2</v>
      </c>
      <c r="V1021" s="66">
        <v>0</v>
      </c>
      <c r="W1021" s="66">
        <v>1.8</v>
      </c>
      <c r="X1021" s="66">
        <v>700</v>
      </c>
      <c r="Y1021" s="66">
        <v>0</v>
      </c>
      <c r="Z1021" s="66">
        <v>0</v>
      </c>
      <c r="AA1021" s="66">
        <v>0</v>
      </c>
      <c r="AB1021" s="66">
        <v>1</v>
      </c>
      <c r="AC1021" s="66">
        <v>0</v>
      </c>
      <c r="AD1021" s="66">
        <v>10</v>
      </c>
      <c r="AE1021" s="66">
        <v>1</v>
      </c>
      <c r="AF1021" s="66">
        <v>1</v>
      </c>
      <c r="AG1021" s="62">
        <v>2</v>
      </c>
      <c r="AH1021" s="62">
        <v>2</v>
      </c>
      <c r="AI1021" s="6">
        <v>0</v>
      </c>
      <c r="AJ1021" s="62">
        <v>4</v>
      </c>
      <c r="AK1021" s="66">
        <v>0</v>
      </c>
      <c r="AL1021" s="66">
        <v>0</v>
      </c>
      <c r="AM1021" s="66">
        <v>0</v>
      </c>
      <c r="AN1021" s="66">
        <v>0.5</v>
      </c>
      <c r="AO1021" s="66">
        <v>30000</v>
      </c>
      <c r="AP1021" s="66">
        <v>0.5</v>
      </c>
      <c r="AQ1021" s="66">
        <v>5</v>
      </c>
      <c r="AR1021" s="62">
        <v>0</v>
      </c>
      <c r="AS1021" s="66">
        <v>92003001</v>
      </c>
      <c r="AT1021" s="82" t="s">
        <v>155</v>
      </c>
      <c r="AU1021" s="66" t="s">
        <v>351</v>
      </c>
      <c r="AV1021" s="66">
        <v>10003002</v>
      </c>
      <c r="AW1021" s="66">
        <v>70405009</v>
      </c>
      <c r="AX1021" s="82" t="s">
        <v>375</v>
      </c>
      <c r="AY1021" s="82">
        <v>0</v>
      </c>
      <c r="AZ1021" s="73">
        <v>0</v>
      </c>
      <c r="BA1021" s="73">
        <v>0</v>
      </c>
      <c r="BB1021" s="122" t="s">
        <v>1172</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66001016</v>
      </c>
      <c r="D1022" s="82" t="s">
        <v>1173</v>
      </c>
      <c r="E1022" s="55">
        <v>1</v>
      </c>
      <c r="F1022" s="66">
        <v>66001002</v>
      </c>
      <c r="G1022" s="66">
        <v>0</v>
      </c>
      <c r="H1022" s="73">
        <v>0</v>
      </c>
      <c r="I1022" s="66">
        <v>1</v>
      </c>
      <c r="J1022" s="66">
        <v>0</v>
      </c>
      <c r="K1022" s="55">
        <v>0</v>
      </c>
      <c r="L1022" s="66">
        <v>0</v>
      </c>
      <c r="M1022" s="66">
        <v>0</v>
      </c>
      <c r="N1022" s="66">
        <v>1</v>
      </c>
      <c r="O1022" s="66">
        <v>0</v>
      </c>
      <c r="P1022" s="66">
        <v>0</v>
      </c>
      <c r="Q1022" s="66">
        <v>0</v>
      </c>
      <c r="R1022" s="62">
        <v>0</v>
      </c>
      <c r="S1022" s="73">
        <v>0</v>
      </c>
      <c r="T1022" s="55">
        <v>1</v>
      </c>
      <c r="U1022" s="66">
        <v>2</v>
      </c>
      <c r="V1022" s="66">
        <v>0</v>
      </c>
      <c r="W1022" s="66">
        <v>0.75</v>
      </c>
      <c r="X1022" s="66">
        <v>0</v>
      </c>
      <c r="Y1022" s="66">
        <v>0</v>
      </c>
      <c r="Z1022" s="66">
        <v>0</v>
      </c>
      <c r="AA1022" s="66">
        <v>0</v>
      </c>
      <c r="AB1022" s="66">
        <v>0</v>
      </c>
      <c r="AC1022" s="66">
        <v>0</v>
      </c>
      <c r="AD1022" s="66">
        <v>24</v>
      </c>
      <c r="AE1022" s="66">
        <v>1</v>
      </c>
      <c r="AF1022" s="66">
        <v>4</v>
      </c>
      <c r="AG1022" s="62">
        <v>2</v>
      </c>
      <c r="AH1022" s="62">
        <v>1</v>
      </c>
      <c r="AI1022" s="6">
        <v>0</v>
      </c>
      <c r="AJ1022" s="62">
        <v>6</v>
      </c>
      <c r="AK1022" s="66">
        <v>0</v>
      </c>
      <c r="AL1022" s="66">
        <v>0</v>
      </c>
      <c r="AM1022" s="66">
        <v>0</v>
      </c>
      <c r="AN1022" s="66">
        <v>0.5</v>
      </c>
      <c r="AO1022" s="66">
        <v>9000</v>
      </c>
      <c r="AP1022" s="66">
        <v>0.5</v>
      </c>
      <c r="AQ1022" s="66">
        <v>0</v>
      </c>
      <c r="AR1022" s="62">
        <v>0</v>
      </c>
      <c r="AS1022" s="66">
        <v>92002002</v>
      </c>
      <c r="AT1022" s="82" t="s">
        <v>724</v>
      </c>
      <c r="AU1022" s="66" t="s">
        <v>734</v>
      </c>
      <c r="AV1022" s="66">
        <v>10002001</v>
      </c>
      <c r="AW1022" s="66">
        <v>70405008</v>
      </c>
      <c r="AX1022" s="82" t="s">
        <v>225</v>
      </c>
      <c r="AY1022" s="82" t="s">
        <v>255</v>
      </c>
      <c r="AZ1022" s="73">
        <v>0</v>
      </c>
      <c r="BA1022" s="73">
        <v>0</v>
      </c>
      <c r="BB1022" s="84" t="s">
        <v>1174</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66001017</v>
      </c>
      <c r="D1023" s="54" t="s">
        <v>1175</v>
      </c>
      <c r="E1023" s="66">
        <v>1</v>
      </c>
      <c r="F1023" s="55">
        <v>62021501</v>
      </c>
      <c r="G1023" s="66">
        <v>0</v>
      </c>
      <c r="H1023" s="73">
        <v>0</v>
      </c>
      <c r="I1023" s="66">
        <v>1</v>
      </c>
      <c r="J1023" s="66">
        <v>0</v>
      </c>
      <c r="K1023" s="66">
        <v>0</v>
      </c>
      <c r="L1023" s="55">
        <v>0</v>
      </c>
      <c r="M1023" s="55">
        <v>0</v>
      </c>
      <c r="N1023" s="55">
        <v>1</v>
      </c>
      <c r="O1023" s="55">
        <v>0</v>
      </c>
      <c r="P1023" s="55">
        <v>0</v>
      </c>
      <c r="Q1023" s="55">
        <v>0</v>
      </c>
      <c r="R1023" s="62">
        <v>0</v>
      </c>
      <c r="S1023" s="55">
        <v>0</v>
      </c>
      <c r="T1023" s="55">
        <v>1</v>
      </c>
      <c r="U1023" s="55">
        <v>2</v>
      </c>
      <c r="V1023" s="55">
        <v>0</v>
      </c>
      <c r="W1023" s="55">
        <v>0</v>
      </c>
      <c r="X1023" s="55">
        <v>0</v>
      </c>
      <c r="Y1023" s="55">
        <v>0</v>
      </c>
      <c r="Z1023" s="55">
        <v>0</v>
      </c>
      <c r="AA1023" s="55">
        <v>0</v>
      </c>
      <c r="AB1023" s="55">
        <v>0</v>
      </c>
      <c r="AC1023" s="55">
        <v>0</v>
      </c>
      <c r="AD1023" s="55">
        <v>15</v>
      </c>
      <c r="AE1023" s="55">
        <v>0</v>
      </c>
      <c r="AF1023" s="55">
        <v>0</v>
      </c>
      <c r="AG1023" s="62">
        <v>0</v>
      </c>
      <c r="AH1023" s="62">
        <v>0</v>
      </c>
      <c r="AI1023" s="6">
        <v>0</v>
      </c>
      <c r="AJ1023" s="62">
        <f>G67+AJ7237</f>
        <v>60010602</v>
      </c>
      <c r="AK1023" s="55">
        <v>0</v>
      </c>
      <c r="AL1023" s="55">
        <v>0</v>
      </c>
      <c r="AM1023" s="55">
        <v>0</v>
      </c>
      <c r="AN1023" s="66">
        <v>0.5</v>
      </c>
      <c r="AO1023" s="55">
        <v>3000</v>
      </c>
      <c r="AP1023" s="55">
        <v>0.5</v>
      </c>
      <c r="AQ1023" s="55">
        <v>0</v>
      </c>
      <c r="AR1023" s="62">
        <v>0</v>
      </c>
      <c r="AS1023" s="55" t="s">
        <v>154</v>
      </c>
      <c r="AT1023" s="54" t="s">
        <v>155</v>
      </c>
      <c r="AU1023" s="55" t="s">
        <v>351</v>
      </c>
      <c r="AV1023" s="66">
        <v>0</v>
      </c>
      <c r="AW1023" s="66">
        <v>21101051</v>
      </c>
      <c r="AX1023" s="54" t="s">
        <v>789</v>
      </c>
      <c r="AY1023" s="183" t="s">
        <v>1176</v>
      </c>
      <c r="AZ1023" s="73">
        <v>0</v>
      </c>
      <c r="BA1023" s="73">
        <v>0</v>
      </c>
      <c r="BB1023" s="74" t="s">
        <v>1177</v>
      </c>
      <c r="BC1023" s="55">
        <v>0</v>
      </c>
      <c r="BD1023" s="55">
        <v>0</v>
      </c>
      <c r="BE1023" s="55">
        <v>0</v>
      </c>
      <c r="BF1023" s="55">
        <v>0</v>
      </c>
      <c r="BG1023" s="55">
        <v>0</v>
      </c>
      <c r="BH1023" s="55">
        <v>0</v>
      </c>
      <c r="BI1023" s="85">
        <v>0</v>
      </c>
      <c r="BJ1023" s="6">
        <v>0</v>
      </c>
      <c r="BK1023" s="6">
        <v>0</v>
      </c>
      <c r="BL1023" s="6">
        <v>0</v>
      </c>
      <c r="BM1023" s="6">
        <v>0</v>
      </c>
      <c r="BN1023" s="6">
        <v>0</v>
      </c>
      <c r="BO1023" s="6">
        <v>0</v>
      </c>
    </row>
    <row r="1024" spans="3:67" ht="20.100000000000001" customHeight="1">
      <c r="C1024" s="66">
        <v>66001018</v>
      </c>
      <c r="D1024" s="82" t="s">
        <v>1178</v>
      </c>
      <c r="E1024" s="55">
        <v>1</v>
      </c>
      <c r="F1024" s="66">
        <v>62011201</v>
      </c>
      <c r="G1024" s="66">
        <v>0</v>
      </c>
      <c r="H1024" s="73">
        <v>0</v>
      </c>
      <c r="I1024" s="66">
        <v>1</v>
      </c>
      <c r="J1024" s="66">
        <v>0</v>
      </c>
      <c r="K1024" s="55">
        <v>0</v>
      </c>
      <c r="L1024" s="66">
        <v>0</v>
      </c>
      <c r="M1024" s="66">
        <v>0</v>
      </c>
      <c r="N1024" s="66">
        <v>2</v>
      </c>
      <c r="O1024" s="66">
        <v>3</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10</v>
      </c>
      <c r="AR1024" s="62">
        <v>0</v>
      </c>
      <c r="AS1024" s="66">
        <v>93000208</v>
      </c>
      <c r="AT1024" s="82" t="s">
        <v>155</v>
      </c>
      <c r="AU1024" s="66" t="s">
        <v>351</v>
      </c>
      <c r="AV1024" s="66">
        <v>10003002</v>
      </c>
      <c r="AW1024" s="66">
        <v>21100020</v>
      </c>
      <c r="AX1024" s="82" t="s">
        <v>375</v>
      </c>
      <c r="AY1024" s="82">
        <v>0</v>
      </c>
      <c r="AZ1024" s="73">
        <v>0</v>
      </c>
      <c r="BA1024" s="73">
        <v>0</v>
      </c>
      <c r="BB1024" s="122" t="s">
        <v>1179</v>
      </c>
      <c r="BC1024" s="66">
        <v>0</v>
      </c>
      <c r="BD1024" s="55">
        <v>0</v>
      </c>
      <c r="BE1024" s="66">
        <v>0</v>
      </c>
      <c r="BF1024" s="66">
        <v>0</v>
      </c>
      <c r="BG1024" s="66">
        <v>0</v>
      </c>
      <c r="BH1024" s="66">
        <v>0</v>
      </c>
      <c r="BI1024" s="85">
        <v>0</v>
      </c>
      <c r="BJ1024" s="6">
        <v>1</v>
      </c>
      <c r="BK1024" s="6">
        <v>0</v>
      </c>
      <c r="BL1024" s="6">
        <v>0</v>
      </c>
      <c r="BM1024" s="6">
        <v>0</v>
      </c>
      <c r="BN1024" s="6">
        <v>0</v>
      </c>
      <c r="BO1024" s="6">
        <v>0</v>
      </c>
    </row>
    <row r="1025" spans="3:67" ht="20.100000000000001" customHeight="1">
      <c r="C1025" s="66">
        <v>66001019</v>
      </c>
      <c r="D1025" s="54" t="s">
        <v>1180</v>
      </c>
      <c r="E1025" s="55">
        <v>1</v>
      </c>
      <c r="F1025" s="55">
        <v>63003001</v>
      </c>
      <c r="G1025" s="55">
        <v>0</v>
      </c>
      <c r="H1025" s="73">
        <v>0</v>
      </c>
      <c r="I1025" s="66">
        <v>1</v>
      </c>
      <c r="J1025" s="66">
        <v>0</v>
      </c>
      <c r="K1025" s="55">
        <v>0</v>
      </c>
      <c r="L1025" s="55">
        <v>0</v>
      </c>
      <c r="M1025" s="55">
        <v>0</v>
      </c>
      <c r="N1025" s="55">
        <v>2</v>
      </c>
      <c r="O1025" s="55">
        <v>12</v>
      </c>
      <c r="P1025" s="55">
        <v>1</v>
      </c>
      <c r="Q1025" s="55">
        <v>0</v>
      </c>
      <c r="R1025" s="62">
        <v>0</v>
      </c>
      <c r="S1025" s="55">
        <v>0</v>
      </c>
      <c r="T1025" s="55">
        <v>1</v>
      </c>
      <c r="U1025" s="55">
        <v>2</v>
      </c>
      <c r="V1025" s="55">
        <v>0</v>
      </c>
      <c r="W1025" s="66">
        <v>0</v>
      </c>
      <c r="X1025" s="66">
        <v>0</v>
      </c>
      <c r="Y1025" s="55">
        <v>0</v>
      </c>
      <c r="Z1025" s="55">
        <v>0</v>
      </c>
      <c r="AA1025" s="55">
        <v>0</v>
      </c>
      <c r="AB1025" s="55">
        <v>1</v>
      </c>
      <c r="AC1025" s="55">
        <v>0</v>
      </c>
      <c r="AD1025" s="55">
        <v>60</v>
      </c>
      <c r="AE1025" s="55">
        <v>1</v>
      </c>
      <c r="AF1025" s="55">
        <v>10</v>
      </c>
      <c r="AG1025" s="62">
        <v>0</v>
      </c>
      <c r="AH1025" s="62">
        <v>0</v>
      </c>
      <c r="AI1025" s="6">
        <v>0</v>
      </c>
      <c r="AJ1025" s="62">
        <v>0</v>
      </c>
      <c r="AK1025" s="55">
        <v>0</v>
      </c>
      <c r="AL1025" s="55">
        <v>0</v>
      </c>
      <c r="AM1025" s="55">
        <v>0</v>
      </c>
      <c r="AN1025" s="55">
        <v>1</v>
      </c>
      <c r="AO1025" s="55">
        <v>50000</v>
      </c>
      <c r="AP1025" s="55">
        <v>0</v>
      </c>
      <c r="AQ1025" s="55">
        <v>0</v>
      </c>
      <c r="AR1025" s="62">
        <v>90503002</v>
      </c>
      <c r="AS1025" s="55">
        <v>90503002</v>
      </c>
      <c r="AT1025" s="54" t="s">
        <v>154</v>
      </c>
      <c r="AU1025" s="55">
        <v>0</v>
      </c>
      <c r="AV1025" s="66">
        <v>0</v>
      </c>
      <c r="AW1025" s="66">
        <v>0</v>
      </c>
      <c r="AX1025" s="54" t="s">
        <v>987</v>
      </c>
      <c r="AY1025" s="55">
        <v>0</v>
      </c>
      <c r="AZ1025" s="73">
        <v>0</v>
      </c>
      <c r="BA1025" s="73">
        <v>0</v>
      </c>
      <c r="BB1025" s="74" t="s">
        <v>1181</v>
      </c>
      <c r="BC1025" s="55">
        <v>0</v>
      </c>
      <c r="BD1025" s="55">
        <v>0</v>
      </c>
      <c r="BE1025" s="55">
        <v>0</v>
      </c>
      <c r="BF1025" s="55">
        <v>0</v>
      </c>
      <c r="BG1025" s="55">
        <v>0</v>
      </c>
      <c r="BH1025" s="55">
        <v>0</v>
      </c>
      <c r="BI1025" s="85">
        <v>0</v>
      </c>
      <c r="BJ1025" s="6">
        <v>1</v>
      </c>
      <c r="BK1025" s="6">
        <v>0</v>
      </c>
      <c r="BL1025" s="6">
        <v>0</v>
      </c>
      <c r="BM1025" s="6">
        <v>0</v>
      </c>
      <c r="BN1025" s="6">
        <v>0</v>
      </c>
      <c r="BO1025" s="6">
        <v>0</v>
      </c>
    </row>
    <row r="1026" spans="3:67" ht="19.5" customHeight="1">
      <c r="C1026" s="14">
        <v>66001020</v>
      </c>
      <c r="D1026" s="15" t="s">
        <v>1182</v>
      </c>
      <c r="E1026" s="11">
        <v>0</v>
      </c>
      <c r="F1026" s="14">
        <v>62022401</v>
      </c>
      <c r="G1026" s="14">
        <v>0</v>
      </c>
      <c r="H1026" s="13">
        <v>0</v>
      </c>
      <c r="I1026" s="11">
        <v>1</v>
      </c>
      <c r="J1026" s="14">
        <v>0</v>
      </c>
      <c r="K1026" s="11">
        <v>0</v>
      </c>
      <c r="L1026" s="14">
        <v>0</v>
      </c>
      <c r="M1026" s="14">
        <v>0</v>
      </c>
      <c r="N1026" s="14">
        <v>2</v>
      </c>
      <c r="O1026" s="14">
        <v>1</v>
      </c>
      <c r="P1026" s="14">
        <v>1</v>
      </c>
      <c r="Q1026" s="14">
        <v>0</v>
      </c>
      <c r="R1026" s="6">
        <v>0</v>
      </c>
      <c r="S1026" s="13">
        <v>0</v>
      </c>
      <c r="T1026" s="11">
        <v>1</v>
      </c>
      <c r="U1026" s="14">
        <v>2</v>
      </c>
      <c r="V1026" s="14">
        <v>0</v>
      </c>
      <c r="W1026" s="14">
        <v>3</v>
      </c>
      <c r="X1026" s="14">
        <v>0</v>
      </c>
      <c r="Y1026" s="14">
        <v>0</v>
      </c>
      <c r="Z1026" s="14">
        <v>0</v>
      </c>
      <c r="AA1026" s="14">
        <v>0</v>
      </c>
      <c r="AB1026" s="14">
        <v>0</v>
      </c>
      <c r="AC1026" s="14">
        <v>0</v>
      </c>
      <c r="AD1026" s="14">
        <v>1</v>
      </c>
      <c r="AE1026" s="14">
        <v>1</v>
      </c>
      <c r="AF1026" s="14">
        <v>3</v>
      </c>
      <c r="AG1026" s="6">
        <v>2</v>
      </c>
      <c r="AH1026" s="6">
        <v>1</v>
      </c>
      <c r="AI1026" s="6">
        <v>0</v>
      </c>
      <c r="AJ1026" s="6">
        <v>6</v>
      </c>
      <c r="AK1026" s="14">
        <v>0</v>
      </c>
      <c r="AL1026" s="14">
        <v>0</v>
      </c>
      <c r="AM1026" s="14">
        <v>0</v>
      </c>
      <c r="AN1026" s="14">
        <v>0</v>
      </c>
      <c r="AO1026" s="14">
        <v>30000</v>
      </c>
      <c r="AP1026" s="14">
        <v>0</v>
      </c>
      <c r="AQ1026" s="14">
        <v>0</v>
      </c>
      <c r="AR1026" s="6">
        <v>96001014</v>
      </c>
      <c r="AS1026" s="14">
        <v>0</v>
      </c>
      <c r="AT1026" s="15" t="s">
        <v>155</v>
      </c>
      <c r="AU1026" s="14" t="s">
        <v>814</v>
      </c>
      <c r="AV1026" s="14">
        <v>10003002</v>
      </c>
      <c r="AW1026" s="14">
        <v>21102031</v>
      </c>
      <c r="AX1026" s="15" t="s">
        <v>156</v>
      </c>
      <c r="AY1026" s="15">
        <v>0</v>
      </c>
      <c r="AZ1026" s="13">
        <v>0</v>
      </c>
      <c r="BA1026" s="13">
        <v>0</v>
      </c>
      <c r="BB1026" s="109"/>
      <c r="BC1026" s="14">
        <v>0</v>
      </c>
      <c r="BD1026" s="11">
        <v>0</v>
      </c>
      <c r="BE1026" s="14">
        <v>0</v>
      </c>
      <c r="BF1026" s="14">
        <v>0</v>
      </c>
      <c r="BG1026" s="14">
        <v>0</v>
      </c>
      <c r="BH1026" s="14">
        <v>0</v>
      </c>
      <c r="BI1026" s="9">
        <v>0</v>
      </c>
      <c r="BJ1026" s="6">
        <v>0</v>
      </c>
      <c r="BK1026" s="6">
        <v>0</v>
      </c>
      <c r="BL1026" s="6">
        <v>0</v>
      </c>
      <c r="BM1026" s="6">
        <v>0</v>
      </c>
      <c r="BN1026" s="6">
        <v>0</v>
      </c>
      <c r="BO1026" s="6">
        <v>0</v>
      </c>
    </row>
    <row r="1027" spans="3:67" ht="20.100000000000001" customHeight="1">
      <c r="C1027" s="14">
        <v>68000001</v>
      </c>
      <c r="D1027" s="15" t="s">
        <v>287</v>
      </c>
      <c r="E1027" s="14">
        <v>1</v>
      </c>
      <c r="F1027" s="14">
        <v>68000001</v>
      </c>
      <c r="G1027" s="14">
        <v>0</v>
      </c>
      <c r="H1027" s="13">
        <v>0</v>
      </c>
      <c r="I1027" s="14">
        <v>1</v>
      </c>
      <c r="J1027" s="14">
        <v>0</v>
      </c>
      <c r="K1027" s="14">
        <v>0</v>
      </c>
      <c r="L1027" s="14">
        <v>0</v>
      </c>
      <c r="M1027" s="14">
        <v>0</v>
      </c>
      <c r="N1027" s="14">
        <v>5</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0</v>
      </c>
      <c r="AE1027" s="14">
        <v>0</v>
      </c>
      <c r="AF1027" s="14">
        <v>0</v>
      </c>
      <c r="AG1027" s="6">
        <v>2</v>
      </c>
      <c r="AH1027" s="6">
        <v>0</v>
      </c>
      <c r="AI1027" s="6">
        <v>0</v>
      </c>
      <c r="AJ1027" s="6">
        <v>0</v>
      </c>
      <c r="AK1027" s="14">
        <v>0</v>
      </c>
      <c r="AL1027" s="14">
        <v>0</v>
      </c>
      <c r="AM1027" s="14">
        <v>0</v>
      </c>
      <c r="AN1027" s="14">
        <v>0</v>
      </c>
      <c r="AO1027" s="14">
        <v>1000</v>
      </c>
      <c r="AP1027" s="14">
        <v>0</v>
      </c>
      <c r="AQ1027" s="14">
        <v>0</v>
      </c>
      <c r="AR1027" s="6">
        <v>0</v>
      </c>
      <c r="AS1027" s="14" t="s">
        <v>154</v>
      </c>
      <c r="AT1027" s="15" t="s">
        <v>155</v>
      </c>
      <c r="AU1027" s="14">
        <v>0</v>
      </c>
      <c r="AV1027" s="14">
        <v>0</v>
      </c>
      <c r="AW1027" s="14">
        <v>0</v>
      </c>
      <c r="AX1027" s="15" t="s">
        <v>156</v>
      </c>
      <c r="AY1027" s="15" t="s">
        <v>1183</v>
      </c>
      <c r="AZ1027" s="13">
        <v>0</v>
      </c>
      <c r="BA1027" s="13">
        <v>0</v>
      </c>
      <c r="BB1027" s="68" t="s">
        <v>1184</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68000002</v>
      </c>
      <c r="D1028" s="15" t="s">
        <v>1185</v>
      </c>
      <c r="E1028" s="14">
        <v>1</v>
      </c>
      <c r="F1028" s="14">
        <v>68000002</v>
      </c>
      <c r="G1028" s="14">
        <v>0</v>
      </c>
      <c r="H1028" s="13">
        <v>0</v>
      </c>
      <c r="I1028" s="14">
        <v>1</v>
      </c>
      <c r="J1028" s="14">
        <v>0</v>
      </c>
      <c r="K1028" s="14">
        <v>0</v>
      </c>
      <c r="L1028" s="14">
        <v>0</v>
      </c>
      <c r="M1028" s="14">
        <v>0</v>
      </c>
      <c r="N1028" s="14">
        <v>2</v>
      </c>
      <c r="O1028" s="14">
        <v>2</v>
      </c>
      <c r="P1028" s="14">
        <v>0.1</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98000020</v>
      </c>
      <c r="AS1028" s="14" t="s">
        <v>154</v>
      </c>
      <c r="AT1028" s="15" t="s">
        <v>155</v>
      </c>
      <c r="AU1028" s="14">
        <v>0</v>
      </c>
      <c r="AV1028" s="14">
        <v>0</v>
      </c>
      <c r="AW1028" s="14">
        <v>0</v>
      </c>
      <c r="AX1028" s="15" t="s">
        <v>156</v>
      </c>
      <c r="AY1028" s="15" t="s">
        <v>154</v>
      </c>
      <c r="AZ1028" s="13">
        <v>0</v>
      </c>
      <c r="BA1028" s="13">
        <v>0</v>
      </c>
      <c r="BB1028" s="68" t="s">
        <v>1186</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68000003</v>
      </c>
      <c r="D1029" s="15" t="s">
        <v>1187</v>
      </c>
      <c r="E1029" s="11">
        <v>1</v>
      </c>
      <c r="F1029" s="14">
        <v>68000003</v>
      </c>
      <c r="G1029" s="11">
        <v>0</v>
      </c>
      <c r="H1029" s="13">
        <v>0</v>
      </c>
      <c r="I1029" s="14">
        <v>1</v>
      </c>
      <c r="J1029" s="14">
        <v>0</v>
      </c>
      <c r="K1029" s="11">
        <v>0</v>
      </c>
      <c r="L1029" s="11">
        <v>0</v>
      </c>
      <c r="M1029" s="11">
        <v>0</v>
      </c>
      <c r="N1029" s="11">
        <v>2</v>
      </c>
      <c r="O1029" s="11">
        <v>1</v>
      </c>
      <c r="P1029" s="11">
        <v>1</v>
      </c>
      <c r="Q1029" s="11">
        <v>0</v>
      </c>
      <c r="R1029" s="6">
        <v>0</v>
      </c>
      <c r="S1029" s="11">
        <v>0</v>
      </c>
      <c r="T1029" s="11">
        <v>0</v>
      </c>
      <c r="U1029" s="11">
        <v>1</v>
      </c>
      <c r="V1029" s="11">
        <v>0</v>
      </c>
      <c r="W1029" s="11">
        <v>0.2</v>
      </c>
      <c r="X1029" s="14">
        <v>0</v>
      </c>
      <c r="Y1029" s="11">
        <v>0</v>
      </c>
      <c r="Z1029" s="11">
        <v>0</v>
      </c>
      <c r="AA1029" s="11">
        <v>0</v>
      </c>
      <c r="AB1029" s="11">
        <v>1</v>
      </c>
      <c r="AC1029" s="11">
        <v>0</v>
      </c>
      <c r="AD1029" s="11">
        <v>0</v>
      </c>
      <c r="AE1029" s="11">
        <v>2</v>
      </c>
      <c r="AF1029" s="11" t="s">
        <v>174</v>
      </c>
      <c r="AG1029" s="6">
        <v>2</v>
      </c>
      <c r="AH1029" s="6">
        <v>0</v>
      </c>
      <c r="AI1029" s="6">
        <v>0</v>
      </c>
      <c r="AJ1029" s="6">
        <v>3</v>
      </c>
      <c r="AK1029" s="11">
        <v>0</v>
      </c>
      <c r="AL1029" s="11">
        <v>0</v>
      </c>
      <c r="AM1029" s="11">
        <v>0</v>
      </c>
      <c r="AN1029" s="11">
        <v>0</v>
      </c>
      <c r="AO1029" s="11">
        <v>1000</v>
      </c>
      <c r="AP1029" s="11">
        <v>0</v>
      </c>
      <c r="AQ1029" s="11">
        <v>0</v>
      </c>
      <c r="AR1029" s="6">
        <v>0</v>
      </c>
      <c r="AS1029" s="11" t="s">
        <v>154</v>
      </c>
      <c r="AT1029" s="15" t="s">
        <v>155</v>
      </c>
      <c r="AU1029" s="11">
        <v>0</v>
      </c>
      <c r="AV1029" s="14">
        <v>0</v>
      </c>
      <c r="AW1029" s="10">
        <v>0</v>
      </c>
      <c r="AX1029" s="12" t="s">
        <v>156</v>
      </c>
      <c r="AY1029" s="11">
        <v>0</v>
      </c>
      <c r="AZ1029" s="13">
        <v>0</v>
      </c>
      <c r="BA1029" s="13">
        <v>0</v>
      </c>
      <c r="BB1029" s="68" t="s">
        <v>1188</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20.100000000000001" customHeight="1">
      <c r="C1030" s="14">
        <v>68000004</v>
      </c>
      <c r="D1030" s="15" t="s">
        <v>1189</v>
      </c>
      <c r="E1030" s="14">
        <v>1</v>
      </c>
      <c r="F1030" s="14">
        <v>68000004</v>
      </c>
      <c r="G1030" s="11">
        <v>0</v>
      </c>
      <c r="H1030" s="13">
        <v>0</v>
      </c>
      <c r="I1030" s="14">
        <v>1</v>
      </c>
      <c r="J1030" s="14">
        <v>0</v>
      </c>
      <c r="K1030" s="14">
        <v>0</v>
      </c>
      <c r="L1030" s="11">
        <v>0</v>
      </c>
      <c r="M1030" s="11">
        <v>0</v>
      </c>
      <c r="N1030" s="11">
        <v>1</v>
      </c>
      <c r="O1030" s="11">
        <v>1</v>
      </c>
      <c r="P1030" s="11">
        <v>0.05</v>
      </c>
      <c r="Q1030" s="11">
        <v>0</v>
      </c>
      <c r="R1030" s="6">
        <v>0</v>
      </c>
      <c r="S1030" s="11">
        <v>0</v>
      </c>
      <c r="T1030" s="11">
        <v>1</v>
      </c>
      <c r="U1030" s="11">
        <v>2</v>
      </c>
      <c r="V1030" s="11">
        <v>0</v>
      </c>
      <c r="W1030" s="11">
        <v>0</v>
      </c>
      <c r="X1030" s="11">
        <v>0</v>
      </c>
      <c r="Y1030" s="11">
        <v>0</v>
      </c>
      <c r="Z1030" s="11">
        <v>0</v>
      </c>
      <c r="AA1030" s="11">
        <v>0</v>
      </c>
      <c r="AB1030" s="11">
        <v>1</v>
      </c>
      <c r="AC1030" s="11">
        <v>68000008</v>
      </c>
      <c r="AD1030" s="11">
        <v>30</v>
      </c>
      <c r="AE1030" s="11">
        <v>0</v>
      </c>
      <c r="AF1030" s="11">
        <v>0</v>
      </c>
      <c r="AG1030" s="6">
        <v>2</v>
      </c>
      <c r="AH1030" s="6">
        <v>2</v>
      </c>
      <c r="AI1030" s="6">
        <v>0</v>
      </c>
      <c r="AJ1030" s="6">
        <v>1.5</v>
      </c>
      <c r="AK1030" s="11">
        <v>0</v>
      </c>
      <c r="AL1030" s="11">
        <v>0</v>
      </c>
      <c r="AM1030" s="11">
        <v>0</v>
      </c>
      <c r="AN1030" s="11">
        <v>0.5</v>
      </c>
      <c r="AO1030" s="11">
        <v>3000</v>
      </c>
      <c r="AP1030" s="11">
        <v>0.5</v>
      </c>
      <c r="AQ1030" s="11">
        <v>0</v>
      </c>
      <c r="AR1030" s="6">
        <v>0</v>
      </c>
      <c r="AS1030" s="11" t="s">
        <v>154</v>
      </c>
      <c r="AT1030" s="12" t="s">
        <v>155</v>
      </c>
      <c r="AU1030" s="11" t="s">
        <v>351</v>
      </c>
      <c r="AV1030" s="14">
        <v>0</v>
      </c>
      <c r="AW1030" s="14">
        <v>21101051</v>
      </c>
      <c r="AX1030" s="12" t="s">
        <v>789</v>
      </c>
      <c r="AY1030" s="175" t="s">
        <v>1190</v>
      </c>
      <c r="AZ1030" s="13">
        <v>0</v>
      </c>
      <c r="BA1030" s="13">
        <v>0</v>
      </c>
      <c r="BB1030" s="37" t="s">
        <v>1191</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68000005</v>
      </c>
      <c r="D1031" s="15" t="s">
        <v>1192</v>
      </c>
      <c r="E1031" s="14">
        <v>1</v>
      </c>
      <c r="F1031" s="14">
        <v>68000005</v>
      </c>
      <c r="G1031" s="14">
        <v>0</v>
      </c>
      <c r="H1031" s="13">
        <v>0</v>
      </c>
      <c r="I1031" s="14">
        <v>1</v>
      </c>
      <c r="J1031" s="14">
        <v>0</v>
      </c>
      <c r="K1031" s="14">
        <v>0</v>
      </c>
      <c r="L1031" s="14">
        <v>0</v>
      </c>
      <c r="M1031" s="14">
        <v>0</v>
      </c>
      <c r="N1031" s="14">
        <v>2</v>
      </c>
      <c r="O1031" s="14">
        <v>3</v>
      </c>
      <c r="P1031" s="14">
        <v>0.05</v>
      </c>
      <c r="Q1031" s="14">
        <v>0</v>
      </c>
      <c r="R1031" s="6">
        <v>0</v>
      </c>
      <c r="S1031" s="13">
        <v>0</v>
      </c>
      <c r="T1031" s="11">
        <v>1</v>
      </c>
      <c r="U1031" s="14">
        <v>2</v>
      </c>
      <c r="V1031" s="14">
        <v>0</v>
      </c>
      <c r="W1031" s="14">
        <v>0</v>
      </c>
      <c r="X1031" s="14">
        <v>0</v>
      </c>
      <c r="Y1031" s="14">
        <v>0</v>
      </c>
      <c r="Z1031" s="14">
        <v>0</v>
      </c>
      <c r="AA1031" s="14">
        <v>0</v>
      </c>
      <c r="AB1031" s="14">
        <v>1</v>
      </c>
      <c r="AC1031" s="14">
        <v>0</v>
      </c>
      <c r="AD1031" s="14">
        <v>1</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98000050</v>
      </c>
      <c r="AS1031" s="14" t="s">
        <v>154</v>
      </c>
      <c r="AT1031" s="15" t="s">
        <v>155</v>
      </c>
      <c r="AU1031" s="14">
        <v>0</v>
      </c>
      <c r="AV1031" s="14">
        <v>0</v>
      </c>
      <c r="AW1031" s="14">
        <v>0</v>
      </c>
      <c r="AX1031" s="15" t="s">
        <v>156</v>
      </c>
      <c r="AY1031" s="15" t="s">
        <v>154</v>
      </c>
      <c r="AZ1031" s="13">
        <v>0</v>
      </c>
      <c r="BA1031" s="13">
        <v>0</v>
      </c>
      <c r="BB1031" s="68" t="s">
        <v>1193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68000006</v>
      </c>
      <c r="D1032" s="15" t="s">
        <v>1194</v>
      </c>
      <c r="E1032" s="14">
        <v>1</v>
      </c>
      <c r="F1032" s="14">
        <v>68000006</v>
      </c>
      <c r="G1032" s="14">
        <v>0</v>
      </c>
      <c r="H1032" s="13">
        <v>0</v>
      </c>
      <c r="I1032" s="14">
        <v>1</v>
      </c>
      <c r="J1032" s="14">
        <v>0</v>
      </c>
      <c r="K1032" s="14">
        <v>0</v>
      </c>
      <c r="L1032" s="14">
        <v>0</v>
      </c>
      <c r="M1032" s="14">
        <v>0</v>
      </c>
      <c r="N1032" s="14">
        <v>2</v>
      </c>
      <c r="O1032" s="14">
        <v>1</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0</v>
      </c>
      <c r="AS1032" s="6">
        <v>98000060</v>
      </c>
      <c r="AT1032" s="15" t="s">
        <v>155</v>
      </c>
      <c r="AU1032" s="14">
        <v>0</v>
      </c>
      <c r="AV1032" s="14">
        <v>0</v>
      </c>
      <c r="AW1032" s="14">
        <v>0</v>
      </c>
      <c r="AX1032" s="15" t="s">
        <v>156</v>
      </c>
      <c r="AY1032" s="15" t="s">
        <v>154</v>
      </c>
      <c r="AZ1032" s="13">
        <v>0</v>
      </c>
      <c r="BA1032" s="13">
        <v>0</v>
      </c>
      <c r="BB1032" s="68" t="s">
        <v>1195</v>
      </c>
      <c r="BC1032" s="14">
        <v>0</v>
      </c>
      <c r="BD1032" s="11">
        <v>0</v>
      </c>
      <c r="BE1032" s="14">
        <v>0</v>
      </c>
      <c r="BF1032" s="14">
        <v>0</v>
      </c>
      <c r="BG1032" s="14">
        <v>0</v>
      </c>
      <c r="BH1032" s="14">
        <v>0</v>
      </c>
      <c r="BI1032" s="9">
        <v>0</v>
      </c>
      <c r="BJ1032" s="6">
        <v>0</v>
      </c>
      <c r="BK1032" s="6">
        <v>0</v>
      </c>
      <c r="BL1032" s="6">
        <v>0</v>
      </c>
      <c r="BM1032" s="6">
        <v>0</v>
      </c>
      <c r="BN1032" s="6">
        <v>0</v>
      </c>
      <c r="BO1032" s="6">
        <v>0</v>
      </c>
    </row>
    <row r="1033" spans="3:67" ht="20.100000000000001" customHeight="1">
      <c r="C1033" s="14">
        <v>68000007</v>
      </c>
      <c r="D1033" s="15" t="s">
        <v>277</v>
      </c>
      <c r="E1033" s="14">
        <v>1</v>
      </c>
      <c r="F1033" s="14">
        <v>68000007</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98000070</v>
      </c>
      <c r="AS1033" s="14" t="s">
        <v>154</v>
      </c>
      <c r="AT1033" s="15" t="s">
        <v>155</v>
      </c>
      <c r="AU1033" s="14">
        <v>0</v>
      </c>
      <c r="AV1033" s="14">
        <v>0</v>
      </c>
      <c r="AW1033" s="14">
        <v>0</v>
      </c>
      <c r="AX1033" s="15" t="s">
        <v>156</v>
      </c>
      <c r="AY1033" s="15" t="s">
        <v>154</v>
      </c>
      <c r="AZ1033" s="13">
        <v>0</v>
      </c>
      <c r="BA1033" s="13">
        <v>0</v>
      </c>
      <c r="BB1033" s="68" t="s">
        <v>1196</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68000008</v>
      </c>
      <c r="D1034" s="15" t="s">
        <v>1197</v>
      </c>
      <c r="E1034" s="11">
        <v>1</v>
      </c>
      <c r="F1034" s="14">
        <v>68000008</v>
      </c>
      <c r="G1034" s="14">
        <v>0</v>
      </c>
      <c r="H1034" s="13">
        <v>0</v>
      </c>
      <c r="I1034" s="14">
        <v>1</v>
      </c>
      <c r="J1034" s="14">
        <v>0</v>
      </c>
      <c r="K1034" s="14">
        <v>0</v>
      </c>
      <c r="L1034" s="11">
        <v>0</v>
      </c>
      <c r="M1034" s="11">
        <v>0</v>
      </c>
      <c r="N1034" s="11">
        <v>5</v>
      </c>
      <c r="O1034" s="11">
        <v>0</v>
      </c>
      <c r="P1034" s="11">
        <v>0</v>
      </c>
      <c r="Q1034" s="11">
        <v>0</v>
      </c>
      <c r="R1034" s="6">
        <v>0</v>
      </c>
      <c r="S1034" s="11">
        <v>0</v>
      </c>
      <c r="T1034" s="11">
        <v>1</v>
      </c>
      <c r="U1034" s="11">
        <v>2</v>
      </c>
      <c r="V1034" s="11">
        <v>0</v>
      </c>
      <c r="W1034" s="14">
        <v>0</v>
      </c>
      <c r="X1034" s="14">
        <v>0</v>
      </c>
      <c r="Y1034" s="11">
        <v>0</v>
      </c>
      <c r="Z1034" s="11">
        <v>0</v>
      </c>
      <c r="AA1034" s="11">
        <v>0</v>
      </c>
      <c r="AB1034" s="11">
        <v>0</v>
      </c>
      <c r="AC1034" s="11">
        <v>0</v>
      </c>
      <c r="AD1034" s="11">
        <v>9</v>
      </c>
      <c r="AE1034" s="11">
        <v>2</v>
      </c>
      <c r="AF1034" s="11" t="s">
        <v>163</v>
      </c>
      <c r="AG1034" s="6">
        <v>2</v>
      </c>
      <c r="AH1034" s="6">
        <v>0</v>
      </c>
      <c r="AI1034" s="6">
        <v>0</v>
      </c>
      <c r="AJ1034" s="6">
        <v>0</v>
      </c>
      <c r="AK1034" s="11">
        <v>0</v>
      </c>
      <c r="AL1034" s="11">
        <v>0</v>
      </c>
      <c r="AM1034" s="11">
        <v>0</v>
      </c>
      <c r="AN1034" s="11">
        <v>0.5</v>
      </c>
      <c r="AO1034" s="11">
        <v>3000</v>
      </c>
      <c r="AP1034" s="11">
        <v>0</v>
      </c>
      <c r="AQ1034" s="11">
        <v>0</v>
      </c>
      <c r="AR1034" s="6">
        <v>0</v>
      </c>
      <c r="AS1034" s="11" t="s">
        <v>154</v>
      </c>
      <c r="AT1034" s="15" t="s">
        <v>155</v>
      </c>
      <c r="AU1034" s="11">
        <v>0</v>
      </c>
      <c r="AV1034" s="14">
        <v>0</v>
      </c>
      <c r="AW1034" s="14">
        <v>0</v>
      </c>
      <c r="AX1034" s="12" t="s">
        <v>156</v>
      </c>
      <c r="AY1034" s="11" t="s">
        <v>1198</v>
      </c>
      <c r="AZ1034" s="13">
        <v>0</v>
      </c>
      <c r="BA1034" s="13">
        <v>0</v>
      </c>
      <c r="BB1034" s="68" t="s">
        <v>1199</v>
      </c>
      <c r="BC1034" s="11">
        <v>0</v>
      </c>
      <c r="BD1034" s="11">
        <v>0</v>
      </c>
      <c r="BE1034" s="11">
        <v>0</v>
      </c>
      <c r="BF1034" s="11">
        <v>0</v>
      </c>
      <c r="BG1034" s="11">
        <v>0</v>
      </c>
      <c r="BH1034" s="11">
        <v>0</v>
      </c>
      <c r="BI1034" s="9">
        <v>0</v>
      </c>
      <c r="BJ1034" s="6">
        <v>0</v>
      </c>
      <c r="BK1034" s="6">
        <v>0</v>
      </c>
      <c r="BL1034" s="6">
        <v>0</v>
      </c>
      <c r="BM1034" s="6">
        <v>0</v>
      </c>
      <c r="BN1034" s="6">
        <v>0</v>
      </c>
      <c r="BO1034" s="6">
        <v>0</v>
      </c>
    </row>
    <row r="1035" spans="3:67" ht="20.100000000000001" customHeight="1">
      <c r="C1035" s="14">
        <v>68000009</v>
      </c>
      <c r="D1035" s="15" t="s">
        <v>1200</v>
      </c>
      <c r="E1035" s="11">
        <v>1</v>
      </c>
      <c r="F1035" s="14">
        <v>68000009</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163</v>
      </c>
      <c r="AG1035" s="6">
        <v>2</v>
      </c>
      <c r="AH1035" s="6">
        <v>0</v>
      </c>
      <c r="AI1035" s="6">
        <v>0</v>
      </c>
      <c r="AJ1035" s="6">
        <v>0</v>
      </c>
      <c r="AK1035" s="11">
        <v>0</v>
      </c>
      <c r="AL1035" s="11">
        <v>0</v>
      </c>
      <c r="AM1035" s="11">
        <v>0</v>
      </c>
      <c r="AN1035" s="11">
        <v>0.5</v>
      </c>
      <c r="AO1035" s="11">
        <v>3000</v>
      </c>
      <c r="AP1035" s="11">
        <v>0</v>
      </c>
      <c r="AQ1035" s="11">
        <v>0</v>
      </c>
      <c r="AR1035" s="6">
        <v>0</v>
      </c>
      <c r="AS1035" s="11" t="s">
        <v>154</v>
      </c>
      <c r="AT1035" s="15" t="s">
        <v>155</v>
      </c>
      <c r="AU1035" s="11">
        <v>0</v>
      </c>
      <c r="AV1035" s="14">
        <v>0</v>
      </c>
      <c r="AW1035" s="14">
        <v>0</v>
      </c>
      <c r="AX1035" s="12" t="s">
        <v>156</v>
      </c>
      <c r="AY1035" s="11"/>
      <c r="AZ1035" s="13">
        <v>0</v>
      </c>
      <c r="BA1035" s="13">
        <v>0</v>
      </c>
      <c r="BB1035" s="68" t="s">
        <v>1201</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68000010</v>
      </c>
      <c r="D1036" s="15" t="s">
        <v>1202</v>
      </c>
      <c r="E1036" s="14">
        <v>1</v>
      </c>
      <c r="F1036" s="14">
        <v>68000010</v>
      </c>
      <c r="G1036" s="14">
        <v>0</v>
      </c>
      <c r="H1036" s="13">
        <v>0</v>
      </c>
      <c r="I1036" s="14">
        <v>1</v>
      </c>
      <c r="J1036" s="14">
        <v>0</v>
      </c>
      <c r="K1036" s="14">
        <v>0</v>
      </c>
      <c r="L1036" s="14">
        <v>0</v>
      </c>
      <c r="M1036" s="14">
        <v>0</v>
      </c>
      <c r="N1036" s="14">
        <v>5</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0</v>
      </c>
      <c r="AS1036" s="14" t="s">
        <v>154</v>
      </c>
      <c r="AT1036" s="15" t="s">
        <v>155</v>
      </c>
      <c r="AU1036" s="14">
        <v>0</v>
      </c>
      <c r="AV1036" s="14">
        <v>0</v>
      </c>
      <c r="AW1036" s="14">
        <v>0</v>
      </c>
      <c r="AX1036" s="15" t="s">
        <v>156</v>
      </c>
      <c r="AY1036" s="15" t="s">
        <v>1203</v>
      </c>
      <c r="AZ1036" s="13">
        <v>0</v>
      </c>
      <c r="BA1036" s="13">
        <v>0</v>
      </c>
      <c r="BB1036" s="68" t="s">
        <v>1204</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68000011</v>
      </c>
      <c r="D1037" s="15" t="s">
        <v>1205</v>
      </c>
      <c r="E1037" s="14">
        <v>1</v>
      </c>
      <c r="F1037" s="14">
        <v>68000011</v>
      </c>
      <c r="G1037" s="14">
        <v>0</v>
      </c>
      <c r="H1037" s="13">
        <v>0</v>
      </c>
      <c r="I1037" s="14">
        <v>1</v>
      </c>
      <c r="J1037" s="14">
        <v>0</v>
      </c>
      <c r="K1037" s="14">
        <v>0</v>
      </c>
      <c r="L1037" s="14">
        <v>0</v>
      </c>
      <c r="M1037" s="14">
        <v>0</v>
      </c>
      <c r="N1037" s="14">
        <v>2</v>
      </c>
      <c r="O1037" s="14">
        <v>1</v>
      </c>
      <c r="P1037" s="14">
        <v>0.05</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98000080</v>
      </c>
      <c r="AS1037" s="14" t="s">
        <v>154</v>
      </c>
      <c r="AT1037" s="15" t="s">
        <v>155</v>
      </c>
      <c r="AU1037" s="14">
        <v>0</v>
      </c>
      <c r="AV1037" s="14">
        <v>0</v>
      </c>
      <c r="AW1037" s="14">
        <v>0</v>
      </c>
      <c r="AX1037" s="15" t="s">
        <v>156</v>
      </c>
      <c r="AY1037" s="15" t="s">
        <v>154</v>
      </c>
      <c r="AZ1037" s="13">
        <v>0</v>
      </c>
      <c r="BA1037" s="13">
        <v>0</v>
      </c>
      <c r="BB1037" s="68" t="s">
        <v>1206</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68000012</v>
      </c>
      <c r="D1038" s="15" t="s">
        <v>1207</v>
      </c>
      <c r="E1038" s="14">
        <v>1</v>
      </c>
      <c r="F1038" s="14">
        <v>68000012</v>
      </c>
      <c r="G1038" s="14">
        <v>0</v>
      </c>
      <c r="H1038" s="13">
        <v>0</v>
      </c>
      <c r="I1038" s="14">
        <v>1</v>
      </c>
      <c r="J1038" s="14">
        <v>0</v>
      </c>
      <c r="K1038" s="14">
        <v>0</v>
      </c>
      <c r="L1038" s="14">
        <v>0</v>
      </c>
      <c r="M1038" s="14">
        <v>0</v>
      </c>
      <c r="N1038" s="14">
        <v>5</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c r="AS1038" s="14" t="s">
        <v>154</v>
      </c>
      <c r="AT1038" s="15" t="s">
        <v>155</v>
      </c>
      <c r="AU1038" s="14">
        <v>0</v>
      </c>
      <c r="AV1038" s="14">
        <v>0</v>
      </c>
      <c r="AW1038" s="14">
        <v>0</v>
      </c>
      <c r="AX1038" s="15" t="s">
        <v>156</v>
      </c>
      <c r="AY1038" s="15" t="s">
        <v>1208</v>
      </c>
      <c r="AZ1038" s="13">
        <v>0</v>
      </c>
      <c r="BA1038" s="13">
        <v>0</v>
      </c>
      <c r="BB1038" s="68" t="s">
        <v>1209</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68000013</v>
      </c>
      <c r="D1039" s="15" t="s">
        <v>1210</v>
      </c>
      <c r="E1039" s="14">
        <v>1</v>
      </c>
      <c r="F1039" s="14">
        <v>68000013</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154</v>
      </c>
      <c r="AT1039" s="15" t="s">
        <v>155</v>
      </c>
      <c r="AU1039" s="14">
        <v>0</v>
      </c>
      <c r="AV1039" s="14">
        <v>0</v>
      </c>
      <c r="AW1039" s="14">
        <v>0</v>
      </c>
      <c r="AX1039" s="15" t="s">
        <v>156</v>
      </c>
      <c r="AY1039" s="15" t="s">
        <v>1211</v>
      </c>
      <c r="AZ1039" s="13">
        <v>0</v>
      </c>
      <c r="BA1039" s="13">
        <v>0</v>
      </c>
      <c r="BB1039" s="68" t="s">
        <v>1212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68000014</v>
      </c>
      <c r="D1040" s="15" t="s">
        <v>1213</v>
      </c>
      <c r="E1040" s="14">
        <v>1</v>
      </c>
      <c r="F1040" s="14">
        <v>68000014</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154</v>
      </c>
      <c r="AT1040" s="15" t="s">
        <v>155</v>
      </c>
      <c r="AU1040" s="14">
        <v>0</v>
      </c>
      <c r="AV1040" s="14">
        <v>0</v>
      </c>
      <c r="AW1040" s="14">
        <v>0</v>
      </c>
      <c r="AX1040" s="15" t="s">
        <v>156</v>
      </c>
      <c r="AY1040" s="15" t="s">
        <v>1214</v>
      </c>
      <c r="AZ1040" s="13">
        <v>0</v>
      </c>
      <c r="BA1040" s="13">
        <v>0</v>
      </c>
      <c r="BB1040" s="68" t="s">
        <v>1215</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68000015</v>
      </c>
      <c r="D1041" s="15" t="s">
        <v>1216</v>
      </c>
      <c r="E1041" s="14">
        <v>1</v>
      </c>
      <c r="F1041" s="14">
        <v>68000015</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154</v>
      </c>
      <c r="AT1041" s="15" t="s">
        <v>155</v>
      </c>
      <c r="AU1041" s="14">
        <v>0</v>
      </c>
      <c r="AV1041" s="14">
        <v>0</v>
      </c>
      <c r="AW1041" s="14">
        <v>0</v>
      </c>
      <c r="AX1041" s="15" t="s">
        <v>156</v>
      </c>
      <c r="AY1041" s="15" t="s">
        <v>1217</v>
      </c>
      <c r="AZ1041" s="13">
        <v>0</v>
      </c>
      <c r="BA1041" s="13">
        <v>0</v>
      </c>
      <c r="BB1041" s="68" t="s">
        <v>1218</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68000016</v>
      </c>
      <c r="D1042" s="15" t="s">
        <v>1219</v>
      </c>
      <c r="E1042" s="14">
        <v>1</v>
      </c>
      <c r="F1042" s="14">
        <v>68000016</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154</v>
      </c>
      <c r="AT1042" s="15" t="s">
        <v>155</v>
      </c>
      <c r="AU1042" s="14">
        <v>0</v>
      </c>
      <c r="AV1042" s="14">
        <v>0</v>
      </c>
      <c r="AW1042" s="14">
        <v>0</v>
      </c>
      <c r="AX1042" s="15" t="s">
        <v>156</v>
      </c>
      <c r="AY1042" s="15" t="s">
        <v>1220</v>
      </c>
      <c r="AZ1042" s="13">
        <v>0</v>
      </c>
      <c r="BA1042" s="13">
        <v>0</v>
      </c>
      <c r="BB1042" s="68" t="s">
        <v>1221</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68000017</v>
      </c>
      <c r="D1043" s="15" t="s">
        <v>1222</v>
      </c>
      <c r="E1043" s="14">
        <v>1</v>
      </c>
      <c r="F1043" s="14">
        <v>68000017</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154</v>
      </c>
      <c r="AT1043" s="15" t="s">
        <v>155</v>
      </c>
      <c r="AU1043" s="14">
        <v>0</v>
      </c>
      <c r="AV1043" s="14">
        <v>0</v>
      </c>
      <c r="AW1043" s="14">
        <v>0</v>
      </c>
      <c r="AX1043" s="15" t="s">
        <v>156</v>
      </c>
      <c r="AY1043" s="15" t="s">
        <v>1223</v>
      </c>
      <c r="AZ1043" s="13">
        <v>0</v>
      </c>
      <c r="BA1043" s="13">
        <v>0</v>
      </c>
      <c r="BB1043" s="68" t="s">
        <v>1224</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68000101</v>
      </c>
      <c r="D1044" s="15" t="s">
        <v>1225</v>
      </c>
      <c r="E1044" s="14">
        <v>1</v>
      </c>
      <c r="F1044" s="14">
        <v>68000101</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154</v>
      </c>
      <c r="AT1044" s="15" t="s">
        <v>155</v>
      </c>
      <c r="AU1044" s="14">
        <v>0</v>
      </c>
      <c r="AV1044" s="14">
        <v>0</v>
      </c>
      <c r="AW1044" s="14">
        <v>0</v>
      </c>
      <c r="AX1044" s="15" t="s">
        <v>156</v>
      </c>
      <c r="AY1044" s="15" t="s">
        <v>1226</v>
      </c>
      <c r="AZ1044" s="13">
        <v>0</v>
      </c>
      <c r="BA1044" s="13">
        <v>0</v>
      </c>
      <c r="BB1044" s="68" t="s">
        <v>1227</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68000102</v>
      </c>
      <c r="D1045" s="15" t="s">
        <v>1228</v>
      </c>
      <c r="E1045" s="14">
        <v>1</v>
      </c>
      <c r="F1045" s="14">
        <v>68000102</v>
      </c>
      <c r="G1045" s="14">
        <v>0</v>
      </c>
      <c r="H1045" s="13">
        <v>0</v>
      </c>
      <c r="I1045" s="14">
        <v>1</v>
      </c>
      <c r="J1045" s="14">
        <v>0</v>
      </c>
      <c r="K1045" s="14">
        <v>0</v>
      </c>
      <c r="L1045" s="14">
        <v>0</v>
      </c>
      <c r="M1045" s="14">
        <v>0</v>
      </c>
      <c r="N1045" s="14">
        <v>2</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154</v>
      </c>
      <c r="AT1045" s="15" t="s">
        <v>155</v>
      </c>
      <c r="AU1045" s="14">
        <v>0</v>
      </c>
      <c r="AV1045" s="14">
        <v>0</v>
      </c>
      <c r="AW1045" s="14">
        <v>0</v>
      </c>
      <c r="AX1045" s="15" t="s">
        <v>156</v>
      </c>
      <c r="AY1045" s="15" t="s">
        <v>154</v>
      </c>
      <c r="AZ1045" s="13">
        <v>0</v>
      </c>
      <c r="BA1045" s="13">
        <v>0</v>
      </c>
      <c r="BB1045" s="68" t="s">
        <v>1229</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68000103</v>
      </c>
      <c r="D1046" s="15" t="s">
        <v>1230</v>
      </c>
      <c r="E1046" s="14">
        <v>1</v>
      </c>
      <c r="F1046" s="14">
        <v>68000103</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154</v>
      </c>
      <c r="AT1046" s="15" t="s">
        <v>155</v>
      </c>
      <c r="AU1046" s="14">
        <v>0</v>
      </c>
      <c r="AV1046" s="14">
        <v>0</v>
      </c>
      <c r="AW1046" s="14">
        <v>0</v>
      </c>
      <c r="AX1046" s="15" t="s">
        <v>156</v>
      </c>
      <c r="AY1046" s="15" t="s">
        <v>154</v>
      </c>
      <c r="AZ1046" s="13">
        <v>0</v>
      </c>
      <c r="BA1046" s="13">
        <v>0</v>
      </c>
      <c r="BB1046" s="68" t="s">
        <v>1231</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68000104</v>
      </c>
      <c r="D1047" s="15" t="s">
        <v>1232</v>
      </c>
      <c r="E1047" s="14">
        <v>1</v>
      </c>
      <c r="F1047" s="14">
        <v>68000104</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154</v>
      </c>
      <c r="AT1047" s="15" t="s">
        <v>155</v>
      </c>
      <c r="AU1047" s="14">
        <v>0</v>
      </c>
      <c r="AV1047" s="14">
        <v>0</v>
      </c>
      <c r="AW1047" s="14">
        <v>0</v>
      </c>
      <c r="AX1047" s="15" t="s">
        <v>156</v>
      </c>
      <c r="AY1047" s="15" t="s">
        <v>154</v>
      </c>
      <c r="AZ1047" s="13">
        <v>0</v>
      </c>
      <c r="BA1047" s="13">
        <v>0</v>
      </c>
      <c r="BB1047" s="68" t="s">
        <v>1233</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68000105</v>
      </c>
      <c r="D1048" s="15" t="s">
        <v>1234</v>
      </c>
      <c r="E1048" s="14">
        <v>1</v>
      </c>
      <c r="F1048" s="14">
        <v>68000105</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154</v>
      </c>
      <c r="AT1048" s="15" t="s">
        <v>155</v>
      </c>
      <c r="AU1048" s="14">
        <v>0</v>
      </c>
      <c r="AV1048" s="14">
        <v>0</v>
      </c>
      <c r="AW1048" s="14">
        <v>0</v>
      </c>
      <c r="AX1048" s="15" t="s">
        <v>156</v>
      </c>
      <c r="AY1048" s="15" t="s">
        <v>154</v>
      </c>
      <c r="AZ1048" s="13">
        <v>0</v>
      </c>
      <c r="BA1048" s="13">
        <v>0</v>
      </c>
      <c r="BB1048" s="68" t="s">
        <v>1235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68000106</v>
      </c>
      <c r="D1049" s="15" t="s">
        <v>1236</v>
      </c>
      <c r="E1049" s="14">
        <v>1</v>
      </c>
      <c r="F1049" s="14">
        <v>68000106</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154</v>
      </c>
      <c r="AT1049" s="15" t="s">
        <v>155</v>
      </c>
      <c r="AU1049" s="14">
        <v>0</v>
      </c>
      <c r="AV1049" s="14">
        <v>0</v>
      </c>
      <c r="AW1049" s="14">
        <v>0</v>
      </c>
      <c r="AX1049" s="15" t="s">
        <v>156</v>
      </c>
      <c r="AY1049" s="15" t="s">
        <v>154</v>
      </c>
      <c r="AZ1049" s="13">
        <v>0</v>
      </c>
      <c r="BA1049" s="13">
        <v>0</v>
      </c>
      <c r="BB1049" s="68" t="s">
        <v>1237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68000107</v>
      </c>
      <c r="D1050" s="15" t="s">
        <v>1238</v>
      </c>
      <c r="E1050" s="14">
        <v>1</v>
      </c>
      <c r="F1050" s="14">
        <v>68000107</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154</v>
      </c>
      <c r="AT1050" s="15" t="s">
        <v>155</v>
      </c>
      <c r="AU1050" s="14">
        <v>0</v>
      </c>
      <c r="AV1050" s="14">
        <v>0</v>
      </c>
      <c r="AW1050" s="14">
        <v>0</v>
      </c>
      <c r="AX1050" s="15" t="s">
        <v>156</v>
      </c>
      <c r="AY1050" s="15" t="s">
        <v>154</v>
      </c>
      <c r="AZ1050" s="13">
        <v>0</v>
      </c>
      <c r="BA1050" s="13">
        <v>0</v>
      </c>
      <c r="BB1050" s="68" t="s">
        <v>1239</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68000108</v>
      </c>
      <c r="D1051" s="15" t="s">
        <v>1240</v>
      </c>
      <c r="E1051" s="14">
        <v>1</v>
      </c>
      <c r="F1051" s="14">
        <v>68000108</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154</v>
      </c>
      <c r="AT1051" s="15" t="s">
        <v>155</v>
      </c>
      <c r="AU1051" s="14">
        <v>0</v>
      </c>
      <c r="AV1051" s="14">
        <v>0</v>
      </c>
      <c r="AW1051" s="14">
        <v>0</v>
      </c>
      <c r="AX1051" s="15" t="s">
        <v>156</v>
      </c>
      <c r="AY1051" s="15" t="s">
        <v>154</v>
      </c>
      <c r="AZ1051" s="13">
        <v>0</v>
      </c>
      <c r="BA1051" s="13">
        <v>0</v>
      </c>
      <c r="BB1051" s="68" t="s">
        <v>1241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68000109</v>
      </c>
      <c r="D1052" s="15" t="s">
        <v>1242</v>
      </c>
      <c r="E1052" s="14">
        <v>1</v>
      </c>
      <c r="F1052" s="14">
        <v>68000109</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154</v>
      </c>
      <c r="AT1052" s="15" t="s">
        <v>155</v>
      </c>
      <c r="AU1052" s="14">
        <v>0</v>
      </c>
      <c r="AV1052" s="14">
        <v>0</v>
      </c>
      <c r="AW1052" s="14">
        <v>0</v>
      </c>
      <c r="AX1052" s="15" t="s">
        <v>156</v>
      </c>
      <c r="AY1052" s="15" t="s">
        <v>1243</v>
      </c>
      <c r="AZ1052" s="13">
        <v>0</v>
      </c>
      <c r="BA1052" s="13">
        <v>0</v>
      </c>
      <c r="BB1052" s="68" t="s">
        <v>1244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68000110</v>
      </c>
      <c r="D1053" s="15" t="s">
        <v>1245</v>
      </c>
      <c r="E1053" s="14">
        <v>1</v>
      </c>
      <c r="F1053" s="14">
        <v>68000110</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184" t="s">
        <v>1246</v>
      </c>
      <c r="AS1053" s="14" t="s">
        <v>154</v>
      </c>
      <c r="AT1053" s="15" t="s">
        <v>155</v>
      </c>
      <c r="AU1053" s="14">
        <v>0</v>
      </c>
      <c r="AV1053" s="14">
        <v>0</v>
      </c>
      <c r="AW1053" s="14">
        <v>0</v>
      </c>
      <c r="AX1053" s="15" t="s">
        <v>156</v>
      </c>
      <c r="AY1053" s="15" t="s">
        <v>154</v>
      </c>
      <c r="AZ1053" s="13">
        <v>0</v>
      </c>
      <c r="BA1053" s="13">
        <v>0</v>
      </c>
      <c r="BB1053" s="68" t="s">
        <v>1247</v>
      </c>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68000111</v>
      </c>
      <c r="D1054" s="15" t="s">
        <v>1248</v>
      </c>
      <c r="E1054" s="14">
        <v>1</v>
      </c>
      <c r="F1054" s="14">
        <v>68000111</v>
      </c>
      <c r="G1054" s="14">
        <v>0</v>
      </c>
      <c r="H1054" s="13">
        <v>0</v>
      </c>
      <c r="I1054" s="14">
        <v>1</v>
      </c>
      <c r="J1054" s="14">
        <v>0</v>
      </c>
      <c r="K1054" s="14">
        <v>0</v>
      </c>
      <c r="L1054" s="14">
        <v>0</v>
      </c>
      <c r="M1054" s="14">
        <v>0</v>
      </c>
      <c r="N1054" s="14">
        <v>2</v>
      </c>
      <c r="O1054" s="14">
        <v>3</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84" t="s">
        <v>1249</v>
      </c>
      <c r="AS1054" s="14" t="s">
        <v>154</v>
      </c>
      <c r="AT1054" s="15" t="s">
        <v>155</v>
      </c>
      <c r="AU1054" s="14">
        <v>0</v>
      </c>
      <c r="AV1054" s="14">
        <v>0</v>
      </c>
      <c r="AW1054" s="14">
        <v>0</v>
      </c>
      <c r="AX1054" s="15" t="s">
        <v>156</v>
      </c>
      <c r="AY1054" s="15" t="s">
        <v>154</v>
      </c>
      <c r="AZ1054" s="13">
        <v>0</v>
      </c>
      <c r="BA1054" s="13">
        <v>0</v>
      </c>
      <c r="BB1054" s="68" t="s">
        <v>1250</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68000112</v>
      </c>
      <c r="D1055" s="15" t="s">
        <v>1251</v>
      </c>
      <c r="E1055" s="14">
        <v>1</v>
      </c>
      <c r="F1055" s="14">
        <v>68000112</v>
      </c>
      <c r="G1055" s="14">
        <v>0</v>
      </c>
      <c r="H1055" s="13">
        <v>0</v>
      </c>
      <c r="I1055" s="14">
        <v>1</v>
      </c>
      <c r="J1055" s="14">
        <v>0</v>
      </c>
      <c r="K1055" s="14">
        <v>0</v>
      </c>
      <c r="L1055" s="14">
        <v>0</v>
      </c>
      <c r="M1055" s="14">
        <v>0</v>
      </c>
      <c r="N1055" s="14">
        <v>2</v>
      </c>
      <c r="O1055" s="14">
        <v>2</v>
      </c>
      <c r="P1055" s="14">
        <v>0.5</v>
      </c>
      <c r="Q1055" s="14">
        <v>0</v>
      </c>
      <c r="R1055" s="6">
        <v>0</v>
      </c>
      <c r="S1055" s="13">
        <v>0</v>
      </c>
      <c r="T1055" s="11">
        <v>1</v>
      </c>
      <c r="U1055" s="14">
        <v>2</v>
      </c>
      <c r="V1055" s="14">
        <v>0</v>
      </c>
      <c r="W1055" s="14">
        <v>0</v>
      </c>
      <c r="X1055" s="14">
        <v>0</v>
      </c>
      <c r="Y1055" s="14">
        <v>0</v>
      </c>
      <c r="Z1055" s="14">
        <v>0</v>
      </c>
      <c r="AA1055" s="14">
        <v>0</v>
      </c>
      <c r="AB1055" s="14">
        <v>1</v>
      </c>
      <c r="AC1055" s="14">
        <v>0</v>
      </c>
      <c r="AD1055" s="14">
        <v>30</v>
      </c>
      <c r="AE1055" s="14">
        <v>0</v>
      </c>
      <c r="AF1055" s="14">
        <v>0</v>
      </c>
      <c r="AG1055" s="6">
        <v>2</v>
      </c>
      <c r="AH1055" s="6">
        <v>0</v>
      </c>
      <c r="AI1055" s="6">
        <v>0</v>
      </c>
      <c r="AJ1055" s="6">
        <v>0</v>
      </c>
      <c r="AK1055" s="14">
        <v>0</v>
      </c>
      <c r="AL1055" s="14">
        <v>0</v>
      </c>
      <c r="AM1055" s="14">
        <v>0</v>
      </c>
      <c r="AN1055" s="14">
        <v>0</v>
      </c>
      <c r="AO1055" s="14">
        <v>1000</v>
      </c>
      <c r="AP1055" s="14">
        <v>0</v>
      </c>
      <c r="AQ1055" s="14">
        <v>0</v>
      </c>
      <c r="AR1055" s="184" t="s">
        <v>1252</v>
      </c>
      <c r="AS1055" s="14" t="s">
        <v>154</v>
      </c>
      <c r="AT1055" s="15" t="s">
        <v>155</v>
      </c>
      <c r="AU1055" s="14">
        <v>0</v>
      </c>
      <c r="AV1055" s="14">
        <v>0</v>
      </c>
      <c r="AW1055" s="14">
        <v>0</v>
      </c>
      <c r="AX1055" s="15" t="s">
        <v>156</v>
      </c>
      <c r="AY1055" s="15" t="s">
        <v>154</v>
      </c>
      <c r="AZ1055" s="13">
        <v>0</v>
      </c>
      <c r="BA1055" s="13">
        <v>0</v>
      </c>
      <c r="BB1055" s="68" t="s">
        <v>1253</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68000113</v>
      </c>
      <c r="D1056" s="15" t="s">
        <v>1254</v>
      </c>
      <c r="E1056" s="14">
        <v>1</v>
      </c>
      <c r="F1056" s="14">
        <v>68000113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154</v>
      </c>
      <c r="AT1056" s="15" t="s">
        <v>155</v>
      </c>
      <c r="AU1056" s="14">
        <v>0</v>
      </c>
      <c r="AV1056" s="14">
        <v>0</v>
      </c>
      <c r="AW1056" s="14">
        <v>0</v>
      </c>
      <c r="AX1056" s="15" t="s">
        <v>156</v>
      </c>
      <c r="AY1056" s="15" t="s">
        <v>154</v>
      </c>
      <c r="AZ1056" s="13">
        <v>0</v>
      </c>
      <c r="BA1056" s="13">
        <v>0</v>
      </c>
      <c r="BB1056" s="68" t="s">
        <v>1255</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69000001</v>
      </c>
      <c r="D1057" s="59" t="s">
        <v>1256</v>
      </c>
      <c r="E1057" s="9">
        <v>1</v>
      </c>
      <c r="F1057" s="14">
        <v>60090002</v>
      </c>
      <c r="G1057" s="9">
        <v>0</v>
      </c>
      <c r="H1057" s="10">
        <v>0</v>
      </c>
      <c r="I1057" s="9">
        <v>1</v>
      </c>
      <c r="J1057" s="9">
        <v>0</v>
      </c>
      <c r="K1057" s="10">
        <v>0</v>
      </c>
      <c r="L1057" s="10">
        <v>0</v>
      </c>
      <c r="M1057" s="9" t="s">
        <v>1257</v>
      </c>
      <c r="N1057" s="9">
        <v>3</v>
      </c>
      <c r="O1057" s="9">
        <v>0</v>
      </c>
      <c r="P1057" s="9">
        <v>0</v>
      </c>
      <c r="Q1057" s="9">
        <v>0</v>
      </c>
      <c r="R1057" s="6">
        <v>0</v>
      </c>
      <c r="S1057" s="9">
        <v>0</v>
      </c>
      <c r="T1057" s="11">
        <v>1</v>
      </c>
      <c r="U1057" s="9">
        <v>0</v>
      </c>
      <c r="V1057" s="10">
        <v>0</v>
      </c>
      <c r="W1057" s="9">
        <v>0</v>
      </c>
      <c r="X1057" s="9">
        <v>0</v>
      </c>
      <c r="Y1057" s="9">
        <v>0</v>
      </c>
      <c r="Z1057" s="9">
        <v>0</v>
      </c>
      <c r="AA1057" s="10">
        <v>0</v>
      </c>
      <c r="AB1057" s="9">
        <v>0</v>
      </c>
      <c r="AC1057" s="9">
        <v>0</v>
      </c>
      <c r="AD1057" s="9">
        <v>0</v>
      </c>
      <c r="AE1057" s="9">
        <v>0</v>
      </c>
      <c r="AF1057" s="9">
        <v>0</v>
      </c>
      <c r="AG1057" s="10">
        <v>0</v>
      </c>
      <c r="AH1057" s="27">
        <v>0</v>
      </c>
      <c r="AI1057" s="6">
        <v>0</v>
      </c>
      <c r="AJ1057" s="9">
        <v>0</v>
      </c>
      <c r="AK1057" s="28">
        <v>0</v>
      </c>
      <c r="AL1057" s="9">
        <v>0</v>
      </c>
      <c r="AM1057" s="9">
        <v>0</v>
      </c>
      <c r="AN1057" s="9">
        <v>0</v>
      </c>
      <c r="AO1057" s="9">
        <v>0</v>
      </c>
      <c r="AP1057" s="9">
        <v>0</v>
      </c>
      <c r="AQ1057" s="9">
        <v>0</v>
      </c>
      <c r="AR1057" s="6">
        <v>0</v>
      </c>
      <c r="AS1057" s="31">
        <v>0</v>
      </c>
      <c r="AT1057" s="9">
        <v>0</v>
      </c>
      <c r="AU1057" s="10">
        <v>0</v>
      </c>
      <c r="AV1057" s="10">
        <v>0</v>
      </c>
      <c r="AW1057" s="10">
        <v>0</v>
      </c>
      <c r="AX1057" s="15" t="s">
        <v>156</v>
      </c>
      <c r="AY1057" s="69">
        <v>0</v>
      </c>
      <c r="AZ1057" s="13">
        <v>0</v>
      </c>
      <c r="BA1057" s="13">
        <v>1</v>
      </c>
      <c r="BB1057" s="155" t="s">
        <v>1258</v>
      </c>
      <c r="BC1057" s="9">
        <v>0</v>
      </c>
      <c r="BD1057" s="9">
        <v>0</v>
      </c>
      <c r="BE1057" s="14">
        <v>0</v>
      </c>
      <c r="BF1057" s="9">
        <v>0</v>
      </c>
      <c r="BG1057" s="9">
        <v>0</v>
      </c>
      <c r="BH1057" s="28">
        <v>0</v>
      </c>
      <c r="BI1057" s="9">
        <v>0</v>
      </c>
      <c r="BJ1057" s="6">
        <v>0</v>
      </c>
      <c r="BK1057" s="6">
        <v>0</v>
      </c>
      <c r="BL1057" s="6">
        <v>0</v>
      </c>
      <c r="BM1057" s="6">
        <v>0</v>
      </c>
      <c r="BN1057" s="6">
        <v>0</v>
      </c>
      <c r="BO1057" s="6">
        <v>0</v>
      </c>
    </row>
    <row r="1058" spans="3:67" ht="20.100000000000001" customHeight="1">
      <c r="C1058" s="14">
        <v>69000002</v>
      </c>
      <c r="D1058" s="15" t="s">
        <v>1259</v>
      </c>
      <c r="E1058" s="14">
        <v>1</v>
      </c>
      <c r="F1058" s="14">
        <v>68000110</v>
      </c>
      <c r="G1058" s="14">
        <v>0</v>
      </c>
      <c r="H1058" s="13">
        <v>0</v>
      </c>
      <c r="I1058" s="9">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153">
        <v>69000021</v>
      </c>
      <c r="AS1058" s="14" t="s">
        <v>154</v>
      </c>
      <c r="AT1058" s="15" t="s">
        <v>155</v>
      </c>
      <c r="AU1058" s="14">
        <v>0</v>
      </c>
      <c r="AV1058" s="14">
        <v>0</v>
      </c>
      <c r="AW1058" s="14">
        <v>0</v>
      </c>
      <c r="AX1058" s="15" t="s">
        <v>156</v>
      </c>
      <c r="AY1058" s="15" t="s">
        <v>154</v>
      </c>
      <c r="AZ1058" s="13">
        <v>0</v>
      </c>
      <c r="BA1058" s="13">
        <v>1</v>
      </c>
      <c r="BB1058" s="68" t="s">
        <v>1247</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69000003</v>
      </c>
      <c r="D1059" s="59" t="s">
        <v>1260</v>
      </c>
      <c r="E1059" s="9">
        <v>1</v>
      </c>
      <c r="F1059" s="14">
        <v>60090002</v>
      </c>
      <c r="G1059" s="9">
        <v>0</v>
      </c>
      <c r="H1059" s="10">
        <v>0</v>
      </c>
      <c r="I1059" s="9">
        <v>1</v>
      </c>
      <c r="J1059" s="9">
        <v>0</v>
      </c>
      <c r="K1059" s="10">
        <v>0</v>
      </c>
      <c r="L1059" s="10">
        <v>0</v>
      </c>
      <c r="M1059" s="9" t="s">
        <v>1261</v>
      </c>
      <c r="N1059" s="9">
        <v>3</v>
      </c>
      <c r="O1059" s="9">
        <v>0</v>
      </c>
      <c r="P1059" s="9">
        <v>0</v>
      </c>
      <c r="Q1059" s="9">
        <v>0</v>
      </c>
      <c r="R1059" s="6">
        <v>0</v>
      </c>
      <c r="S1059" s="9">
        <v>0</v>
      </c>
      <c r="T1059" s="11">
        <v>1</v>
      </c>
      <c r="U1059" s="9">
        <v>0</v>
      </c>
      <c r="V1059" s="10">
        <v>0</v>
      </c>
      <c r="W1059" s="9">
        <v>0</v>
      </c>
      <c r="X1059" s="9">
        <v>0</v>
      </c>
      <c r="Y1059" s="9">
        <v>0</v>
      </c>
      <c r="Z1059" s="9">
        <v>0</v>
      </c>
      <c r="AA1059" s="10">
        <v>0</v>
      </c>
      <c r="AB1059" s="9">
        <v>0</v>
      </c>
      <c r="AC1059" s="9">
        <v>0</v>
      </c>
      <c r="AD1059" s="9">
        <v>0</v>
      </c>
      <c r="AE1059" s="9">
        <v>0</v>
      </c>
      <c r="AF1059" s="9">
        <v>0</v>
      </c>
      <c r="AG1059" s="10">
        <v>0</v>
      </c>
      <c r="AH1059" s="27">
        <v>0</v>
      </c>
      <c r="AI1059" s="6">
        <v>0</v>
      </c>
      <c r="AJ1059" s="9">
        <v>0</v>
      </c>
      <c r="AK1059" s="28">
        <v>0</v>
      </c>
      <c r="AL1059" s="9">
        <v>0</v>
      </c>
      <c r="AM1059" s="9">
        <v>0</v>
      </c>
      <c r="AN1059" s="9">
        <v>0</v>
      </c>
      <c r="AO1059" s="9">
        <v>0</v>
      </c>
      <c r="AP1059" s="9">
        <v>0</v>
      </c>
      <c r="AQ1059" s="9">
        <v>0</v>
      </c>
      <c r="AR1059" s="6">
        <v>0</v>
      </c>
      <c r="AS1059" s="31">
        <v>0</v>
      </c>
      <c r="AT1059" s="9">
        <v>0</v>
      </c>
      <c r="AU1059" s="10">
        <v>0</v>
      </c>
      <c r="AV1059" s="10">
        <v>0</v>
      </c>
      <c r="AW1059" s="10">
        <v>0</v>
      </c>
      <c r="AX1059" s="15" t="s">
        <v>156</v>
      </c>
      <c r="AY1059" s="69">
        <v>0</v>
      </c>
      <c r="AZ1059" s="13">
        <v>0</v>
      </c>
      <c r="BA1059" s="13">
        <v>1</v>
      </c>
      <c r="BB1059" s="155" t="s">
        <v>1258</v>
      </c>
      <c r="BC1059" s="9">
        <v>0</v>
      </c>
      <c r="BD1059" s="9">
        <v>0</v>
      </c>
      <c r="BE1059" s="14">
        <v>0</v>
      </c>
      <c r="BF1059" s="9">
        <v>0</v>
      </c>
      <c r="BG1059" s="9">
        <v>0</v>
      </c>
      <c r="BH1059" s="28">
        <v>0</v>
      </c>
      <c r="BI1059" s="9">
        <v>0</v>
      </c>
      <c r="BJ1059" s="6">
        <v>0</v>
      </c>
      <c r="BK1059" s="6">
        <v>0</v>
      </c>
      <c r="BL1059" s="6">
        <v>0</v>
      </c>
      <c r="BM1059" s="6">
        <v>0</v>
      </c>
      <c r="BN1059" s="6">
        <v>0</v>
      </c>
      <c r="BO1059" s="6">
        <v>0</v>
      </c>
    </row>
    <row r="1060" spans="3:67" ht="20.100000000000001" customHeight="1">
      <c r="C1060" s="14">
        <v>69000004</v>
      </c>
      <c r="D1060" s="15" t="s">
        <v>1262</v>
      </c>
      <c r="E1060" s="14">
        <v>1</v>
      </c>
      <c r="F1060" s="14">
        <v>68000110</v>
      </c>
      <c r="G1060" s="14">
        <v>0</v>
      </c>
      <c r="H1060" s="13">
        <v>0</v>
      </c>
      <c r="I1060" s="9">
        <v>1</v>
      </c>
      <c r="J1060" s="14">
        <v>0</v>
      </c>
      <c r="K1060" s="14">
        <v>0</v>
      </c>
      <c r="L1060" s="14">
        <v>0</v>
      </c>
      <c r="M1060" s="14">
        <v>0</v>
      </c>
      <c r="N1060" s="14">
        <v>2</v>
      </c>
      <c r="O1060" s="14">
        <v>3</v>
      </c>
      <c r="P1060" s="14">
        <v>0.2</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153">
        <v>69000041</v>
      </c>
      <c r="AS1060" s="14" t="s">
        <v>154</v>
      </c>
      <c r="AT1060" s="15" t="s">
        <v>155</v>
      </c>
      <c r="AU1060" s="14">
        <v>0</v>
      </c>
      <c r="AV1060" s="14">
        <v>0</v>
      </c>
      <c r="AW1060" s="14">
        <v>0</v>
      </c>
      <c r="AX1060" s="15" t="s">
        <v>156</v>
      </c>
      <c r="AY1060" s="15" t="s">
        <v>154</v>
      </c>
      <c r="AZ1060" s="13">
        <v>0</v>
      </c>
      <c r="BA1060" s="13">
        <v>1</v>
      </c>
      <c r="BB1060" s="33" t="s">
        <v>1263</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69000005</v>
      </c>
      <c r="D1061" s="59" t="s">
        <v>1264</v>
      </c>
      <c r="E1061" s="9">
        <v>1</v>
      </c>
      <c r="F1061" s="14">
        <v>60090002</v>
      </c>
      <c r="G1061" s="9">
        <v>0</v>
      </c>
      <c r="H1061" s="10">
        <v>0</v>
      </c>
      <c r="I1061" s="9">
        <v>1</v>
      </c>
      <c r="J1061" s="9">
        <v>0</v>
      </c>
      <c r="K1061" s="10">
        <v>0</v>
      </c>
      <c r="L1061" s="10">
        <v>0</v>
      </c>
      <c r="M1061" s="9" t="s">
        <v>1265</v>
      </c>
      <c r="N1061" s="9">
        <v>3</v>
      </c>
      <c r="O1061" s="9">
        <v>0</v>
      </c>
      <c r="P1061" s="9">
        <v>0</v>
      </c>
      <c r="Q1061" s="9">
        <v>0</v>
      </c>
      <c r="R1061" s="6">
        <v>0</v>
      </c>
      <c r="S1061" s="9">
        <v>0</v>
      </c>
      <c r="T1061" s="11">
        <v>1</v>
      </c>
      <c r="U1061" s="9">
        <v>0</v>
      </c>
      <c r="V1061" s="10">
        <v>0</v>
      </c>
      <c r="W1061" s="9">
        <v>0</v>
      </c>
      <c r="X1061" s="9">
        <v>0</v>
      </c>
      <c r="Y1061" s="9">
        <v>0</v>
      </c>
      <c r="Z1061" s="9">
        <v>0</v>
      </c>
      <c r="AA1061" s="10">
        <v>0</v>
      </c>
      <c r="AB1061" s="9">
        <v>0</v>
      </c>
      <c r="AC1061" s="9">
        <v>0</v>
      </c>
      <c r="AD1061" s="9">
        <v>0</v>
      </c>
      <c r="AE1061" s="9">
        <v>0</v>
      </c>
      <c r="AF1061" s="9">
        <v>0</v>
      </c>
      <c r="AG1061" s="10">
        <v>0</v>
      </c>
      <c r="AH1061" s="27">
        <v>0</v>
      </c>
      <c r="AI1061" s="6">
        <v>0</v>
      </c>
      <c r="AJ1061" s="9">
        <v>0</v>
      </c>
      <c r="AK1061" s="28">
        <v>0</v>
      </c>
      <c r="AL1061" s="9">
        <v>0</v>
      </c>
      <c r="AM1061" s="9">
        <v>0</v>
      </c>
      <c r="AN1061" s="9">
        <v>0</v>
      </c>
      <c r="AO1061" s="9">
        <v>0</v>
      </c>
      <c r="AP1061" s="9">
        <v>0</v>
      </c>
      <c r="AQ1061" s="9">
        <v>0</v>
      </c>
      <c r="AR1061" s="6">
        <v>0</v>
      </c>
      <c r="AS1061" s="31">
        <v>0</v>
      </c>
      <c r="AT1061" s="9">
        <v>0</v>
      </c>
      <c r="AU1061" s="10">
        <v>0</v>
      </c>
      <c r="AV1061" s="10">
        <v>0</v>
      </c>
      <c r="AW1061" s="10">
        <v>0</v>
      </c>
      <c r="AX1061" s="15" t="s">
        <v>156</v>
      </c>
      <c r="AY1061" s="69">
        <v>0</v>
      </c>
      <c r="AZ1061" s="13">
        <v>0</v>
      </c>
      <c r="BA1061" s="13">
        <v>1</v>
      </c>
      <c r="BB1061" s="155" t="s">
        <v>1258</v>
      </c>
      <c r="BC1061" s="9">
        <v>0</v>
      </c>
      <c r="BD1061" s="9">
        <v>0</v>
      </c>
      <c r="BE1061" s="14">
        <v>0</v>
      </c>
      <c r="BF1061" s="9">
        <v>0</v>
      </c>
      <c r="BG1061" s="9">
        <v>0</v>
      </c>
      <c r="BH1061" s="28">
        <v>0</v>
      </c>
      <c r="BI1061" s="9">
        <v>0</v>
      </c>
      <c r="BJ1061" s="6">
        <v>0</v>
      </c>
      <c r="BK1061" s="6">
        <v>0</v>
      </c>
      <c r="BL1061" s="6">
        <v>0</v>
      </c>
      <c r="BM1061" s="6">
        <v>0</v>
      </c>
      <c r="BN1061" s="6">
        <v>0</v>
      </c>
      <c r="BO1061" s="6">
        <v>0</v>
      </c>
    </row>
    <row r="1062" spans="3:67" ht="20.100000000000001" customHeight="1">
      <c r="C1062" s="14">
        <v>69000006</v>
      </c>
      <c r="D1062" s="7" t="s">
        <v>1266</v>
      </c>
      <c r="E1062" s="14">
        <v>1</v>
      </c>
      <c r="F1062" s="14">
        <v>66001007</v>
      </c>
      <c r="G1062" s="6">
        <v>0</v>
      </c>
      <c r="H1062" s="6">
        <v>0</v>
      </c>
      <c r="I1062" s="9">
        <v>1</v>
      </c>
      <c r="J1062" s="14">
        <v>0</v>
      </c>
      <c r="K1062" s="6">
        <v>0</v>
      </c>
      <c r="L1062" s="6">
        <v>0</v>
      </c>
      <c r="M1062" s="6">
        <v>0</v>
      </c>
      <c r="N1062" s="6">
        <v>2</v>
      </c>
      <c r="O1062" s="6">
        <v>3</v>
      </c>
      <c r="P1062" s="6">
        <v>0.05</v>
      </c>
      <c r="Q1062" s="6">
        <v>0</v>
      </c>
      <c r="R1062" s="6">
        <v>0</v>
      </c>
      <c r="S1062" s="6">
        <v>0</v>
      </c>
      <c r="T1062" s="11">
        <v>1</v>
      </c>
      <c r="U1062" s="6">
        <v>2</v>
      </c>
      <c r="V1062" s="6">
        <v>1000</v>
      </c>
      <c r="W1062" s="6">
        <v>0</v>
      </c>
      <c r="X1062" s="6">
        <v>0</v>
      </c>
      <c r="Y1062" s="6">
        <v>0</v>
      </c>
      <c r="Z1062" s="6">
        <v>0</v>
      </c>
      <c r="AA1062" s="6">
        <v>0</v>
      </c>
      <c r="AB1062" s="14">
        <v>0</v>
      </c>
      <c r="AC1062" s="6">
        <v>0</v>
      </c>
      <c r="AD1062" s="6">
        <v>15</v>
      </c>
      <c r="AE1062" s="6">
        <v>0</v>
      </c>
      <c r="AF1062" s="6">
        <v>0</v>
      </c>
      <c r="AG1062" s="6">
        <v>7</v>
      </c>
      <c r="AH1062" s="6">
        <v>0</v>
      </c>
      <c r="AI1062" s="6">
        <v>0</v>
      </c>
      <c r="AJ1062" s="6">
        <v>6</v>
      </c>
      <c r="AK1062" s="6">
        <v>0</v>
      </c>
      <c r="AL1062" s="6">
        <v>0</v>
      </c>
      <c r="AM1062" s="6">
        <v>0</v>
      </c>
      <c r="AN1062" s="6">
        <v>0.5</v>
      </c>
      <c r="AO1062" s="6">
        <v>1000</v>
      </c>
      <c r="AP1062" s="6">
        <v>0</v>
      </c>
      <c r="AQ1062" s="6">
        <v>0</v>
      </c>
      <c r="AR1062" s="6">
        <v>0</v>
      </c>
      <c r="AS1062" s="6" t="s">
        <v>154</v>
      </c>
      <c r="AT1062" s="7" t="s">
        <v>192</v>
      </c>
      <c r="AU1062" s="6" t="s">
        <v>778</v>
      </c>
      <c r="AV1062" s="6" t="s">
        <v>154</v>
      </c>
      <c r="AW1062" s="6" t="s">
        <v>854</v>
      </c>
      <c r="AX1062" s="7" t="s">
        <v>156</v>
      </c>
      <c r="AY1062" s="6">
        <v>0</v>
      </c>
      <c r="AZ1062" s="13">
        <v>0</v>
      </c>
      <c r="BA1062" s="13">
        <v>1</v>
      </c>
      <c r="BB1062" s="33" t="s">
        <v>1267</v>
      </c>
      <c r="BC1062" s="6">
        <v>0</v>
      </c>
      <c r="BD1062" s="11">
        <v>0</v>
      </c>
      <c r="BE1062" s="6">
        <v>0</v>
      </c>
      <c r="BF1062" s="6">
        <v>0</v>
      </c>
      <c r="BG1062" s="6">
        <v>0</v>
      </c>
      <c r="BH1062" s="6">
        <v>0</v>
      </c>
      <c r="BI1062" s="9">
        <v>0</v>
      </c>
      <c r="BJ1062" s="6">
        <v>1</v>
      </c>
      <c r="BK1062" s="6">
        <v>0</v>
      </c>
      <c r="BL1062" s="6">
        <v>0</v>
      </c>
      <c r="BM1062" s="6">
        <v>0</v>
      </c>
      <c r="BN1062" s="6">
        <v>0</v>
      </c>
      <c r="BO1062" s="6">
        <v>0</v>
      </c>
    </row>
    <row r="1063" spans="3:67" ht="20.100000000000001" customHeight="1">
      <c r="C1063" s="14">
        <v>69000007</v>
      </c>
      <c r="D1063" s="7" t="s">
        <v>1268</v>
      </c>
      <c r="E1063" s="14">
        <v>1</v>
      </c>
      <c r="F1063" s="14">
        <v>68000110</v>
      </c>
      <c r="G1063" s="14">
        <v>0</v>
      </c>
      <c r="H1063" s="13">
        <v>0</v>
      </c>
      <c r="I1063" s="9">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3">
        <v>69000071</v>
      </c>
      <c r="AS1063" s="14" t="s">
        <v>154</v>
      </c>
      <c r="AT1063" s="15" t="s">
        <v>155</v>
      </c>
      <c r="AU1063" s="14">
        <v>0</v>
      </c>
      <c r="AV1063" s="14">
        <v>0</v>
      </c>
      <c r="AW1063" s="14">
        <v>0</v>
      </c>
      <c r="AX1063" s="15" t="s">
        <v>156</v>
      </c>
      <c r="AY1063" s="15" t="s">
        <v>154</v>
      </c>
      <c r="AZ1063" s="13">
        <v>0</v>
      </c>
      <c r="BA1063" s="13">
        <v>1</v>
      </c>
      <c r="BB1063" s="33" t="s">
        <v>1269</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69000008</v>
      </c>
      <c r="D1064" s="59" t="s">
        <v>1270</v>
      </c>
      <c r="E1064" s="9">
        <v>1</v>
      </c>
      <c r="F1064" s="14">
        <v>60090002</v>
      </c>
      <c r="G1064" s="9">
        <v>0</v>
      </c>
      <c r="H1064" s="10">
        <v>0</v>
      </c>
      <c r="I1064" s="9">
        <v>1</v>
      </c>
      <c r="J1064" s="9">
        <v>0</v>
      </c>
      <c r="K1064" s="10">
        <v>0</v>
      </c>
      <c r="L1064" s="10">
        <v>0</v>
      </c>
      <c r="M1064" s="9" t="s">
        <v>1271</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156</v>
      </c>
      <c r="AY1064" s="69">
        <v>0</v>
      </c>
      <c r="AZ1064" s="13">
        <v>0</v>
      </c>
      <c r="BA1064" s="13">
        <v>1</v>
      </c>
      <c r="BB1064" s="155" t="s">
        <v>1258</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69000009</v>
      </c>
      <c r="D1065" s="59" t="s">
        <v>1272</v>
      </c>
      <c r="E1065" s="9">
        <v>1</v>
      </c>
      <c r="F1065" s="14">
        <v>60090002</v>
      </c>
      <c r="G1065" s="9">
        <v>0</v>
      </c>
      <c r="H1065" s="10">
        <v>0</v>
      </c>
      <c r="I1065" s="9">
        <v>1</v>
      </c>
      <c r="J1065" s="9">
        <v>0</v>
      </c>
      <c r="K1065" s="10">
        <v>0</v>
      </c>
      <c r="L1065" s="10">
        <v>0</v>
      </c>
      <c r="M1065" s="9" t="s">
        <v>1271</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156</v>
      </c>
      <c r="AY1065" s="69">
        <v>0</v>
      </c>
      <c r="AZ1065" s="13">
        <v>0</v>
      </c>
      <c r="BA1065" s="13">
        <v>1</v>
      </c>
      <c r="BB1065" s="155" t="s">
        <v>1258</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69000010</v>
      </c>
      <c r="D1066" s="15" t="s">
        <v>1273</v>
      </c>
      <c r="E1066" s="14">
        <v>1</v>
      </c>
      <c r="F1066" s="14">
        <v>68000110</v>
      </c>
      <c r="G1066" s="14">
        <v>0</v>
      </c>
      <c r="H1066" s="13">
        <v>0</v>
      </c>
      <c r="I1066" s="9">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3">
        <v>69000101</v>
      </c>
      <c r="AS1066" s="14" t="s">
        <v>154</v>
      </c>
      <c r="AT1066" s="15" t="s">
        <v>155</v>
      </c>
      <c r="AU1066" s="14">
        <v>0</v>
      </c>
      <c r="AV1066" s="14">
        <v>0</v>
      </c>
      <c r="AW1066" s="14">
        <v>0</v>
      </c>
      <c r="AX1066" s="15" t="s">
        <v>156</v>
      </c>
      <c r="AY1066" s="15" t="s">
        <v>154</v>
      </c>
      <c r="AZ1066" s="13">
        <v>0</v>
      </c>
      <c r="BA1066" s="13">
        <v>1</v>
      </c>
      <c r="BB1066" s="68" t="s">
        <v>1247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69000011</v>
      </c>
      <c r="D1067" s="7" t="s">
        <v>1274</v>
      </c>
      <c r="E1067" s="14">
        <v>1</v>
      </c>
      <c r="F1067" s="14">
        <v>68000110</v>
      </c>
      <c r="G1067" s="14">
        <v>0</v>
      </c>
      <c r="H1067" s="13">
        <v>0</v>
      </c>
      <c r="I1067" s="9">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3">
        <v>69000111</v>
      </c>
      <c r="AS1067" s="14" t="s">
        <v>154</v>
      </c>
      <c r="AT1067" s="15" t="s">
        <v>155</v>
      </c>
      <c r="AU1067" s="14">
        <v>0</v>
      </c>
      <c r="AV1067" s="14">
        <v>0</v>
      </c>
      <c r="AW1067" s="14">
        <v>0</v>
      </c>
      <c r="AX1067" s="15" t="s">
        <v>156</v>
      </c>
      <c r="AY1067" s="15" t="s">
        <v>154</v>
      </c>
      <c r="AZ1067" s="13">
        <v>0</v>
      </c>
      <c r="BA1067" s="13">
        <v>1</v>
      </c>
      <c r="BB1067" s="33" t="s">
        <v>1269</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69000012</v>
      </c>
      <c r="D1068" s="7" t="s">
        <v>1275</v>
      </c>
      <c r="E1068" s="14">
        <v>1</v>
      </c>
      <c r="F1068" s="14">
        <v>66001007</v>
      </c>
      <c r="G1068" s="6">
        <v>0</v>
      </c>
      <c r="H1068" s="6">
        <v>0</v>
      </c>
      <c r="I1068" s="14">
        <v>1</v>
      </c>
      <c r="J1068" s="14">
        <v>0</v>
      </c>
      <c r="K1068" s="6">
        <v>0</v>
      </c>
      <c r="L1068" s="6">
        <v>0</v>
      </c>
      <c r="M1068" s="6">
        <v>0</v>
      </c>
      <c r="N1068" s="6">
        <v>2</v>
      </c>
      <c r="O1068" s="6">
        <v>3</v>
      </c>
      <c r="P1068" s="6">
        <v>0.15</v>
      </c>
      <c r="Q1068" s="6">
        <v>0</v>
      </c>
      <c r="R1068" s="6">
        <v>0</v>
      </c>
      <c r="S1068" s="6">
        <v>0</v>
      </c>
      <c r="T1068" s="11">
        <v>1</v>
      </c>
      <c r="U1068" s="6">
        <v>2</v>
      </c>
      <c r="V1068" s="6">
        <v>0</v>
      </c>
      <c r="W1068" s="6">
        <v>0</v>
      </c>
      <c r="X1068" s="6">
        <v>0</v>
      </c>
      <c r="Y1068" s="6">
        <v>0</v>
      </c>
      <c r="Z1068" s="6">
        <v>0</v>
      </c>
      <c r="AA1068" s="6">
        <v>0</v>
      </c>
      <c r="AB1068" s="14">
        <v>0</v>
      </c>
      <c r="AC1068" s="6">
        <v>0</v>
      </c>
      <c r="AD1068" s="6">
        <v>15</v>
      </c>
      <c r="AE1068" s="6">
        <v>0</v>
      </c>
      <c r="AF1068" s="6">
        <v>0</v>
      </c>
      <c r="AG1068" s="6">
        <v>7</v>
      </c>
      <c r="AH1068" s="6">
        <v>0</v>
      </c>
      <c r="AI1068" s="6">
        <v>0</v>
      </c>
      <c r="AJ1068" s="6">
        <v>6</v>
      </c>
      <c r="AK1068" s="6">
        <v>0</v>
      </c>
      <c r="AL1068" s="6">
        <v>0</v>
      </c>
      <c r="AM1068" s="6">
        <v>0</v>
      </c>
      <c r="AN1068" s="6">
        <v>0.5</v>
      </c>
      <c r="AO1068" s="6">
        <v>1000</v>
      </c>
      <c r="AP1068" s="6">
        <v>0</v>
      </c>
      <c r="AQ1068" s="6">
        <v>0</v>
      </c>
      <c r="AR1068" s="153">
        <v>0</v>
      </c>
      <c r="AS1068" s="6">
        <v>69000121</v>
      </c>
      <c r="AT1068" s="7" t="s">
        <v>192</v>
      </c>
      <c r="AU1068" s="6" t="s">
        <v>778</v>
      </c>
      <c r="AV1068" s="6" t="s">
        <v>154</v>
      </c>
      <c r="AW1068" s="6" t="s">
        <v>854</v>
      </c>
      <c r="AX1068" s="7" t="s">
        <v>156</v>
      </c>
      <c r="AY1068" s="6">
        <v>0</v>
      </c>
      <c r="AZ1068" s="13">
        <v>0</v>
      </c>
      <c r="BA1068" s="13">
        <v>1</v>
      </c>
      <c r="BB1068" s="33" t="s">
        <v>1276</v>
      </c>
      <c r="BC1068" s="6">
        <v>0</v>
      </c>
      <c r="BD1068" s="11">
        <v>0</v>
      </c>
      <c r="BE1068" s="6">
        <v>0</v>
      </c>
      <c r="BF1068" s="6">
        <v>0</v>
      </c>
      <c r="BG1068" s="6">
        <v>0</v>
      </c>
      <c r="BH1068" s="6">
        <v>0</v>
      </c>
      <c r="BI1068" s="9">
        <v>0</v>
      </c>
      <c r="BJ1068" s="6">
        <v>1</v>
      </c>
      <c r="BK1068" s="6">
        <v>0</v>
      </c>
      <c r="BL1068" s="6">
        <v>0</v>
      </c>
      <c r="BM1068" s="6">
        <v>0</v>
      </c>
      <c r="BN1068" s="6">
        <v>0</v>
      </c>
      <c r="BO1068" s="6">
        <v>0</v>
      </c>
    </row>
    <row r="1069" spans="3:67" ht="20.100000000000001" customHeight="1">
      <c r="C1069" s="14">
        <v>69000013</v>
      </c>
      <c r="D1069" s="149" t="s">
        <v>1277</v>
      </c>
      <c r="E1069" s="9">
        <v>1</v>
      </c>
      <c r="F1069" s="14">
        <v>60090002</v>
      </c>
      <c r="G1069" s="9">
        <v>0</v>
      </c>
      <c r="H1069" s="10">
        <v>0</v>
      </c>
      <c r="I1069" s="9">
        <v>1</v>
      </c>
      <c r="J1069" s="9">
        <v>0</v>
      </c>
      <c r="K1069" s="10">
        <v>0</v>
      </c>
      <c r="L1069" s="10">
        <v>0</v>
      </c>
      <c r="M1069" s="9" t="s">
        <v>1278</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156</v>
      </c>
      <c r="AY1069" s="69">
        <v>0</v>
      </c>
      <c r="AZ1069" s="13">
        <v>0</v>
      </c>
      <c r="BA1069" s="13">
        <v>1</v>
      </c>
      <c r="BB1069" s="155" t="s">
        <v>1258</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69011001</v>
      </c>
      <c r="D1070" s="150" t="s">
        <v>1279</v>
      </c>
      <c r="E1070" s="151">
        <v>1</v>
      </c>
      <c r="F1070" s="151">
        <v>60090002</v>
      </c>
      <c r="G1070" s="152">
        <v>0</v>
      </c>
      <c r="H1070" s="152">
        <v>0</v>
      </c>
      <c r="I1070" s="151">
        <v>1</v>
      </c>
      <c r="J1070" s="151">
        <v>0</v>
      </c>
      <c r="K1070" s="152">
        <v>0</v>
      </c>
      <c r="L1070" s="152">
        <v>0</v>
      </c>
      <c r="M1070" s="152" t="s">
        <v>1280</v>
      </c>
      <c r="N1070" s="152">
        <v>3</v>
      </c>
      <c r="O1070" s="152">
        <v>0</v>
      </c>
      <c r="P1070" s="152">
        <v>0</v>
      </c>
      <c r="Q1070" s="152">
        <v>0</v>
      </c>
      <c r="R1070" s="6">
        <v>0</v>
      </c>
      <c r="S1070" s="152">
        <v>0</v>
      </c>
      <c r="T1070" s="11">
        <v>1</v>
      </c>
      <c r="U1070" s="152">
        <v>0</v>
      </c>
      <c r="V1070" s="152">
        <v>0</v>
      </c>
      <c r="W1070" s="152">
        <v>0</v>
      </c>
      <c r="X1070" s="152">
        <v>0</v>
      </c>
      <c r="Y1070" s="152">
        <v>0</v>
      </c>
      <c r="Z1070" s="152">
        <v>0</v>
      </c>
      <c r="AA1070" s="152">
        <v>0</v>
      </c>
      <c r="AB1070" s="151">
        <v>0</v>
      </c>
      <c r="AC1070" s="152">
        <v>0</v>
      </c>
      <c r="AD1070" s="152">
        <v>0</v>
      </c>
      <c r="AE1070" s="152">
        <v>0</v>
      </c>
      <c r="AF1070" s="152">
        <v>0</v>
      </c>
      <c r="AG1070" s="152">
        <v>0</v>
      </c>
      <c r="AH1070" s="152">
        <v>0</v>
      </c>
      <c r="AI1070" s="6">
        <v>0</v>
      </c>
      <c r="AJ1070" s="152">
        <v>0</v>
      </c>
      <c r="AK1070" s="152">
        <v>0</v>
      </c>
      <c r="AL1070" s="152">
        <v>0</v>
      </c>
      <c r="AM1070" s="152">
        <v>0</v>
      </c>
      <c r="AN1070" s="152">
        <v>0</v>
      </c>
      <c r="AO1070" s="152">
        <v>0</v>
      </c>
      <c r="AP1070" s="152">
        <v>0</v>
      </c>
      <c r="AQ1070" s="152">
        <v>0</v>
      </c>
      <c r="AR1070" s="154">
        <v>0</v>
      </c>
      <c r="AS1070" s="152">
        <v>0</v>
      </c>
      <c r="AT1070" s="150">
        <v>0</v>
      </c>
      <c r="AU1070" s="152">
        <v>0</v>
      </c>
      <c r="AV1070" s="152">
        <v>0</v>
      </c>
      <c r="AW1070" s="152">
        <v>0</v>
      </c>
      <c r="AX1070" s="7" t="s">
        <v>156</v>
      </c>
      <c r="AY1070" s="152">
        <v>0</v>
      </c>
      <c r="AZ1070" s="156">
        <v>0</v>
      </c>
      <c r="BA1070" s="13">
        <v>1</v>
      </c>
      <c r="BB1070" s="150" t="s">
        <v>1279</v>
      </c>
      <c r="BC1070" s="152">
        <v>0</v>
      </c>
      <c r="BD1070" s="157">
        <v>0</v>
      </c>
      <c r="BE1070" s="6">
        <v>0</v>
      </c>
      <c r="BF1070" s="152">
        <v>0</v>
      </c>
      <c r="BG1070" s="152">
        <v>0</v>
      </c>
      <c r="BH1070" s="152">
        <v>0</v>
      </c>
      <c r="BI1070" s="9">
        <v>0</v>
      </c>
      <c r="BJ1070" s="6">
        <v>0</v>
      </c>
      <c r="BK1070" s="6">
        <v>0</v>
      </c>
      <c r="BL1070" s="6">
        <v>0</v>
      </c>
      <c r="BM1070" s="6">
        <v>0</v>
      </c>
      <c r="BN1070" s="6">
        <v>0</v>
      </c>
      <c r="BO1070" s="6">
        <v>0</v>
      </c>
    </row>
    <row r="1071" spans="3:67" ht="20.100000000000001" customHeight="1">
      <c r="C1071" s="14">
        <v>69011002</v>
      </c>
      <c r="D1071" s="150" t="s">
        <v>1281</v>
      </c>
      <c r="E1071" s="151">
        <v>1</v>
      </c>
      <c r="F1071" s="151">
        <v>60090002</v>
      </c>
      <c r="G1071" s="152">
        <v>0</v>
      </c>
      <c r="H1071" s="152">
        <v>0</v>
      </c>
      <c r="I1071" s="151">
        <v>1</v>
      </c>
      <c r="J1071" s="151">
        <v>0</v>
      </c>
      <c r="K1071" s="152">
        <v>0</v>
      </c>
      <c r="L1071" s="152">
        <v>0</v>
      </c>
      <c r="M1071" s="152" t="s">
        <v>1282</v>
      </c>
      <c r="N1071" s="152">
        <v>3</v>
      </c>
      <c r="O1071" s="152">
        <v>0</v>
      </c>
      <c r="P1071" s="152">
        <v>0</v>
      </c>
      <c r="Q1071" s="152">
        <v>0</v>
      </c>
      <c r="R1071" s="6">
        <v>0</v>
      </c>
      <c r="S1071" s="152">
        <v>0</v>
      </c>
      <c r="T1071" s="11">
        <v>1</v>
      </c>
      <c r="U1071" s="152">
        <v>0</v>
      </c>
      <c r="V1071" s="152">
        <v>0</v>
      </c>
      <c r="W1071" s="152">
        <v>0</v>
      </c>
      <c r="X1071" s="152">
        <v>0</v>
      </c>
      <c r="Y1071" s="152">
        <v>0</v>
      </c>
      <c r="Z1071" s="152">
        <v>0</v>
      </c>
      <c r="AA1071" s="152">
        <v>0</v>
      </c>
      <c r="AB1071" s="151">
        <v>0</v>
      </c>
      <c r="AC1071" s="152">
        <v>0</v>
      </c>
      <c r="AD1071" s="152">
        <v>0</v>
      </c>
      <c r="AE1071" s="152">
        <v>0</v>
      </c>
      <c r="AF1071" s="152">
        <v>0</v>
      </c>
      <c r="AG1071" s="152">
        <v>0</v>
      </c>
      <c r="AH1071" s="152">
        <v>0</v>
      </c>
      <c r="AI1071" s="6">
        <v>0</v>
      </c>
      <c r="AJ1071" s="152">
        <v>0</v>
      </c>
      <c r="AK1071" s="152">
        <v>0</v>
      </c>
      <c r="AL1071" s="152">
        <v>0</v>
      </c>
      <c r="AM1071" s="152">
        <v>0</v>
      </c>
      <c r="AN1071" s="152">
        <v>0</v>
      </c>
      <c r="AO1071" s="152">
        <v>0</v>
      </c>
      <c r="AP1071" s="152">
        <v>0</v>
      </c>
      <c r="AQ1071" s="152">
        <v>0</v>
      </c>
      <c r="AR1071" s="154">
        <v>0</v>
      </c>
      <c r="AS1071" s="152">
        <v>0</v>
      </c>
      <c r="AT1071" s="150">
        <v>0</v>
      </c>
      <c r="AU1071" s="152">
        <v>0</v>
      </c>
      <c r="AV1071" s="152">
        <v>0</v>
      </c>
      <c r="AW1071" s="152">
        <v>0</v>
      </c>
      <c r="AX1071" s="7" t="s">
        <v>156</v>
      </c>
      <c r="AY1071" s="152">
        <v>0</v>
      </c>
      <c r="AZ1071" s="156">
        <v>0</v>
      </c>
      <c r="BA1071" s="13">
        <v>1</v>
      </c>
      <c r="BB1071" s="150" t="s">
        <v>1281</v>
      </c>
      <c r="BC1071" s="152">
        <v>0</v>
      </c>
      <c r="BD1071" s="157">
        <v>0</v>
      </c>
      <c r="BE1071" s="6">
        <v>0</v>
      </c>
      <c r="BF1071" s="152">
        <v>0</v>
      </c>
      <c r="BG1071" s="152">
        <v>0</v>
      </c>
      <c r="BH1071" s="152">
        <v>0</v>
      </c>
      <c r="BI1071" s="9">
        <v>0</v>
      </c>
      <c r="BJ1071" s="6">
        <v>0</v>
      </c>
      <c r="BK1071" s="6">
        <v>0</v>
      </c>
      <c r="BL1071" s="6">
        <v>0</v>
      </c>
      <c r="BM1071" s="6">
        <v>0</v>
      </c>
      <c r="BN1071" s="6">
        <v>0</v>
      </c>
      <c r="BO1071" s="6">
        <v>0</v>
      </c>
    </row>
    <row r="1072" spans="3:67" ht="20.100000000000001" customHeight="1">
      <c r="C1072" s="14">
        <v>69011003</v>
      </c>
      <c r="D1072" s="150" t="s">
        <v>1283</v>
      </c>
      <c r="E1072" s="151">
        <v>1</v>
      </c>
      <c r="F1072" s="151">
        <v>60090002</v>
      </c>
      <c r="G1072" s="152">
        <v>0</v>
      </c>
      <c r="H1072" s="152">
        <v>0</v>
      </c>
      <c r="I1072" s="151">
        <v>1</v>
      </c>
      <c r="J1072" s="151">
        <v>0</v>
      </c>
      <c r="K1072" s="152">
        <v>0</v>
      </c>
      <c r="L1072" s="152">
        <v>0</v>
      </c>
      <c r="M1072" s="152" t="s">
        <v>1284</v>
      </c>
      <c r="N1072" s="152">
        <v>3</v>
      </c>
      <c r="O1072" s="152">
        <v>0</v>
      </c>
      <c r="P1072" s="152">
        <v>0</v>
      </c>
      <c r="Q1072" s="152">
        <v>0</v>
      </c>
      <c r="R1072" s="6">
        <v>0</v>
      </c>
      <c r="S1072" s="152">
        <v>0</v>
      </c>
      <c r="T1072" s="11">
        <v>1</v>
      </c>
      <c r="U1072" s="152">
        <v>0</v>
      </c>
      <c r="V1072" s="152">
        <v>0</v>
      </c>
      <c r="W1072" s="152">
        <v>0</v>
      </c>
      <c r="X1072" s="152">
        <v>0</v>
      </c>
      <c r="Y1072" s="152">
        <v>0</v>
      </c>
      <c r="Z1072" s="152">
        <v>0</v>
      </c>
      <c r="AA1072" s="152">
        <v>0</v>
      </c>
      <c r="AB1072" s="151">
        <v>0</v>
      </c>
      <c r="AC1072" s="152">
        <v>0</v>
      </c>
      <c r="AD1072" s="152">
        <v>0</v>
      </c>
      <c r="AE1072" s="152">
        <v>0</v>
      </c>
      <c r="AF1072" s="152">
        <v>0</v>
      </c>
      <c r="AG1072" s="152">
        <v>0</v>
      </c>
      <c r="AH1072" s="152">
        <v>0</v>
      </c>
      <c r="AI1072" s="6">
        <v>0</v>
      </c>
      <c r="AJ1072" s="152">
        <v>0</v>
      </c>
      <c r="AK1072" s="152">
        <v>0</v>
      </c>
      <c r="AL1072" s="152">
        <v>0</v>
      </c>
      <c r="AM1072" s="152">
        <v>0</v>
      </c>
      <c r="AN1072" s="152">
        <v>0</v>
      </c>
      <c r="AO1072" s="152">
        <v>0</v>
      </c>
      <c r="AP1072" s="152">
        <v>0</v>
      </c>
      <c r="AQ1072" s="152">
        <v>0</v>
      </c>
      <c r="AR1072" s="154">
        <v>0</v>
      </c>
      <c r="AS1072" s="152">
        <v>0</v>
      </c>
      <c r="AT1072" s="150">
        <v>0</v>
      </c>
      <c r="AU1072" s="152">
        <v>0</v>
      </c>
      <c r="AV1072" s="152">
        <v>0</v>
      </c>
      <c r="AW1072" s="152">
        <v>0</v>
      </c>
      <c r="AX1072" s="7" t="s">
        <v>156</v>
      </c>
      <c r="AY1072" s="152">
        <v>0</v>
      </c>
      <c r="AZ1072" s="156">
        <v>0</v>
      </c>
      <c r="BA1072" s="13">
        <v>1</v>
      </c>
      <c r="BB1072" s="150" t="s">
        <v>1283</v>
      </c>
      <c r="BC1072" s="152">
        <v>0</v>
      </c>
      <c r="BD1072" s="157">
        <v>0</v>
      </c>
      <c r="BE1072" s="6">
        <v>0</v>
      </c>
      <c r="BF1072" s="152">
        <v>0</v>
      </c>
      <c r="BG1072" s="152">
        <v>0</v>
      </c>
      <c r="BH1072" s="152">
        <v>0</v>
      </c>
      <c r="BI1072" s="9">
        <v>0</v>
      </c>
      <c r="BJ1072" s="6">
        <v>0</v>
      </c>
      <c r="BK1072" s="6">
        <v>0</v>
      </c>
      <c r="BL1072" s="6">
        <v>0</v>
      </c>
      <c r="BM1072" s="6">
        <v>0</v>
      </c>
      <c r="BN1072" s="6">
        <v>0</v>
      </c>
      <c r="BO1072" s="6">
        <v>0</v>
      </c>
    </row>
    <row r="1073" spans="3:67" ht="20.100000000000001" customHeight="1">
      <c r="C1073" s="14">
        <v>69011004</v>
      </c>
      <c r="D1073" s="150" t="s">
        <v>1285</v>
      </c>
      <c r="E1073" s="151">
        <v>1</v>
      </c>
      <c r="F1073" s="151">
        <v>60090002</v>
      </c>
      <c r="G1073" s="152">
        <v>0</v>
      </c>
      <c r="H1073" s="152">
        <v>0</v>
      </c>
      <c r="I1073" s="151">
        <v>1</v>
      </c>
      <c r="J1073" s="151">
        <v>0</v>
      </c>
      <c r="K1073" s="152">
        <v>0</v>
      </c>
      <c r="L1073" s="152">
        <v>0</v>
      </c>
      <c r="M1073" s="152" t="s">
        <v>1286</v>
      </c>
      <c r="N1073" s="152">
        <v>3</v>
      </c>
      <c r="O1073" s="152">
        <v>0</v>
      </c>
      <c r="P1073" s="152">
        <v>0</v>
      </c>
      <c r="Q1073" s="152">
        <v>0</v>
      </c>
      <c r="R1073" s="6">
        <v>0</v>
      </c>
      <c r="S1073" s="152">
        <v>0</v>
      </c>
      <c r="T1073" s="11">
        <v>1</v>
      </c>
      <c r="U1073" s="152">
        <v>0</v>
      </c>
      <c r="V1073" s="152">
        <v>0</v>
      </c>
      <c r="W1073" s="152">
        <v>0</v>
      </c>
      <c r="X1073" s="152">
        <v>0</v>
      </c>
      <c r="Y1073" s="152">
        <v>0</v>
      </c>
      <c r="Z1073" s="152">
        <v>0</v>
      </c>
      <c r="AA1073" s="152">
        <v>0</v>
      </c>
      <c r="AB1073" s="151">
        <v>0</v>
      </c>
      <c r="AC1073" s="152">
        <v>0</v>
      </c>
      <c r="AD1073" s="152">
        <v>0</v>
      </c>
      <c r="AE1073" s="152">
        <v>0</v>
      </c>
      <c r="AF1073" s="152">
        <v>0</v>
      </c>
      <c r="AG1073" s="152">
        <v>0</v>
      </c>
      <c r="AH1073" s="152">
        <v>0</v>
      </c>
      <c r="AI1073" s="6">
        <v>0</v>
      </c>
      <c r="AJ1073" s="152">
        <v>0</v>
      </c>
      <c r="AK1073" s="152">
        <v>0</v>
      </c>
      <c r="AL1073" s="152">
        <v>0</v>
      </c>
      <c r="AM1073" s="152">
        <v>0</v>
      </c>
      <c r="AN1073" s="152">
        <v>0</v>
      </c>
      <c r="AO1073" s="152">
        <v>0</v>
      </c>
      <c r="AP1073" s="152">
        <v>0</v>
      </c>
      <c r="AQ1073" s="152">
        <v>0</v>
      </c>
      <c r="AR1073" s="154">
        <v>0</v>
      </c>
      <c r="AS1073" s="152">
        <v>0</v>
      </c>
      <c r="AT1073" s="150">
        <v>0</v>
      </c>
      <c r="AU1073" s="152">
        <v>0</v>
      </c>
      <c r="AV1073" s="152">
        <v>0</v>
      </c>
      <c r="AW1073" s="152">
        <v>0</v>
      </c>
      <c r="AX1073" s="7" t="s">
        <v>156</v>
      </c>
      <c r="AY1073" s="152">
        <v>0</v>
      </c>
      <c r="AZ1073" s="156">
        <v>0</v>
      </c>
      <c r="BA1073" s="13">
        <v>1</v>
      </c>
      <c r="BB1073" s="150" t="s">
        <v>1285</v>
      </c>
      <c r="BC1073" s="152">
        <v>0</v>
      </c>
      <c r="BD1073" s="157">
        <v>0</v>
      </c>
      <c r="BE1073" s="6">
        <v>0</v>
      </c>
      <c r="BF1073" s="152">
        <v>0</v>
      </c>
      <c r="BG1073" s="152">
        <v>0</v>
      </c>
      <c r="BH1073" s="152">
        <v>0</v>
      </c>
      <c r="BI1073" s="9">
        <v>0</v>
      </c>
      <c r="BJ1073" s="6">
        <v>0</v>
      </c>
      <c r="BK1073" s="6">
        <v>0</v>
      </c>
      <c r="BL1073" s="6">
        <v>0</v>
      </c>
      <c r="BM1073" s="6">
        <v>0</v>
      </c>
      <c r="BN1073" s="6">
        <v>0</v>
      </c>
      <c r="BO1073" s="6">
        <v>0</v>
      </c>
    </row>
    <row r="1074" spans="3:67" ht="20.100000000000001" customHeight="1">
      <c r="C1074" s="14">
        <v>69011005</v>
      </c>
      <c r="D1074" s="150" t="s">
        <v>1287</v>
      </c>
      <c r="E1074" s="151">
        <v>1</v>
      </c>
      <c r="F1074" s="151">
        <v>60090002</v>
      </c>
      <c r="G1074" s="152">
        <v>0</v>
      </c>
      <c r="H1074" s="152">
        <v>0</v>
      </c>
      <c r="I1074" s="151">
        <v>1</v>
      </c>
      <c r="J1074" s="151">
        <v>0</v>
      </c>
      <c r="K1074" s="152">
        <v>0</v>
      </c>
      <c r="L1074" s="152">
        <v>0</v>
      </c>
      <c r="M1074" s="152" t="s">
        <v>1288</v>
      </c>
      <c r="N1074" s="152">
        <v>3</v>
      </c>
      <c r="O1074" s="152">
        <v>0</v>
      </c>
      <c r="P1074" s="152">
        <v>0</v>
      </c>
      <c r="Q1074" s="152">
        <v>0</v>
      </c>
      <c r="R1074" s="6">
        <v>0</v>
      </c>
      <c r="S1074" s="152">
        <v>0</v>
      </c>
      <c r="T1074" s="11">
        <v>1</v>
      </c>
      <c r="U1074" s="152">
        <v>0</v>
      </c>
      <c r="V1074" s="152">
        <v>0</v>
      </c>
      <c r="W1074" s="152">
        <v>0</v>
      </c>
      <c r="X1074" s="152">
        <v>0</v>
      </c>
      <c r="Y1074" s="152">
        <v>0</v>
      </c>
      <c r="Z1074" s="152">
        <v>0</v>
      </c>
      <c r="AA1074" s="152">
        <v>0</v>
      </c>
      <c r="AB1074" s="151">
        <v>0</v>
      </c>
      <c r="AC1074" s="152">
        <v>0</v>
      </c>
      <c r="AD1074" s="152">
        <v>0</v>
      </c>
      <c r="AE1074" s="152">
        <v>0</v>
      </c>
      <c r="AF1074" s="152">
        <v>0</v>
      </c>
      <c r="AG1074" s="152">
        <v>0</v>
      </c>
      <c r="AH1074" s="152">
        <v>0</v>
      </c>
      <c r="AI1074" s="6">
        <v>0</v>
      </c>
      <c r="AJ1074" s="152">
        <v>0</v>
      </c>
      <c r="AK1074" s="152">
        <v>0</v>
      </c>
      <c r="AL1074" s="152">
        <v>0</v>
      </c>
      <c r="AM1074" s="152">
        <v>0</v>
      </c>
      <c r="AN1074" s="152">
        <v>0</v>
      </c>
      <c r="AO1074" s="152">
        <v>0</v>
      </c>
      <c r="AP1074" s="152">
        <v>0</v>
      </c>
      <c r="AQ1074" s="152">
        <v>0</v>
      </c>
      <c r="AR1074" s="154">
        <v>0</v>
      </c>
      <c r="AS1074" s="152">
        <v>0</v>
      </c>
      <c r="AT1074" s="150">
        <v>0</v>
      </c>
      <c r="AU1074" s="152">
        <v>0</v>
      </c>
      <c r="AV1074" s="152">
        <v>0</v>
      </c>
      <c r="AW1074" s="152">
        <v>0</v>
      </c>
      <c r="AX1074" s="7" t="s">
        <v>156</v>
      </c>
      <c r="AY1074" s="152">
        <v>0</v>
      </c>
      <c r="AZ1074" s="156">
        <v>0</v>
      </c>
      <c r="BA1074" s="13">
        <v>1</v>
      </c>
      <c r="BB1074" s="150" t="s">
        <v>1287</v>
      </c>
      <c r="BC1074" s="152">
        <v>0</v>
      </c>
      <c r="BD1074" s="157">
        <v>0</v>
      </c>
      <c r="BE1074" s="6">
        <v>0</v>
      </c>
      <c r="BF1074" s="152">
        <v>0</v>
      </c>
      <c r="BG1074" s="152">
        <v>0</v>
      </c>
      <c r="BH1074" s="152">
        <v>0</v>
      </c>
      <c r="BI1074" s="9">
        <v>0</v>
      </c>
      <c r="BJ1074" s="6">
        <v>0</v>
      </c>
      <c r="BK1074" s="6">
        <v>0</v>
      </c>
      <c r="BL1074" s="6">
        <v>0</v>
      </c>
      <c r="BM1074" s="6">
        <v>0</v>
      </c>
      <c r="BN1074" s="6">
        <v>0</v>
      </c>
      <c r="BO1074" s="6">
        <v>0</v>
      </c>
    </row>
    <row r="1075" spans="3:67" ht="20.100000000000001" customHeight="1">
      <c r="C1075" s="14">
        <v>69011006</v>
      </c>
      <c r="D1075" s="150" t="s">
        <v>1289</v>
      </c>
      <c r="E1075" s="151">
        <v>1</v>
      </c>
      <c r="F1075" s="151">
        <v>60090002</v>
      </c>
      <c r="G1075" s="152">
        <v>0</v>
      </c>
      <c r="H1075" s="152">
        <v>0</v>
      </c>
      <c r="I1075" s="151">
        <v>1</v>
      </c>
      <c r="J1075" s="151">
        <v>0</v>
      </c>
      <c r="K1075" s="152">
        <v>0</v>
      </c>
      <c r="L1075" s="152">
        <v>0</v>
      </c>
      <c r="M1075" s="152" t="s">
        <v>1290</v>
      </c>
      <c r="N1075" s="152">
        <v>3</v>
      </c>
      <c r="O1075" s="152">
        <v>0</v>
      </c>
      <c r="P1075" s="152">
        <v>0</v>
      </c>
      <c r="Q1075" s="152">
        <v>0</v>
      </c>
      <c r="R1075" s="6">
        <v>0</v>
      </c>
      <c r="S1075" s="152">
        <v>0</v>
      </c>
      <c r="T1075" s="11">
        <v>1</v>
      </c>
      <c r="U1075" s="152">
        <v>0</v>
      </c>
      <c r="V1075" s="152">
        <v>0</v>
      </c>
      <c r="W1075" s="152">
        <v>0</v>
      </c>
      <c r="X1075" s="152">
        <v>0</v>
      </c>
      <c r="Y1075" s="152">
        <v>0</v>
      </c>
      <c r="Z1075" s="152">
        <v>0</v>
      </c>
      <c r="AA1075" s="152">
        <v>0</v>
      </c>
      <c r="AB1075" s="151">
        <v>0</v>
      </c>
      <c r="AC1075" s="152">
        <v>0</v>
      </c>
      <c r="AD1075" s="152">
        <v>0</v>
      </c>
      <c r="AE1075" s="152">
        <v>0</v>
      </c>
      <c r="AF1075" s="152">
        <v>0</v>
      </c>
      <c r="AG1075" s="152">
        <v>0</v>
      </c>
      <c r="AH1075" s="152">
        <v>0</v>
      </c>
      <c r="AI1075" s="6">
        <v>0</v>
      </c>
      <c r="AJ1075" s="152">
        <v>0</v>
      </c>
      <c r="AK1075" s="152">
        <v>0</v>
      </c>
      <c r="AL1075" s="152">
        <v>0</v>
      </c>
      <c r="AM1075" s="152">
        <v>0</v>
      </c>
      <c r="AN1075" s="152">
        <v>0</v>
      </c>
      <c r="AO1075" s="152">
        <v>0</v>
      </c>
      <c r="AP1075" s="152">
        <v>0</v>
      </c>
      <c r="AQ1075" s="152">
        <v>0</v>
      </c>
      <c r="AR1075" s="154">
        <v>0</v>
      </c>
      <c r="AS1075" s="152">
        <v>0</v>
      </c>
      <c r="AT1075" s="150">
        <v>0</v>
      </c>
      <c r="AU1075" s="152">
        <v>0</v>
      </c>
      <c r="AV1075" s="152">
        <v>0</v>
      </c>
      <c r="AW1075" s="152">
        <v>0</v>
      </c>
      <c r="AX1075" s="7" t="s">
        <v>156</v>
      </c>
      <c r="AY1075" s="152">
        <v>0</v>
      </c>
      <c r="AZ1075" s="156">
        <v>0</v>
      </c>
      <c r="BA1075" s="13">
        <v>1</v>
      </c>
      <c r="BB1075" s="150" t="s">
        <v>1289</v>
      </c>
      <c r="BC1075" s="152">
        <v>0</v>
      </c>
      <c r="BD1075" s="157">
        <v>0</v>
      </c>
      <c r="BE1075" s="6">
        <v>0</v>
      </c>
      <c r="BF1075" s="152">
        <v>0</v>
      </c>
      <c r="BG1075" s="152">
        <v>0</v>
      </c>
      <c r="BH1075" s="152">
        <v>0</v>
      </c>
      <c r="BI1075" s="9">
        <v>0</v>
      </c>
      <c r="BJ1075" s="6">
        <v>0</v>
      </c>
      <c r="BK1075" s="6">
        <v>0</v>
      </c>
      <c r="BL1075" s="6">
        <v>0</v>
      </c>
      <c r="BM1075" s="6">
        <v>0</v>
      </c>
      <c r="BN1075" s="6">
        <v>0</v>
      </c>
      <c r="BO1075" s="6">
        <v>0</v>
      </c>
    </row>
    <row r="1076" spans="3:67" ht="20.100000000000001" customHeight="1">
      <c r="C1076" s="14">
        <v>69011101</v>
      </c>
      <c r="D1076" s="150" t="s">
        <v>1291</v>
      </c>
      <c r="E1076" s="151">
        <v>1</v>
      </c>
      <c r="F1076" s="151">
        <v>60090002</v>
      </c>
      <c r="G1076" s="152">
        <v>0</v>
      </c>
      <c r="H1076" s="152">
        <v>0</v>
      </c>
      <c r="I1076" s="151">
        <v>1</v>
      </c>
      <c r="J1076" s="151">
        <v>0</v>
      </c>
      <c r="K1076" s="152">
        <v>0</v>
      </c>
      <c r="L1076" s="152">
        <v>0</v>
      </c>
      <c r="M1076" s="152" t="s">
        <v>1292</v>
      </c>
      <c r="N1076" s="152">
        <v>3</v>
      </c>
      <c r="O1076" s="152">
        <v>0</v>
      </c>
      <c r="P1076" s="152">
        <v>0</v>
      </c>
      <c r="Q1076" s="152">
        <v>0</v>
      </c>
      <c r="R1076" s="6">
        <v>0</v>
      </c>
      <c r="S1076" s="152">
        <v>0</v>
      </c>
      <c r="T1076" s="11">
        <v>1</v>
      </c>
      <c r="U1076" s="152">
        <v>0</v>
      </c>
      <c r="V1076" s="152">
        <v>0</v>
      </c>
      <c r="W1076" s="152">
        <v>0</v>
      </c>
      <c r="X1076" s="152">
        <v>0</v>
      </c>
      <c r="Y1076" s="152">
        <v>0</v>
      </c>
      <c r="Z1076" s="152">
        <v>0</v>
      </c>
      <c r="AA1076" s="152">
        <v>0</v>
      </c>
      <c r="AB1076" s="151">
        <v>0</v>
      </c>
      <c r="AC1076" s="152">
        <v>0</v>
      </c>
      <c r="AD1076" s="152">
        <v>0</v>
      </c>
      <c r="AE1076" s="152">
        <v>0</v>
      </c>
      <c r="AF1076" s="152">
        <v>0</v>
      </c>
      <c r="AG1076" s="152">
        <v>0</v>
      </c>
      <c r="AH1076" s="152">
        <v>0</v>
      </c>
      <c r="AI1076" s="6">
        <v>0</v>
      </c>
      <c r="AJ1076" s="152">
        <v>0</v>
      </c>
      <c r="AK1076" s="152">
        <v>0</v>
      </c>
      <c r="AL1076" s="152">
        <v>0</v>
      </c>
      <c r="AM1076" s="152">
        <v>0</v>
      </c>
      <c r="AN1076" s="152">
        <v>0</v>
      </c>
      <c r="AO1076" s="152">
        <v>0</v>
      </c>
      <c r="AP1076" s="152">
        <v>0</v>
      </c>
      <c r="AQ1076" s="152">
        <v>0</v>
      </c>
      <c r="AR1076" s="154">
        <v>0</v>
      </c>
      <c r="AS1076" s="152">
        <v>0</v>
      </c>
      <c r="AT1076" s="150">
        <v>0</v>
      </c>
      <c r="AU1076" s="152">
        <v>0</v>
      </c>
      <c r="AV1076" s="152">
        <v>0</v>
      </c>
      <c r="AW1076" s="152">
        <v>0</v>
      </c>
      <c r="AX1076" s="7" t="s">
        <v>156</v>
      </c>
      <c r="AY1076" s="152">
        <v>0</v>
      </c>
      <c r="AZ1076" s="156">
        <v>0</v>
      </c>
      <c r="BA1076" s="13">
        <v>1</v>
      </c>
      <c r="BB1076" s="150" t="s">
        <v>1291</v>
      </c>
      <c r="BC1076" s="152">
        <v>0</v>
      </c>
      <c r="BD1076" s="157">
        <v>0</v>
      </c>
      <c r="BE1076" s="6">
        <v>0</v>
      </c>
      <c r="BF1076" s="152">
        <v>0</v>
      </c>
      <c r="BG1076" s="152">
        <v>0</v>
      </c>
      <c r="BH1076" s="152">
        <v>0</v>
      </c>
      <c r="BI1076" s="9">
        <v>0</v>
      </c>
      <c r="BJ1076" s="6">
        <v>0</v>
      </c>
      <c r="BK1076" s="6">
        <v>0</v>
      </c>
      <c r="BL1076" s="6">
        <v>0</v>
      </c>
      <c r="BM1076" s="6">
        <v>0</v>
      </c>
      <c r="BN1076" s="6">
        <v>0</v>
      </c>
      <c r="BO1076" s="6">
        <v>0</v>
      </c>
    </row>
    <row r="1077" spans="3:67" ht="20.100000000000001" customHeight="1">
      <c r="C1077" s="14">
        <v>69011102</v>
      </c>
      <c r="D1077" s="150" t="s">
        <v>1293</v>
      </c>
      <c r="E1077" s="151">
        <v>1</v>
      </c>
      <c r="F1077" s="151">
        <v>60090002</v>
      </c>
      <c r="G1077" s="152">
        <v>0</v>
      </c>
      <c r="H1077" s="152">
        <v>0</v>
      </c>
      <c r="I1077" s="151">
        <v>1</v>
      </c>
      <c r="J1077" s="151">
        <v>0</v>
      </c>
      <c r="K1077" s="152">
        <v>0</v>
      </c>
      <c r="L1077" s="152">
        <v>0</v>
      </c>
      <c r="M1077" s="152" t="s">
        <v>1294</v>
      </c>
      <c r="N1077" s="152">
        <v>3</v>
      </c>
      <c r="O1077" s="152">
        <v>0</v>
      </c>
      <c r="P1077" s="152">
        <v>0</v>
      </c>
      <c r="Q1077" s="152">
        <v>0</v>
      </c>
      <c r="R1077" s="6">
        <v>0</v>
      </c>
      <c r="S1077" s="152">
        <v>0</v>
      </c>
      <c r="T1077" s="11">
        <v>1</v>
      </c>
      <c r="U1077" s="152">
        <v>0</v>
      </c>
      <c r="V1077" s="152">
        <v>0</v>
      </c>
      <c r="W1077" s="152">
        <v>0</v>
      </c>
      <c r="X1077" s="152">
        <v>0</v>
      </c>
      <c r="Y1077" s="152">
        <v>0</v>
      </c>
      <c r="Z1077" s="152">
        <v>0</v>
      </c>
      <c r="AA1077" s="152">
        <v>0</v>
      </c>
      <c r="AB1077" s="151">
        <v>0</v>
      </c>
      <c r="AC1077" s="152">
        <v>0</v>
      </c>
      <c r="AD1077" s="152">
        <v>0</v>
      </c>
      <c r="AE1077" s="152">
        <v>0</v>
      </c>
      <c r="AF1077" s="152">
        <v>0</v>
      </c>
      <c r="AG1077" s="152">
        <v>0</v>
      </c>
      <c r="AH1077" s="152">
        <v>0</v>
      </c>
      <c r="AI1077" s="6">
        <v>0</v>
      </c>
      <c r="AJ1077" s="152">
        <v>0</v>
      </c>
      <c r="AK1077" s="152">
        <v>0</v>
      </c>
      <c r="AL1077" s="152">
        <v>0</v>
      </c>
      <c r="AM1077" s="152">
        <v>0</v>
      </c>
      <c r="AN1077" s="152">
        <v>0</v>
      </c>
      <c r="AO1077" s="152">
        <v>0</v>
      </c>
      <c r="AP1077" s="152">
        <v>0</v>
      </c>
      <c r="AQ1077" s="152">
        <v>0</v>
      </c>
      <c r="AR1077" s="154">
        <v>0</v>
      </c>
      <c r="AS1077" s="152">
        <v>0</v>
      </c>
      <c r="AT1077" s="150">
        <v>0</v>
      </c>
      <c r="AU1077" s="152">
        <v>0</v>
      </c>
      <c r="AV1077" s="152">
        <v>0</v>
      </c>
      <c r="AW1077" s="152">
        <v>0</v>
      </c>
      <c r="AX1077" s="7" t="s">
        <v>156</v>
      </c>
      <c r="AY1077" s="152">
        <v>0</v>
      </c>
      <c r="AZ1077" s="156">
        <v>0</v>
      </c>
      <c r="BA1077" s="13">
        <v>1</v>
      </c>
      <c r="BB1077" s="150" t="s">
        <v>1293</v>
      </c>
      <c r="BC1077" s="152">
        <v>0</v>
      </c>
      <c r="BD1077" s="157">
        <v>0</v>
      </c>
      <c r="BE1077" s="6">
        <v>0</v>
      </c>
      <c r="BF1077" s="152">
        <v>0</v>
      </c>
      <c r="BG1077" s="152">
        <v>0</v>
      </c>
      <c r="BH1077" s="152">
        <v>0</v>
      </c>
      <c r="BI1077" s="9">
        <v>0</v>
      </c>
      <c r="BJ1077" s="6">
        <v>0</v>
      </c>
      <c r="BK1077" s="6">
        <v>0</v>
      </c>
      <c r="BL1077" s="6">
        <v>0</v>
      </c>
      <c r="BM1077" s="6">
        <v>0</v>
      </c>
      <c r="BN1077" s="6">
        <v>0</v>
      </c>
      <c r="BO1077" s="6">
        <v>0</v>
      </c>
    </row>
    <row r="1078" spans="3:67" ht="20.100000000000001" customHeight="1">
      <c r="C1078" s="14">
        <v>69011103</v>
      </c>
      <c r="D1078" s="150" t="s">
        <v>1295</v>
      </c>
      <c r="E1078" s="151">
        <v>1</v>
      </c>
      <c r="F1078" s="151">
        <v>60090002</v>
      </c>
      <c r="G1078" s="152">
        <v>0</v>
      </c>
      <c r="H1078" s="152">
        <v>0</v>
      </c>
      <c r="I1078" s="151">
        <v>1</v>
      </c>
      <c r="J1078" s="151">
        <v>0</v>
      </c>
      <c r="K1078" s="152">
        <v>0</v>
      </c>
      <c r="L1078" s="152">
        <v>0</v>
      </c>
      <c r="M1078" s="152" t="s">
        <v>1296</v>
      </c>
      <c r="N1078" s="152">
        <v>3</v>
      </c>
      <c r="O1078" s="152">
        <v>0</v>
      </c>
      <c r="P1078" s="152">
        <v>0</v>
      </c>
      <c r="Q1078" s="152">
        <v>0</v>
      </c>
      <c r="R1078" s="6">
        <v>0</v>
      </c>
      <c r="S1078" s="152">
        <v>0</v>
      </c>
      <c r="T1078" s="11">
        <v>1</v>
      </c>
      <c r="U1078" s="152">
        <v>0</v>
      </c>
      <c r="V1078" s="152">
        <v>0</v>
      </c>
      <c r="W1078" s="152">
        <v>0</v>
      </c>
      <c r="X1078" s="152">
        <v>0</v>
      </c>
      <c r="Y1078" s="152">
        <v>0</v>
      </c>
      <c r="Z1078" s="152">
        <v>0</v>
      </c>
      <c r="AA1078" s="152">
        <v>0</v>
      </c>
      <c r="AB1078" s="151">
        <v>0</v>
      </c>
      <c r="AC1078" s="152">
        <v>0</v>
      </c>
      <c r="AD1078" s="152">
        <v>0</v>
      </c>
      <c r="AE1078" s="152">
        <v>0</v>
      </c>
      <c r="AF1078" s="152">
        <v>0</v>
      </c>
      <c r="AG1078" s="152">
        <v>0</v>
      </c>
      <c r="AH1078" s="152">
        <v>0</v>
      </c>
      <c r="AI1078" s="6">
        <v>0</v>
      </c>
      <c r="AJ1078" s="152">
        <v>0</v>
      </c>
      <c r="AK1078" s="152">
        <v>0</v>
      </c>
      <c r="AL1078" s="152">
        <v>0</v>
      </c>
      <c r="AM1078" s="152">
        <v>0</v>
      </c>
      <c r="AN1078" s="152">
        <v>0</v>
      </c>
      <c r="AO1078" s="152">
        <v>0</v>
      </c>
      <c r="AP1078" s="152">
        <v>0</v>
      </c>
      <c r="AQ1078" s="152">
        <v>0</v>
      </c>
      <c r="AR1078" s="154">
        <v>0</v>
      </c>
      <c r="AS1078" s="152">
        <v>0</v>
      </c>
      <c r="AT1078" s="150">
        <v>0</v>
      </c>
      <c r="AU1078" s="152">
        <v>0</v>
      </c>
      <c r="AV1078" s="152">
        <v>0</v>
      </c>
      <c r="AW1078" s="152">
        <v>0</v>
      </c>
      <c r="AX1078" s="7" t="s">
        <v>156</v>
      </c>
      <c r="AY1078" s="152">
        <v>0</v>
      </c>
      <c r="AZ1078" s="156">
        <v>0</v>
      </c>
      <c r="BA1078" s="13">
        <v>1</v>
      </c>
      <c r="BB1078" s="150" t="s">
        <v>1295</v>
      </c>
      <c r="BC1078" s="152">
        <v>0</v>
      </c>
      <c r="BD1078" s="157">
        <v>0</v>
      </c>
      <c r="BE1078" s="6">
        <v>0</v>
      </c>
      <c r="BF1078" s="152">
        <v>0</v>
      </c>
      <c r="BG1078" s="152">
        <v>0</v>
      </c>
      <c r="BH1078" s="152">
        <v>0</v>
      </c>
      <c r="BI1078" s="9">
        <v>0</v>
      </c>
      <c r="BJ1078" s="6">
        <v>0</v>
      </c>
      <c r="BK1078" s="6">
        <v>0</v>
      </c>
      <c r="BL1078" s="6">
        <v>0</v>
      </c>
      <c r="BM1078" s="6">
        <v>0</v>
      </c>
      <c r="BN1078" s="6">
        <v>0</v>
      </c>
      <c r="BO1078" s="6">
        <v>0</v>
      </c>
    </row>
    <row r="1079" spans="3:67" ht="20.100000000000001" customHeight="1">
      <c r="C1079" s="14">
        <v>69011104</v>
      </c>
      <c r="D1079" s="150" t="s">
        <v>1297</v>
      </c>
      <c r="E1079" s="151">
        <v>1</v>
      </c>
      <c r="F1079" s="151">
        <v>60090002</v>
      </c>
      <c r="G1079" s="152">
        <v>0</v>
      </c>
      <c r="H1079" s="152">
        <v>0</v>
      </c>
      <c r="I1079" s="151">
        <v>1</v>
      </c>
      <c r="J1079" s="151">
        <v>0</v>
      </c>
      <c r="K1079" s="152">
        <v>0</v>
      </c>
      <c r="L1079" s="152">
        <v>0</v>
      </c>
      <c r="M1079" s="152" t="s">
        <v>1298</v>
      </c>
      <c r="N1079" s="152">
        <v>3</v>
      </c>
      <c r="O1079" s="152">
        <v>0</v>
      </c>
      <c r="P1079" s="152">
        <v>0</v>
      </c>
      <c r="Q1079" s="152">
        <v>0</v>
      </c>
      <c r="R1079" s="6">
        <v>0</v>
      </c>
      <c r="S1079" s="152">
        <v>0</v>
      </c>
      <c r="T1079" s="11">
        <v>1</v>
      </c>
      <c r="U1079" s="152">
        <v>0</v>
      </c>
      <c r="V1079" s="152">
        <v>0</v>
      </c>
      <c r="W1079" s="152">
        <v>0</v>
      </c>
      <c r="X1079" s="152">
        <v>0</v>
      </c>
      <c r="Y1079" s="152">
        <v>0</v>
      </c>
      <c r="Z1079" s="152">
        <v>0</v>
      </c>
      <c r="AA1079" s="152">
        <v>0</v>
      </c>
      <c r="AB1079" s="151">
        <v>0</v>
      </c>
      <c r="AC1079" s="152">
        <v>0</v>
      </c>
      <c r="AD1079" s="152">
        <v>0</v>
      </c>
      <c r="AE1079" s="152">
        <v>0</v>
      </c>
      <c r="AF1079" s="152">
        <v>0</v>
      </c>
      <c r="AG1079" s="152">
        <v>0</v>
      </c>
      <c r="AH1079" s="152">
        <v>0</v>
      </c>
      <c r="AI1079" s="6">
        <v>0</v>
      </c>
      <c r="AJ1079" s="152">
        <v>0</v>
      </c>
      <c r="AK1079" s="152">
        <v>0</v>
      </c>
      <c r="AL1079" s="152">
        <v>0</v>
      </c>
      <c r="AM1079" s="152">
        <v>0</v>
      </c>
      <c r="AN1079" s="152">
        <v>0</v>
      </c>
      <c r="AO1079" s="152">
        <v>0</v>
      </c>
      <c r="AP1079" s="152">
        <v>0</v>
      </c>
      <c r="AQ1079" s="152">
        <v>0</v>
      </c>
      <c r="AR1079" s="154">
        <v>0</v>
      </c>
      <c r="AS1079" s="152">
        <v>0</v>
      </c>
      <c r="AT1079" s="150">
        <v>0</v>
      </c>
      <c r="AU1079" s="152">
        <v>0</v>
      </c>
      <c r="AV1079" s="152">
        <v>0</v>
      </c>
      <c r="AW1079" s="152">
        <v>0</v>
      </c>
      <c r="AX1079" s="7" t="s">
        <v>156</v>
      </c>
      <c r="AY1079" s="152">
        <v>0</v>
      </c>
      <c r="AZ1079" s="156">
        <v>0</v>
      </c>
      <c r="BA1079" s="13">
        <v>1</v>
      </c>
      <c r="BB1079" s="150" t="s">
        <v>1297</v>
      </c>
      <c r="BC1079" s="152">
        <v>0</v>
      </c>
      <c r="BD1079" s="157">
        <v>0</v>
      </c>
      <c r="BE1079" s="6">
        <v>0</v>
      </c>
      <c r="BF1079" s="152">
        <v>0</v>
      </c>
      <c r="BG1079" s="152">
        <v>0</v>
      </c>
      <c r="BH1079" s="152">
        <v>0</v>
      </c>
      <c r="BI1079" s="9">
        <v>0</v>
      </c>
      <c r="BJ1079" s="6">
        <v>0</v>
      </c>
      <c r="BK1079" s="6">
        <v>0</v>
      </c>
      <c r="BL1079" s="6">
        <v>0</v>
      </c>
      <c r="BM1079" s="6">
        <v>0</v>
      </c>
      <c r="BN1079" s="6">
        <v>0</v>
      </c>
      <c r="BO1079" s="6">
        <v>0</v>
      </c>
    </row>
    <row r="1080" spans="3:67" ht="20.100000000000001" customHeight="1">
      <c r="C1080" s="14">
        <v>69011201</v>
      </c>
      <c r="D1080" s="150" t="s">
        <v>1299</v>
      </c>
      <c r="E1080" s="151">
        <v>1</v>
      </c>
      <c r="F1080" s="151">
        <v>60090002</v>
      </c>
      <c r="G1080" s="152">
        <v>0</v>
      </c>
      <c r="H1080" s="152">
        <v>0</v>
      </c>
      <c r="I1080" s="151">
        <v>1</v>
      </c>
      <c r="J1080" s="151">
        <v>0</v>
      </c>
      <c r="K1080" s="152">
        <v>0</v>
      </c>
      <c r="L1080" s="152">
        <v>0</v>
      </c>
      <c r="M1080" s="152" t="s">
        <v>1300</v>
      </c>
      <c r="N1080" s="152">
        <v>3</v>
      </c>
      <c r="O1080" s="152">
        <v>0</v>
      </c>
      <c r="P1080" s="152">
        <v>0</v>
      </c>
      <c r="Q1080" s="152">
        <v>0</v>
      </c>
      <c r="R1080" s="6">
        <v>0</v>
      </c>
      <c r="S1080" s="152">
        <v>0</v>
      </c>
      <c r="T1080" s="11">
        <v>1</v>
      </c>
      <c r="U1080" s="152">
        <v>0</v>
      </c>
      <c r="V1080" s="152">
        <v>0</v>
      </c>
      <c r="W1080" s="152">
        <v>0</v>
      </c>
      <c r="X1080" s="152">
        <v>0</v>
      </c>
      <c r="Y1080" s="152">
        <v>0</v>
      </c>
      <c r="Z1080" s="152">
        <v>0</v>
      </c>
      <c r="AA1080" s="152">
        <v>0</v>
      </c>
      <c r="AB1080" s="151">
        <v>0</v>
      </c>
      <c r="AC1080" s="152">
        <v>0</v>
      </c>
      <c r="AD1080" s="152">
        <v>0</v>
      </c>
      <c r="AE1080" s="152">
        <v>0</v>
      </c>
      <c r="AF1080" s="152">
        <v>0</v>
      </c>
      <c r="AG1080" s="152">
        <v>0</v>
      </c>
      <c r="AH1080" s="152">
        <v>0</v>
      </c>
      <c r="AI1080" s="6">
        <v>0</v>
      </c>
      <c r="AJ1080" s="152">
        <v>0</v>
      </c>
      <c r="AK1080" s="152">
        <v>0</v>
      </c>
      <c r="AL1080" s="152">
        <v>0</v>
      </c>
      <c r="AM1080" s="152">
        <v>0</v>
      </c>
      <c r="AN1080" s="152">
        <v>0</v>
      </c>
      <c r="AO1080" s="152">
        <v>0</v>
      </c>
      <c r="AP1080" s="152">
        <v>0</v>
      </c>
      <c r="AQ1080" s="152">
        <v>0</v>
      </c>
      <c r="AR1080" s="154">
        <v>0</v>
      </c>
      <c r="AS1080" s="152">
        <v>0</v>
      </c>
      <c r="AT1080" s="150">
        <v>0</v>
      </c>
      <c r="AU1080" s="152">
        <v>0</v>
      </c>
      <c r="AV1080" s="152">
        <v>0</v>
      </c>
      <c r="AW1080" s="152">
        <v>0</v>
      </c>
      <c r="AX1080" s="7" t="s">
        <v>156</v>
      </c>
      <c r="AY1080" s="152">
        <v>0</v>
      </c>
      <c r="AZ1080" s="156">
        <v>0</v>
      </c>
      <c r="BA1080" s="13">
        <v>1</v>
      </c>
      <c r="BB1080" s="150" t="s">
        <v>1299</v>
      </c>
      <c r="BC1080" s="152">
        <v>0</v>
      </c>
      <c r="BD1080" s="157">
        <v>0</v>
      </c>
      <c r="BE1080" s="6">
        <v>0</v>
      </c>
      <c r="BF1080" s="152">
        <v>0</v>
      </c>
      <c r="BG1080" s="152">
        <v>0</v>
      </c>
      <c r="BH1080" s="152">
        <v>0</v>
      </c>
      <c r="BI1080" s="9">
        <v>0</v>
      </c>
      <c r="BJ1080" s="6">
        <v>0</v>
      </c>
      <c r="BK1080" s="6">
        <v>0</v>
      </c>
      <c r="BL1080" s="6">
        <v>0</v>
      </c>
      <c r="BM1080" s="6">
        <v>0</v>
      </c>
      <c r="BN1080" s="6">
        <v>0</v>
      </c>
      <c r="BO1080" s="6">
        <v>0</v>
      </c>
    </row>
    <row r="1081" spans="3:67" ht="20.100000000000001" customHeight="1">
      <c r="C1081" s="14">
        <v>69011202</v>
      </c>
      <c r="D1081" s="150" t="s">
        <v>1301</v>
      </c>
      <c r="E1081" s="151">
        <v>1</v>
      </c>
      <c r="F1081" s="151">
        <v>60090002</v>
      </c>
      <c r="G1081" s="152">
        <v>0</v>
      </c>
      <c r="H1081" s="152">
        <v>0</v>
      </c>
      <c r="I1081" s="151">
        <v>1</v>
      </c>
      <c r="J1081" s="151">
        <v>0</v>
      </c>
      <c r="K1081" s="152">
        <v>0</v>
      </c>
      <c r="L1081" s="152">
        <v>0</v>
      </c>
      <c r="M1081" s="152" t="s">
        <v>1302</v>
      </c>
      <c r="N1081" s="152">
        <v>3</v>
      </c>
      <c r="O1081" s="152">
        <v>0</v>
      </c>
      <c r="P1081" s="152">
        <v>0</v>
      </c>
      <c r="Q1081" s="152">
        <v>0</v>
      </c>
      <c r="R1081" s="6">
        <v>0</v>
      </c>
      <c r="S1081" s="152">
        <v>0</v>
      </c>
      <c r="T1081" s="11">
        <v>1</v>
      </c>
      <c r="U1081" s="152">
        <v>0</v>
      </c>
      <c r="V1081" s="152">
        <v>0</v>
      </c>
      <c r="W1081" s="152">
        <v>0</v>
      </c>
      <c r="X1081" s="152">
        <v>0</v>
      </c>
      <c r="Y1081" s="152">
        <v>0</v>
      </c>
      <c r="Z1081" s="152">
        <v>0</v>
      </c>
      <c r="AA1081" s="152">
        <v>0</v>
      </c>
      <c r="AB1081" s="151">
        <v>0</v>
      </c>
      <c r="AC1081" s="152">
        <v>0</v>
      </c>
      <c r="AD1081" s="152">
        <v>0</v>
      </c>
      <c r="AE1081" s="152">
        <v>0</v>
      </c>
      <c r="AF1081" s="152">
        <v>0</v>
      </c>
      <c r="AG1081" s="152">
        <v>0</v>
      </c>
      <c r="AH1081" s="152">
        <v>0</v>
      </c>
      <c r="AI1081" s="6">
        <v>0</v>
      </c>
      <c r="AJ1081" s="152">
        <v>0</v>
      </c>
      <c r="AK1081" s="152">
        <v>0</v>
      </c>
      <c r="AL1081" s="152">
        <v>0</v>
      </c>
      <c r="AM1081" s="152">
        <v>0</v>
      </c>
      <c r="AN1081" s="152">
        <v>0</v>
      </c>
      <c r="AO1081" s="152">
        <v>0</v>
      </c>
      <c r="AP1081" s="152">
        <v>0</v>
      </c>
      <c r="AQ1081" s="152">
        <v>0</v>
      </c>
      <c r="AR1081" s="154">
        <v>0</v>
      </c>
      <c r="AS1081" s="152">
        <v>0</v>
      </c>
      <c r="AT1081" s="150">
        <v>0</v>
      </c>
      <c r="AU1081" s="152">
        <v>0</v>
      </c>
      <c r="AV1081" s="152">
        <v>0</v>
      </c>
      <c r="AW1081" s="152">
        <v>0</v>
      </c>
      <c r="AX1081" s="7" t="s">
        <v>156</v>
      </c>
      <c r="AY1081" s="152">
        <v>0</v>
      </c>
      <c r="AZ1081" s="156">
        <v>0</v>
      </c>
      <c r="BA1081" s="13">
        <v>1</v>
      </c>
      <c r="BB1081" s="150" t="s">
        <v>1301</v>
      </c>
      <c r="BC1081" s="152">
        <v>0</v>
      </c>
      <c r="BD1081" s="157">
        <v>0</v>
      </c>
      <c r="BE1081" s="6">
        <v>0</v>
      </c>
      <c r="BF1081" s="152">
        <v>0</v>
      </c>
      <c r="BG1081" s="152">
        <v>0</v>
      </c>
      <c r="BH1081" s="152">
        <v>0</v>
      </c>
      <c r="BI1081" s="9">
        <v>0</v>
      </c>
      <c r="BJ1081" s="6">
        <v>0</v>
      </c>
      <c r="BK1081" s="6">
        <v>0</v>
      </c>
      <c r="BL1081" s="6">
        <v>0</v>
      </c>
      <c r="BM1081" s="6">
        <v>0</v>
      </c>
      <c r="BN1081" s="6">
        <v>0</v>
      </c>
      <c r="BO1081" s="6">
        <v>0</v>
      </c>
    </row>
    <row r="1082" spans="3:67" ht="20.100000000000001" customHeight="1">
      <c r="C1082" s="14">
        <v>69011203</v>
      </c>
      <c r="D1082" s="150" t="s">
        <v>1303</v>
      </c>
      <c r="E1082" s="151">
        <v>1</v>
      </c>
      <c r="F1082" s="151">
        <v>60090002</v>
      </c>
      <c r="G1082" s="152">
        <v>0</v>
      </c>
      <c r="H1082" s="152">
        <v>0</v>
      </c>
      <c r="I1082" s="151">
        <v>1</v>
      </c>
      <c r="J1082" s="151">
        <v>0</v>
      </c>
      <c r="K1082" s="152">
        <v>0</v>
      </c>
      <c r="L1082" s="152">
        <v>0</v>
      </c>
      <c r="M1082" s="152" t="s">
        <v>1304</v>
      </c>
      <c r="N1082" s="152">
        <v>3</v>
      </c>
      <c r="O1082" s="152">
        <v>0</v>
      </c>
      <c r="P1082" s="152">
        <v>0</v>
      </c>
      <c r="Q1082" s="152">
        <v>0</v>
      </c>
      <c r="R1082" s="6">
        <v>0</v>
      </c>
      <c r="S1082" s="152">
        <v>0</v>
      </c>
      <c r="T1082" s="11">
        <v>1</v>
      </c>
      <c r="U1082" s="152">
        <v>0</v>
      </c>
      <c r="V1082" s="152">
        <v>0</v>
      </c>
      <c r="W1082" s="152">
        <v>0</v>
      </c>
      <c r="X1082" s="152">
        <v>0</v>
      </c>
      <c r="Y1082" s="152">
        <v>0</v>
      </c>
      <c r="Z1082" s="152">
        <v>0</v>
      </c>
      <c r="AA1082" s="152">
        <v>0</v>
      </c>
      <c r="AB1082" s="151">
        <v>0</v>
      </c>
      <c r="AC1082" s="152">
        <v>0</v>
      </c>
      <c r="AD1082" s="152">
        <v>0</v>
      </c>
      <c r="AE1082" s="152">
        <v>0</v>
      </c>
      <c r="AF1082" s="152">
        <v>0</v>
      </c>
      <c r="AG1082" s="152">
        <v>0</v>
      </c>
      <c r="AH1082" s="152">
        <v>0</v>
      </c>
      <c r="AI1082" s="6">
        <v>0</v>
      </c>
      <c r="AJ1082" s="152">
        <v>0</v>
      </c>
      <c r="AK1082" s="152">
        <v>0</v>
      </c>
      <c r="AL1082" s="152">
        <v>0</v>
      </c>
      <c r="AM1082" s="152">
        <v>0</v>
      </c>
      <c r="AN1082" s="152">
        <v>0</v>
      </c>
      <c r="AO1082" s="152">
        <v>0</v>
      </c>
      <c r="AP1082" s="152">
        <v>0</v>
      </c>
      <c r="AQ1082" s="152">
        <v>0</v>
      </c>
      <c r="AR1082" s="154">
        <v>0</v>
      </c>
      <c r="AS1082" s="152">
        <v>0</v>
      </c>
      <c r="AT1082" s="150">
        <v>0</v>
      </c>
      <c r="AU1082" s="152">
        <v>0</v>
      </c>
      <c r="AV1082" s="152">
        <v>0</v>
      </c>
      <c r="AW1082" s="152">
        <v>0</v>
      </c>
      <c r="AX1082" s="7" t="s">
        <v>156</v>
      </c>
      <c r="AY1082" s="152">
        <v>0</v>
      </c>
      <c r="AZ1082" s="156">
        <v>0</v>
      </c>
      <c r="BA1082" s="13">
        <v>1</v>
      </c>
      <c r="BB1082" s="150" t="s">
        <v>1303</v>
      </c>
      <c r="BC1082" s="152">
        <v>0</v>
      </c>
      <c r="BD1082" s="157">
        <v>0</v>
      </c>
      <c r="BE1082" s="6">
        <v>0</v>
      </c>
      <c r="BF1082" s="152">
        <v>0</v>
      </c>
      <c r="BG1082" s="152">
        <v>0</v>
      </c>
      <c r="BH1082" s="152">
        <v>0</v>
      </c>
      <c r="BI1082" s="9">
        <v>0</v>
      </c>
      <c r="BJ1082" s="6">
        <v>0</v>
      </c>
      <c r="BK1082" s="6">
        <v>0</v>
      </c>
      <c r="BL1082" s="6">
        <v>0</v>
      </c>
      <c r="BM1082" s="6">
        <v>0</v>
      </c>
      <c r="BN1082" s="6">
        <v>0</v>
      </c>
      <c r="BO1082" s="6">
        <v>0</v>
      </c>
    </row>
    <row r="1083" spans="3:67" ht="20.100000000000001" customHeight="1">
      <c r="C1083" s="14">
        <v>69011204</v>
      </c>
      <c r="D1083" s="150" t="s">
        <v>1305</v>
      </c>
      <c r="E1083" s="151">
        <v>1</v>
      </c>
      <c r="F1083" s="151">
        <v>60090002</v>
      </c>
      <c r="G1083" s="152">
        <v>0</v>
      </c>
      <c r="H1083" s="152">
        <v>0</v>
      </c>
      <c r="I1083" s="151">
        <v>1</v>
      </c>
      <c r="J1083" s="151">
        <v>0</v>
      </c>
      <c r="K1083" s="152">
        <v>0</v>
      </c>
      <c r="L1083" s="152">
        <v>0</v>
      </c>
      <c r="M1083" s="152" t="s">
        <v>1306</v>
      </c>
      <c r="N1083" s="152">
        <v>3</v>
      </c>
      <c r="O1083" s="152">
        <v>0</v>
      </c>
      <c r="P1083" s="152">
        <v>0</v>
      </c>
      <c r="Q1083" s="152">
        <v>0</v>
      </c>
      <c r="R1083" s="6">
        <v>0</v>
      </c>
      <c r="S1083" s="152">
        <v>0</v>
      </c>
      <c r="T1083" s="11">
        <v>1</v>
      </c>
      <c r="U1083" s="152">
        <v>0</v>
      </c>
      <c r="V1083" s="152">
        <v>0</v>
      </c>
      <c r="W1083" s="152">
        <v>0</v>
      </c>
      <c r="X1083" s="152">
        <v>0</v>
      </c>
      <c r="Y1083" s="152">
        <v>0</v>
      </c>
      <c r="Z1083" s="152">
        <v>0</v>
      </c>
      <c r="AA1083" s="152">
        <v>0</v>
      </c>
      <c r="AB1083" s="151">
        <v>0</v>
      </c>
      <c r="AC1083" s="152">
        <v>0</v>
      </c>
      <c r="AD1083" s="152">
        <v>0</v>
      </c>
      <c r="AE1083" s="152">
        <v>0</v>
      </c>
      <c r="AF1083" s="152">
        <v>0</v>
      </c>
      <c r="AG1083" s="152">
        <v>0</v>
      </c>
      <c r="AH1083" s="152">
        <v>0</v>
      </c>
      <c r="AI1083" s="6">
        <v>0</v>
      </c>
      <c r="AJ1083" s="152">
        <v>0</v>
      </c>
      <c r="AK1083" s="152">
        <v>0</v>
      </c>
      <c r="AL1083" s="152">
        <v>0</v>
      </c>
      <c r="AM1083" s="152">
        <v>0</v>
      </c>
      <c r="AN1083" s="152">
        <v>0</v>
      </c>
      <c r="AO1083" s="152">
        <v>0</v>
      </c>
      <c r="AP1083" s="152">
        <v>0</v>
      </c>
      <c r="AQ1083" s="152">
        <v>0</v>
      </c>
      <c r="AR1083" s="154">
        <v>0</v>
      </c>
      <c r="AS1083" s="152">
        <v>0</v>
      </c>
      <c r="AT1083" s="150">
        <v>0</v>
      </c>
      <c r="AU1083" s="152">
        <v>0</v>
      </c>
      <c r="AV1083" s="152">
        <v>0</v>
      </c>
      <c r="AW1083" s="152">
        <v>0</v>
      </c>
      <c r="AX1083" s="7" t="s">
        <v>156</v>
      </c>
      <c r="AY1083" s="152">
        <v>0</v>
      </c>
      <c r="AZ1083" s="156">
        <v>0</v>
      </c>
      <c r="BA1083" s="13">
        <v>1</v>
      </c>
      <c r="BB1083" s="150" t="s">
        <v>1305</v>
      </c>
      <c r="BC1083" s="152">
        <v>0</v>
      </c>
      <c r="BD1083" s="157">
        <v>0</v>
      </c>
      <c r="BE1083" s="6">
        <v>0</v>
      </c>
      <c r="BF1083" s="152">
        <v>0</v>
      </c>
      <c r="BG1083" s="152">
        <v>0</v>
      </c>
      <c r="BH1083" s="152">
        <v>0</v>
      </c>
      <c r="BI1083" s="9">
        <v>0</v>
      </c>
      <c r="BJ1083" s="6">
        <v>0</v>
      </c>
      <c r="BK1083" s="6">
        <v>0</v>
      </c>
      <c r="BL1083" s="6">
        <v>0</v>
      </c>
      <c r="BM1083" s="6">
        <v>0</v>
      </c>
      <c r="BN1083" s="6">
        <v>0</v>
      </c>
      <c r="BO1083" s="6">
        <v>0</v>
      </c>
    </row>
    <row r="1084" spans="3:67" ht="20.100000000000001" customHeight="1">
      <c r="C1084" s="14">
        <v>69011301</v>
      </c>
      <c r="D1084" s="150" t="s">
        <v>1307</v>
      </c>
      <c r="E1084" s="151">
        <v>1</v>
      </c>
      <c r="F1084" s="151">
        <v>60090002</v>
      </c>
      <c r="G1084" s="152">
        <v>0</v>
      </c>
      <c r="H1084" s="152">
        <v>0</v>
      </c>
      <c r="I1084" s="151">
        <v>1</v>
      </c>
      <c r="J1084" s="151">
        <v>0</v>
      </c>
      <c r="K1084" s="152">
        <v>0</v>
      </c>
      <c r="L1084" s="152">
        <v>0</v>
      </c>
      <c r="M1084" s="152" t="s">
        <v>1308</v>
      </c>
      <c r="N1084" s="152">
        <v>3</v>
      </c>
      <c r="O1084" s="152">
        <v>0</v>
      </c>
      <c r="P1084" s="152">
        <v>0</v>
      </c>
      <c r="Q1084" s="152">
        <v>0</v>
      </c>
      <c r="R1084" s="6">
        <v>0</v>
      </c>
      <c r="S1084" s="152">
        <v>0</v>
      </c>
      <c r="T1084" s="11">
        <v>1</v>
      </c>
      <c r="U1084" s="152">
        <v>0</v>
      </c>
      <c r="V1084" s="152">
        <v>0</v>
      </c>
      <c r="W1084" s="152">
        <v>0</v>
      </c>
      <c r="X1084" s="152">
        <v>0</v>
      </c>
      <c r="Y1084" s="152">
        <v>0</v>
      </c>
      <c r="Z1084" s="152">
        <v>0</v>
      </c>
      <c r="AA1084" s="152">
        <v>0</v>
      </c>
      <c r="AB1084" s="151">
        <v>0</v>
      </c>
      <c r="AC1084" s="152">
        <v>0</v>
      </c>
      <c r="AD1084" s="152">
        <v>0</v>
      </c>
      <c r="AE1084" s="152">
        <v>0</v>
      </c>
      <c r="AF1084" s="152">
        <v>0</v>
      </c>
      <c r="AG1084" s="152">
        <v>0</v>
      </c>
      <c r="AH1084" s="152">
        <v>0</v>
      </c>
      <c r="AI1084" s="6">
        <v>0</v>
      </c>
      <c r="AJ1084" s="152">
        <v>0</v>
      </c>
      <c r="AK1084" s="152">
        <v>0</v>
      </c>
      <c r="AL1084" s="152">
        <v>0</v>
      </c>
      <c r="AM1084" s="152">
        <v>0</v>
      </c>
      <c r="AN1084" s="152">
        <v>0</v>
      </c>
      <c r="AO1084" s="152">
        <v>0</v>
      </c>
      <c r="AP1084" s="152">
        <v>0</v>
      </c>
      <c r="AQ1084" s="152">
        <v>0</v>
      </c>
      <c r="AR1084" s="154">
        <v>0</v>
      </c>
      <c r="AS1084" s="152">
        <v>0</v>
      </c>
      <c r="AT1084" s="150">
        <v>0</v>
      </c>
      <c r="AU1084" s="152">
        <v>0</v>
      </c>
      <c r="AV1084" s="152">
        <v>0</v>
      </c>
      <c r="AW1084" s="152">
        <v>0</v>
      </c>
      <c r="AX1084" s="7" t="s">
        <v>156</v>
      </c>
      <c r="AY1084" s="152">
        <v>0</v>
      </c>
      <c r="AZ1084" s="156">
        <v>0</v>
      </c>
      <c r="BA1084" s="13">
        <v>1</v>
      </c>
      <c r="BB1084" s="150" t="s">
        <v>1307</v>
      </c>
      <c r="BC1084" s="152">
        <v>0</v>
      </c>
      <c r="BD1084" s="157">
        <v>0</v>
      </c>
      <c r="BE1084" s="6">
        <v>0</v>
      </c>
      <c r="BF1084" s="152">
        <v>0</v>
      </c>
      <c r="BG1084" s="152">
        <v>0</v>
      </c>
      <c r="BH1084" s="152">
        <v>0</v>
      </c>
      <c r="BI1084" s="9">
        <v>0</v>
      </c>
      <c r="BJ1084" s="6">
        <v>0</v>
      </c>
      <c r="BK1084" s="6">
        <v>0</v>
      </c>
      <c r="BL1084" s="6">
        <v>0</v>
      </c>
      <c r="BM1084" s="6">
        <v>0</v>
      </c>
      <c r="BN1084" s="6">
        <v>0</v>
      </c>
      <c r="BO1084" s="6">
        <v>0</v>
      </c>
    </row>
    <row r="1085" spans="3:67" ht="20.100000000000001" customHeight="1">
      <c r="C1085" s="14">
        <v>69011302</v>
      </c>
      <c r="D1085" s="150" t="s">
        <v>1309</v>
      </c>
      <c r="E1085" s="151">
        <v>1</v>
      </c>
      <c r="F1085" s="151">
        <v>60090002</v>
      </c>
      <c r="G1085" s="152">
        <v>0</v>
      </c>
      <c r="H1085" s="152">
        <v>0</v>
      </c>
      <c r="I1085" s="151">
        <v>1</v>
      </c>
      <c r="J1085" s="151">
        <v>0</v>
      </c>
      <c r="K1085" s="152">
        <v>0</v>
      </c>
      <c r="L1085" s="152">
        <v>0</v>
      </c>
      <c r="M1085" s="152" t="s">
        <v>1310</v>
      </c>
      <c r="N1085" s="152">
        <v>3</v>
      </c>
      <c r="O1085" s="152">
        <v>0</v>
      </c>
      <c r="P1085" s="152">
        <v>0</v>
      </c>
      <c r="Q1085" s="152">
        <v>0</v>
      </c>
      <c r="R1085" s="6">
        <v>0</v>
      </c>
      <c r="S1085" s="152">
        <v>0</v>
      </c>
      <c r="T1085" s="11">
        <v>1</v>
      </c>
      <c r="U1085" s="152">
        <v>0</v>
      </c>
      <c r="V1085" s="152">
        <v>0</v>
      </c>
      <c r="W1085" s="152">
        <v>0</v>
      </c>
      <c r="X1085" s="152">
        <v>0</v>
      </c>
      <c r="Y1085" s="152">
        <v>0</v>
      </c>
      <c r="Z1085" s="152">
        <v>0</v>
      </c>
      <c r="AA1085" s="152">
        <v>0</v>
      </c>
      <c r="AB1085" s="151">
        <v>0</v>
      </c>
      <c r="AC1085" s="152">
        <v>0</v>
      </c>
      <c r="AD1085" s="152">
        <v>0</v>
      </c>
      <c r="AE1085" s="152">
        <v>0</v>
      </c>
      <c r="AF1085" s="152">
        <v>0</v>
      </c>
      <c r="AG1085" s="152">
        <v>0</v>
      </c>
      <c r="AH1085" s="152">
        <v>0</v>
      </c>
      <c r="AI1085" s="6">
        <v>0</v>
      </c>
      <c r="AJ1085" s="152">
        <v>0</v>
      </c>
      <c r="AK1085" s="152">
        <v>0</v>
      </c>
      <c r="AL1085" s="152">
        <v>0</v>
      </c>
      <c r="AM1085" s="152">
        <v>0</v>
      </c>
      <c r="AN1085" s="152">
        <v>0</v>
      </c>
      <c r="AO1085" s="152">
        <v>0</v>
      </c>
      <c r="AP1085" s="152">
        <v>0</v>
      </c>
      <c r="AQ1085" s="152">
        <v>0</v>
      </c>
      <c r="AR1085" s="154">
        <v>0</v>
      </c>
      <c r="AS1085" s="152">
        <v>0</v>
      </c>
      <c r="AT1085" s="150">
        <v>0</v>
      </c>
      <c r="AU1085" s="152">
        <v>0</v>
      </c>
      <c r="AV1085" s="152">
        <v>0</v>
      </c>
      <c r="AW1085" s="152">
        <v>0</v>
      </c>
      <c r="AX1085" s="7" t="s">
        <v>156</v>
      </c>
      <c r="AY1085" s="152">
        <v>0</v>
      </c>
      <c r="AZ1085" s="156">
        <v>0</v>
      </c>
      <c r="BA1085" s="13">
        <v>1</v>
      </c>
      <c r="BB1085" s="150" t="s">
        <v>1309</v>
      </c>
      <c r="BC1085" s="152">
        <v>0</v>
      </c>
      <c r="BD1085" s="157">
        <v>0</v>
      </c>
      <c r="BE1085" s="6">
        <v>0</v>
      </c>
      <c r="BF1085" s="152">
        <v>0</v>
      </c>
      <c r="BG1085" s="152">
        <v>0</v>
      </c>
      <c r="BH1085" s="152">
        <v>0</v>
      </c>
      <c r="BI1085" s="9">
        <v>0</v>
      </c>
      <c r="BJ1085" s="6">
        <v>0</v>
      </c>
      <c r="BK1085" s="6">
        <v>0</v>
      </c>
      <c r="BL1085" s="6">
        <v>0</v>
      </c>
      <c r="BM1085" s="6">
        <v>0</v>
      </c>
      <c r="BN1085" s="6">
        <v>0</v>
      </c>
      <c r="BO1085" s="6">
        <v>0</v>
      </c>
    </row>
    <row r="1086" spans="3:67" ht="20.100000000000001" customHeight="1">
      <c r="C1086" s="14">
        <v>69011303</v>
      </c>
      <c r="D1086" s="150" t="s">
        <v>1311</v>
      </c>
      <c r="E1086" s="151">
        <v>1</v>
      </c>
      <c r="F1086" s="151">
        <v>60090002</v>
      </c>
      <c r="G1086" s="152">
        <v>0</v>
      </c>
      <c r="H1086" s="152">
        <v>0</v>
      </c>
      <c r="I1086" s="151">
        <v>1</v>
      </c>
      <c r="J1086" s="151">
        <v>0</v>
      </c>
      <c r="K1086" s="152">
        <v>0</v>
      </c>
      <c r="L1086" s="152">
        <v>0</v>
      </c>
      <c r="M1086" s="152" t="s">
        <v>1312</v>
      </c>
      <c r="N1086" s="152">
        <v>3</v>
      </c>
      <c r="O1086" s="152">
        <v>0</v>
      </c>
      <c r="P1086" s="152">
        <v>0</v>
      </c>
      <c r="Q1086" s="152">
        <v>0</v>
      </c>
      <c r="R1086" s="6">
        <v>0</v>
      </c>
      <c r="S1086" s="152">
        <v>0</v>
      </c>
      <c r="T1086" s="11">
        <v>1</v>
      </c>
      <c r="U1086" s="152">
        <v>0</v>
      </c>
      <c r="V1086" s="152">
        <v>0</v>
      </c>
      <c r="W1086" s="152">
        <v>0</v>
      </c>
      <c r="X1086" s="152">
        <v>0</v>
      </c>
      <c r="Y1086" s="152">
        <v>0</v>
      </c>
      <c r="Z1086" s="152">
        <v>0</v>
      </c>
      <c r="AA1086" s="152">
        <v>0</v>
      </c>
      <c r="AB1086" s="151">
        <v>0</v>
      </c>
      <c r="AC1086" s="152">
        <v>0</v>
      </c>
      <c r="AD1086" s="152">
        <v>0</v>
      </c>
      <c r="AE1086" s="152">
        <v>0</v>
      </c>
      <c r="AF1086" s="152">
        <v>0</v>
      </c>
      <c r="AG1086" s="152">
        <v>0</v>
      </c>
      <c r="AH1086" s="152">
        <v>0</v>
      </c>
      <c r="AI1086" s="6">
        <v>0</v>
      </c>
      <c r="AJ1086" s="152">
        <v>0</v>
      </c>
      <c r="AK1086" s="152">
        <v>0</v>
      </c>
      <c r="AL1086" s="152">
        <v>0</v>
      </c>
      <c r="AM1086" s="152">
        <v>0</v>
      </c>
      <c r="AN1086" s="152">
        <v>0</v>
      </c>
      <c r="AO1086" s="152">
        <v>0</v>
      </c>
      <c r="AP1086" s="152">
        <v>0</v>
      </c>
      <c r="AQ1086" s="152">
        <v>0</v>
      </c>
      <c r="AR1086" s="154">
        <v>0</v>
      </c>
      <c r="AS1086" s="152">
        <v>0</v>
      </c>
      <c r="AT1086" s="150">
        <v>0</v>
      </c>
      <c r="AU1086" s="152">
        <v>0</v>
      </c>
      <c r="AV1086" s="152">
        <v>0</v>
      </c>
      <c r="AW1086" s="152">
        <v>0</v>
      </c>
      <c r="AX1086" s="7" t="s">
        <v>156</v>
      </c>
      <c r="AY1086" s="152">
        <v>0</v>
      </c>
      <c r="AZ1086" s="156">
        <v>0</v>
      </c>
      <c r="BA1086" s="13">
        <v>1</v>
      </c>
      <c r="BB1086" s="150" t="s">
        <v>1311</v>
      </c>
      <c r="BC1086" s="152">
        <v>0</v>
      </c>
      <c r="BD1086" s="157">
        <v>0</v>
      </c>
      <c r="BE1086" s="6">
        <v>0</v>
      </c>
      <c r="BF1086" s="152">
        <v>0</v>
      </c>
      <c r="BG1086" s="152">
        <v>0</v>
      </c>
      <c r="BH1086" s="152">
        <v>0</v>
      </c>
      <c r="BI1086" s="9">
        <v>0</v>
      </c>
      <c r="BJ1086" s="6">
        <v>0</v>
      </c>
      <c r="BK1086" s="6">
        <v>0</v>
      </c>
      <c r="BL1086" s="6">
        <v>0</v>
      </c>
      <c r="BM1086" s="6">
        <v>0</v>
      </c>
      <c r="BN1086" s="6">
        <v>0</v>
      </c>
      <c r="BO1086" s="6">
        <v>0</v>
      </c>
    </row>
    <row r="1087" spans="3:67" ht="20.100000000000001" customHeight="1">
      <c r="C1087" s="14">
        <v>69011304</v>
      </c>
      <c r="D1087" s="150" t="s">
        <v>1313</v>
      </c>
      <c r="E1087" s="151">
        <v>1</v>
      </c>
      <c r="F1087" s="151">
        <v>60090002</v>
      </c>
      <c r="G1087" s="152">
        <v>0</v>
      </c>
      <c r="H1087" s="152">
        <v>0</v>
      </c>
      <c r="I1087" s="151">
        <v>1</v>
      </c>
      <c r="J1087" s="151">
        <v>0</v>
      </c>
      <c r="K1087" s="152">
        <v>0</v>
      </c>
      <c r="L1087" s="152">
        <v>0</v>
      </c>
      <c r="M1087" s="152" t="s">
        <v>1314</v>
      </c>
      <c r="N1087" s="152">
        <v>3</v>
      </c>
      <c r="O1087" s="152">
        <v>0</v>
      </c>
      <c r="P1087" s="152">
        <v>0</v>
      </c>
      <c r="Q1087" s="152">
        <v>0</v>
      </c>
      <c r="R1087" s="6">
        <v>0</v>
      </c>
      <c r="S1087" s="152">
        <v>0</v>
      </c>
      <c r="T1087" s="11">
        <v>1</v>
      </c>
      <c r="U1087" s="152">
        <v>0</v>
      </c>
      <c r="V1087" s="152">
        <v>0</v>
      </c>
      <c r="W1087" s="152">
        <v>0</v>
      </c>
      <c r="X1087" s="152">
        <v>0</v>
      </c>
      <c r="Y1087" s="152">
        <v>0</v>
      </c>
      <c r="Z1087" s="152">
        <v>0</v>
      </c>
      <c r="AA1087" s="152">
        <v>0</v>
      </c>
      <c r="AB1087" s="151">
        <v>0</v>
      </c>
      <c r="AC1087" s="152">
        <v>0</v>
      </c>
      <c r="AD1087" s="152">
        <v>0</v>
      </c>
      <c r="AE1087" s="152">
        <v>0</v>
      </c>
      <c r="AF1087" s="152">
        <v>0</v>
      </c>
      <c r="AG1087" s="152">
        <v>0</v>
      </c>
      <c r="AH1087" s="152">
        <v>0</v>
      </c>
      <c r="AI1087" s="6">
        <v>0</v>
      </c>
      <c r="AJ1087" s="152">
        <v>0</v>
      </c>
      <c r="AK1087" s="152">
        <v>0</v>
      </c>
      <c r="AL1087" s="152">
        <v>0</v>
      </c>
      <c r="AM1087" s="152">
        <v>0</v>
      </c>
      <c r="AN1087" s="152">
        <v>0</v>
      </c>
      <c r="AO1087" s="152">
        <v>0</v>
      </c>
      <c r="AP1087" s="152">
        <v>0</v>
      </c>
      <c r="AQ1087" s="152">
        <v>0</v>
      </c>
      <c r="AR1087" s="154">
        <v>0</v>
      </c>
      <c r="AS1087" s="152">
        <v>0</v>
      </c>
      <c r="AT1087" s="150">
        <v>0</v>
      </c>
      <c r="AU1087" s="152">
        <v>0</v>
      </c>
      <c r="AV1087" s="152">
        <v>0</v>
      </c>
      <c r="AW1087" s="152">
        <v>0</v>
      </c>
      <c r="AX1087" s="7" t="s">
        <v>156</v>
      </c>
      <c r="AY1087" s="152">
        <v>0</v>
      </c>
      <c r="AZ1087" s="156">
        <v>0</v>
      </c>
      <c r="BA1087" s="13">
        <v>1</v>
      </c>
      <c r="BB1087" s="150" t="s">
        <v>1313</v>
      </c>
      <c r="BC1087" s="152">
        <v>0</v>
      </c>
      <c r="BD1087" s="157">
        <v>0</v>
      </c>
      <c r="BE1087" s="6">
        <v>0</v>
      </c>
      <c r="BF1087" s="152">
        <v>0</v>
      </c>
      <c r="BG1087" s="152">
        <v>0</v>
      </c>
      <c r="BH1087" s="152">
        <v>0</v>
      </c>
      <c r="BI1087" s="9">
        <v>0</v>
      </c>
      <c r="BJ1087" s="6">
        <v>0</v>
      </c>
      <c r="BK1087" s="6">
        <v>0</v>
      </c>
      <c r="BL1087" s="6">
        <v>0</v>
      </c>
      <c r="BM1087" s="6">
        <v>0</v>
      </c>
      <c r="BN1087" s="6">
        <v>0</v>
      </c>
      <c r="BO1087" s="6">
        <v>0</v>
      </c>
    </row>
    <row r="1088" spans="3:67" ht="20.100000000000001" customHeight="1">
      <c r="C1088" s="14">
        <v>69012001</v>
      </c>
      <c r="D1088" s="150" t="s">
        <v>1315</v>
      </c>
      <c r="E1088" s="151">
        <v>1</v>
      </c>
      <c r="F1088" s="151">
        <v>60090002</v>
      </c>
      <c r="G1088" s="152">
        <v>0</v>
      </c>
      <c r="H1088" s="152">
        <v>0</v>
      </c>
      <c r="I1088" s="151">
        <v>1</v>
      </c>
      <c r="J1088" s="151">
        <v>0</v>
      </c>
      <c r="K1088" s="152">
        <v>0</v>
      </c>
      <c r="L1088" s="152">
        <v>0</v>
      </c>
      <c r="M1088" s="152" t="s">
        <v>1316</v>
      </c>
      <c r="N1088" s="152">
        <v>3</v>
      </c>
      <c r="O1088" s="152">
        <v>0</v>
      </c>
      <c r="P1088" s="152">
        <v>0</v>
      </c>
      <c r="Q1088" s="152">
        <v>0</v>
      </c>
      <c r="R1088" s="6">
        <v>0</v>
      </c>
      <c r="S1088" s="152">
        <v>0</v>
      </c>
      <c r="T1088" s="11">
        <v>1</v>
      </c>
      <c r="U1088" s="152">
        <v>0</v>
      </c>
      <c r="V1088" s="152">
        <v>0</v>
      </c>
      <c r="W1088" s="152">
        <v>0</v>
      </c>
      <c r="X1088" s="152">
        <v>0</v>
      </c>
      <c r="Y1088" s="152">
        <v>0</v>
      </c>
      <c r="Z1088" s="152">
        <v>0</v>
      </c>
      <c r="AA1088" s="152">
        <v>0</v>
      </c>
      <c r="AB1088" s="151">
        <v>0</v>
      </c>
      <c r="AC1088" s="152">
        <v>0</v>
      </c>
      <c r="AD1088" s="152">
        <v>0</v>
      </c>
      <c r="AE1088" s="152">
        <v>0</v>
      </c>
      <c r="AF1088" s="152">
        <v>0</v>
      </c>
      <c r="AG1088" s="152">
        <v>0</v>
      </c>
      <c r="AH1088" s="152">
        <v>0</v>
      </c>
      <c r="AI1088" s="6">
        <v>0</v>
      </c>
      <c r="AJ1088" s="152">
        <v>0</v>
      </c>
      <c r="AK1088" s="152">
        <v>0</v>
      </c>
      <c r="AL1088" s="152">
        <v>0</v>
      </c>
      <c r="AM1088" s="152">
        <v>0</v>
      </c>
      <c r="AN1088" s="152">
        <v>0</v>
      </c>
      <c r="AO1088" s="152">
        <v>0</v>
      </c>
      <c r="AP1088" s="152">
        <v>0</v>
      </c>
      <c r="AQ1088" s="152">
        <v>0</v>
      </c>
      <c r="AR1088" s="154">
        <v>0</v>
      </c>
      <c r="AS1088" s="152">
        <v>0</v>
      </c>
      <c r="AT1088" s="150">
        <v>0</v>
      </c>
      <c r="AU1088" s="152">
        <v>0</v>
      </c>
      <c r="AV1088" s="152">
        <v>0</v>
      </c>
      <c r="AW1088" s="152">
        <v>0</v>
      </c>
      <c r="AX1088" s="7" t="s">
        <v>156</v>
      </c>
      <c r="AY1088" s="152">
        <v>0</v>
      </c>
      <c r="AZ1088" s="156">
        <v>0</v>
      </c>
      <c r="BA1088" s="13">
        <v>1</v>
      </c>
      <c r="BB1088" s="150" t="s">
        <v>1315</v>
      </c>
      <c r="BC1088" s="152">
        <v>0</v>
      </c>
      <c r="BD1088" s="157">
        <v>0</v>
      </c>
      <c r="BE1088" s="6">
        <v>0</v>
      </c>
      <c r="BF1088" s="152">
        <v>0</v>
      </c>
      <c r="BG1088" s="152">
        <v>0</v>
      </c>
      <c r="BH1088" s="152">
        <v>0</v>
      </c>
      <c r="BI1088" s="9">
        <v>0</v>
      </c>
      <c r="BJ1088" s="6">
        <v>0</v>
      </c>
      <c r="BK1088" s="6">
        <v>0</v>
      </c>
      <c r="BL1088" s="6">
        <v>0</v>
      </c>
      <c r="BM1088" s="6">
        <v>0</v>
      </c>
      <c r="BN1088" s="6">
        <v>0</v>
      </c>
      <c r="BO1088" s="6">
        <v>0</v>
      </c>
    </row>
    <row r="1089" spans="3:67" ht="20.100000000000001" customHeight="1">
      <c r="C1089" s="14">
        <v>69012002</v>
      </c>
      <c r="D1089" s="150" t="s">
        <v>1317</v>
      </c>
      <c r="E1089" s="151">
        <v>1</v>
      </c>
      <c r="F1089" s="151">
        <v>60090002</v>
      </c>
      <c r="G1089" s="152">
        <v>0</v>
      </c>
      <c r="H1089" s="152">
        <v>0</v>
      </c>
      <c r="I1089" s="151">
        <v>1</v>
      </c>
      <c r="J1089" s="151">
        <v>0</v>
      </c>
      <c r="K1089" s="152">
        <v>0</v>
      </c>
      <c r="L1089" s="152">
        <v>0</v>
      </c>
      <c r="M1089" s="152" t="s">
        <v>1318</v>
      </c>
      <c r="N1089" s="152">
        <v>3</v>
      </c>
      <c r="O1089" s="152">
        <v>0</v>
      </c>
      <c r="P1089" s="152">
        <v>0</v>
      </c>
      <c r="Q1089" s="152">
        <v>0</v>
      </c>
      <c r="R1089" s="6">
        <v>0</v>
      </c>
      <c r="S1089" s="152">
        <v>0</v>
      </c>
      <c r="T1089" s="11">
        <v>1</v>
      </c>
      <c r="U1089" s="152">
        <v>0</v>
      </c>
      <c r="V1089" s="152">
        <v>0</v>
      </c>
      <c r="W1089" s="152">
        <v>0</v>
      </c>
      <c r="X1089" s="152">
        <v>0</v>
      </c>
      <c r="Y1089" s="152">
        <v>0</v>
      </c>
      <c r="Z1089" s="152">
        <v>0</v>
      </c>
      <c r="AA1089" s="152">
        <v>0</v>
      </c>
      <c r="AB1089" s="151">
        <v>0</v>
      </c>
      <c r="AC1089" s="152">
        <v>0</v>
      </c>
      <c r="AD1089" s="152">
        <v>0</v>
      </c>
      <c r="AE1089" s="152">
        <v>0</v>
      </c>
      <c r="AF1089" s="152">
        <v>0</v>
      </c>
      <c r="AG1089" s="152">
        <v>0</v>
      </c>
      <c r="AH1089" s="152">
        <v>0</v>
      </c>
      <c r="AI1089" s="6">
        <v>0</v>
      </c>
      <c r="AJ1089" s="152">
        <v>0</v>
      </c>
      <c r="AK1089" s="152">
        <v>0</v>
      </c>
      <c r="AL1089" s="152">
        <v>0</v>
      </c>
      <c r="AM1089" s="152">
        <v>0</v>
      </c>
      <c r="AN1089" s="152">
        <v>0</v>
      </c>
      <c r="AO1089" s="152">
        <v>0</v>
      </c>
      <c r="AP1089" s="152">
        <v>0</v>
      </c>
      <c r="AQ1089" s="152">
        <v>0</v>
      </c>
      <c r="AR1089" s="154">
        <v>0</v>
      </c>
      <c r="AS1089" s="152">
        <v>0</v>
      </c>
      <c r="AT1089" s="150">
        <v>0</v>
      </c>
      <c r="AU1089" s="152">
        <v>0</v>
      </c>
      <c r="AV1089" s="152">
        <v>0</v>
      </c>
      <c r="AW1089" s="152">
        <v>0</v>
      </c>
      <c r="AX1089" s="7" t="s">
        <v>156</v>
      </c>
      <c r="AY1089" s="152">
        <v>0</v>
      </c>
      <c r="AZ1089" s="156">
        <v>0</v>
      </c>
      <c r="BA1089" s="13">
        <v>1</v>
      </c>
      <c r="BB1089" s="150" t="s">
        <v>1317</v>
      </c>
      <c r="BC1089" s="152">
        <v>0</v>
      </c>
      <c r="BD1089" s="157">
        <v>0</v>
      </c>
      <c r="BE1089" s="6">
        <v>0</v>
      </c>
      <c r="BF1089" s="152">
        <v>0</v>
      </c>
      <c r="BG1089" s="152">
        <v>0</v>
      </c>
      <c r="BH1089" s="152">
        <v>0</v>
      </c>
      <c r="BI1089" s="9">
        <v>0</v>
      </c>
      <c r="BJ1089" s="6">
        <v>0</v>
      </c>
      <c r="BK1089" s="6">
        <v>0</v>
      </c>
      <c r="BL1089" s="6">
        <v>0</v>
      </c>
      <c r="BM1089" s="6">
        <v>0</v>
      </c>
      <c r="BN1089" s="6">
        <v>0</v>
      </c>
      <c r="BO1089" s="6">
        <v>0</v>
      </c>
    </row>
    <row r="1090" spans="3:67" ht="20.100000000000001" customHeight="1">
      <c r="C1090" s="14">
        <v>69012003</v>
      </c>
      <c r="D1090" s="150" t="s">
        <v>1319</v>
      </c>
      <c r="E1090" s="151">
        <v>1</v>
      </c>
      <c r="F1090" s="151">
        <v>60090002</v>
      </c>
      <c r="G1090" s="152">
        <v>0</v>
      </c>
      <c r="H1090" s="152">
        <v>0</v>
      </c>
      <c r="I1090" s="151">
        <v>1</v>
      </c>
      <c r="J1090" s="151">
        <v>0</v>
      </c>
      <c r="K1090" s="152">
        <v>0</v>
      </c>
      <c r="L1090" s="152">
        <v>0</v>
      </c>
      <c r="M1090" s="152" t="s">
        <v>1320</v>
      </c>
      <c r="N1090" s="152">
        <v>3</v>
      </c>
      <c r="O1090" s="152">
        <v>0</v>
      </c>
      <c r="P1090" s="152">
        <v>0</v>
      </c>
      <c r="Q1090" s="152">
        <v>0</v>
      </c>
      <c r="R1090" s="6">
        <v>0</v>
      </c>
      <c r="S1090" s="152">
        <v>0</v>
      </c>
      <c r="T1090" s="11">
        <v>1</v>
      </c>
      <c r="U1090" s="152">
        <v>0</v>
      </c>
      <c r="V1090" s="152">
        <v>0</v>
      </c>
      <c r="W1090" s="152">
        <v>0</v>
      </c>
      <c r="X1090" s="152">
        <v>0</v>
      </c>
      <c r="Y1090" s="152">
        <v>0</v>
      </c>
      <c r="Z1090" s="152">
        <v>0</v>
      </c>
      <c r="AA1090" s="152">
        <v>0</v>
      </c>
      <c r="AB1090" s="151">
        <v>0</v>
      </c>
      <c r="AC1090" s="152">
        <v>0</v>
      </c>
      <c r="AD1090" s="152">
        <v>0</v>
      </c>
      <c r="AE1090" s="152">
        <v>0</v>
      </c>
      <c r="AF1090" s="152">
        <v>0</v>
      </c>
      <c r="AG1090" s="152">
        <v>0</v>
      </c>
      <c r="AH1090" s="152">
        <v>0</v>
      </c>
      <c r="AI1090" s="6">
        <v>0</v>
      </c>
      <c r="AJ1090" s="152">
        <v>0</v>
      </c>
      <c r="AK1090" s="152">
        <v>0</v>
      </c>
      <c r="AL1090" s="152">
        <v>0</v>
      </c>
      <c r="AM1090" s="152">
        <v>0</v>
      </c>
      <c r="AN1090" s="152">
        <v>0</v>
      </c>
      <c r="AO1090" s="152">
        <v>0</v>
      </c>
      <c r="AP1090" s="152">
        <v>0</v>
      </c>
      <c r="AQ1090" s="152">
        <v>0</v>
      </c>
      <c r="AR1090" s="154">
        <v>0</v>
      </c>
      <c r="AS1090" s="152">
        <v>0</v>
      </c>
      <c r="AT1090" s="150">
        <v>0</v>
      </c>
      <c r="AU1090" s="152">
        <v>0</v>
      </c>
      <c r="AV1090" s="152">
        <v>0</v>
      </c>
      <c r="AW1090" s="152">
        <v>0</v>
      </c>
      <c r="AX1090" s="7" t="s">
        <v>156</v>
      </c>
      <c r="AY1090" s="152">
        <v>0</v>
      </c>
      <c r="AZ1090" s="156">
        <v>0</v>
      </c>
      <c r="BA1090" s="13">
        <v>1</v>
      </c>
      <c r="BB1090" s="150" t="s">
        <v>1319</v>
      </c>
      <c r="BC1090" s="152">
        <v>0</v>
      </c>
      <c r="BD1090" s="157">
        <v>0</v>
      </c>
      <c r="BE1090" s="6">
        <v>0</v>
      </c>
      <c r="BF1090" s="152">
        <v>0</v>
      </c>
      <c r="BG1090" s="152">
        <v>0</v>
      </c>
      <c r="BH1090" s="152">
        <v>0</v>
      </c>
      <c r="BI1090" s="9">
        <v>0</v>
      </c>
      <c r="BJ1090" s="6">
        <v>0</v>
      </c>
      <c r="BK1090" s="6">
        <v>0</v>
      </c>
      <c r="BL1090" s="6">
        <v>0</v>
      </c>
      <c r="BM1090" s="6">
        <v>0</v>
      </c>
      <c r="BN1090" s="6">
        <v>0</v>
      </c>
      <c r="BO1090" s="6">
        <v>0</v>
      </c>
    </row>
    <row r="1091" spans="3:67" ht="20.100000000000001" customHeight="1">
      <c r="C1091" s="14">
        <v>69012004</v>
      </c>
      <c r="D1091" s="150" t="s">
        <v>1321</v>
      </c>
      <c r="E1091" s="151">
        <v>1</v>
      </c>
      <c r="F1091" s="151">
        <v>60090002</v>
      </c>
      <c r="G1091" s="152">
        <v>0</v>
      </c>
      <c r="H1091" s="152">
        <v>0</v>
      </c>
      <c r="I1091" s="151">
        <v>1</v>
      </c>
      <c r="J1091" s="151">
        <v>0</v>
      </c>
      <c r="K1091" s="152">
        <v>0</v>
      </c>
      <c r="L1091" s="152">
        <v>0</v>
      </c>
      <c r="M1091" s="152" t="s">
        <v>1322</v>
      </c>
      <c r="N1091" s="152">
        <v>3</v>
      </c>
      <c r="O1091" s="152">
        <v>0</v>
      </c>
      <c r="P1091" s="152">
        <v>0</v>
      </c>
      <c r="Q1091" s="152">
        <v>0</v>
      </c>
      <c r="R1091" s="6">
        <v>0</v>
      </c>
      <c r="S1091" s="152">
        <v>0</v>
      </c>
      <c r="T1091" s="11">
        <v>1</v>
      </c>
      <c r="U1091" s="152">
        <v>0</v>
      </c>
      <c r="V1091" s="152">
        <v>0</v>
      </c>
      <c r="W1091" s="152">
        <v>0</v>
      </c>
      <c r="X1091" s="152">
        <v>0</v>
      </c>
      <c r="Y1091" s="152">
        <v>0</v>
      </c>
      <c r="Z1091" s="152">
        <v>0</v>
      </c>
      <c r="AA1091" s="152">
        <v>0</v>
      </c>
      <c r="AB1091" s="151">
        <v>0</v>
      </c>
      <c r="AC1091" s="152">
        <v>0</v>
      </c>
      <c r="AD1091" s="152">
        <v>0</v>
      </c>
      <c r="AE1091" s="152">
        <v>0</v>
      </c>
      <c r="AF1091" s="152">
        <v>0</v>
      </c>
      <c r="AG1091" s="152">
        <v>0</v>
      </c>
      <c r="AH1091" s="152">
        <v>0</v>
      </c>
      <c r="AI1091" s="6">
        <v>0</v>
      </c>
      <c r="AJ1091" s="152">
        <v>0</v>
      </c>
      <c r="AK1091" s="152">
        <v>0</v>
      </c>
      <c r="AL1091" s="152">
        <v>0</v>
      </c>
      <c r="AM1091" s="152">
        <v>0</v>
      </c>
      <c r="AN1091" s="152">
        <v>0</v>
      </c>
      <c r="AO1091" s="152">
        <v>0</v>
      </c>
      <c r="AP1091" s="152">
        <v>0</v>
      </c>
      <c r="AQ1091" s="152">
        <v>0</v>
      </c>
      <c r="AR1091" s="154">
        <v>0</v>
      </c>
      <c r="AS1091" s="152">
        <v>0</v>
      </c>
      <c r="AT1091" s="150">
        <v>0</v>
      </c>
      <c r="AU1091" s="152">
        <v>0</v>
      </c>
      <c r="AV1091" s="152">
        <v>0</v>
      </c>
      <c r="AW1091" s="152">
        <v>0</v>
      </c>
      <c r="AX1091" s="7" t="s">
        <v>156</v>
      </c>
      <c r="AY1091" s="152">
        <v>0</v>
      </c>
      <c r="AZ1091" s="156">
        <v>0</v>
      </c>
      <c r="BA1091" s="13">
        <v>1</v>
      </c>
      <c r="BB1091" s="150" t="s">
        <v>1321</v>
      </c>
      <c r="BC1091" s="152">
        <v>0</v>
      </c>
      <c r="BD1091" s="157">
        <v>0</v>
      </c>
      <c r="BE1091" s="6">
        <v>0</v>
      </c>
      <c r="BF1091" s="152">
        <v>0</v>
      </c>
      <c r="BG1091" s="152">
        <v>0</v>
      </c>
      <c r="BH1091" s="152">
        <v>0</v>
      </c>
      <c r="BI1091" s="9">
        <v>0</v>
      </c>
      <c r="BJ1091" s="6">
        <v>0</v>
      </c>
      <c r="BK1091" s="6">
        <v>0</v>
      </c>
      <c r="BL1091" s="6">
        <v>0</v>
      </c>
      <c r="BM1091" s="6">
        <v>0</v>
      </c>
      <c r="BN1091" s="6">
        <v>0</v>
      </c>
      <c r="BO1091" s="6">
        <v>0</v>
      </c>
    </row>
    <row r="1092" spans="3:67" ht="20.100000000000001" customHeight="1">
      <c r="C1092" s="14">
        <v>69012005</v>
      </c>
      <c r="D1092" s="150" t="s">
        <v>1323</v>
      </c>
      <c r="E1092" s="151">
        <v>1</v>
      </c>
      <c r="F1092" s="151">
        <v>60090002</v>
      </c>
      <c r="G1092" s="152">
        <v>0</v>
      </c>
      <c r="H1092" s="152">
        <v>0</v>
      </c>
      <c r="I1092" s="151">
        <v>1</v>
      </c>
      <c r="J1092" s="151">
        <v>0</v>
      </c>
      <c r="K1092" s="152">
        <v>0</v>
      </c>
      <c r="L1092" s="152">
        <v>0</v>
      </c>
      <c r="M1092" s="152" t="s">
        <v>1324</v>
      </c>
      <c r="N1092" s="152">
        <v>3</v>
      </c>
      <c r="O1092" s="152">
        <v>0</v>
      </c>
      <c r="P1092" s="152">
        <v>0</v>
      </c>
      <c r="Q1092" s="152">
        <v>0</v>
      </c>
      <c r="R1092" s="6">
        <v>0</v>
      </c>
      <c r="S1092" s="152">
        <v>0</v>
      </c>
      <c r="T1092" s="11">
        <v>1</v>
      </c>
      <c r="U1092" s="152">
        <v>0</v>
      </c>
      <c r="V1092" s="152">
        <v>0</v>
      </c>
      <c r="W1092" s="152">
        <v>0</v>
      </c>
      <c r="X1092" s="152">
        <v>0</v>
      </c>
      <c r="Y1092" s="152">
        <v>0</v>
      </c>
      <c r="Z1092" s="152">
        <v>0</v>
      </c>
      <c r="AA1092" s="152">
        <v>0</v>
      </c>
      <c r="AB1092" s="151">
        <v>0</v>
      </c>
      <c r="AC1092" s="152">
        <v>0</v>
      </c>
      <c r="AD1092" s="152">
        <v>0</v>
      </c>
      <c r="AE1092" s="152">
        <v>0</v>
      </c>
      <c r="AF1092" s="152">
        <v>0</v>
      </c>
      <c r="AG1092" s="152">
        <v>0</v>
      </c>
      <c r="AH1092" s="152">
        <v>0</v>
      </c>
      <c r="AI1092" s="6">
        <v>0</v>
      </c>
      <c r="AJ1092" s="152">
        <v>0</v>
      </c>
      <c r="AK1092" s="152">
        <v>0</v>
      </c>
      <c r="AL1092" s="152">
        <v>0</v>
      </c>
      <c r="AM1092" s="152">
        <v>0</v>
      </c>
      <c r="AN1092" s="152">
        <v>0</v>
      </c>
      <c r="AO1092" s="152">
        <v>0</v>
      </c>
      <c r="AP1092" s="152">
        <v>0</v>
      </c>
      <c r="AQ1092" s="152">
        <v>0</v>
      </c>
      <c r="AR1092" s="154">
        <v>0</v>
      </c>
      <c r="AS1092" s="152">
        <v>0</v>
      </c>
      <c r="AT1092" s="150">
        <v>0</v>
      </c>
      <c r="AU1092" s="152">
        <v>0</v>
      </c>
      <c r="AV1092" s="152">
        <v>0</v>
      </c>
      <c r="AW1092" s="152">
        <v>0</v>
      </c>
      <c r="AX1092" s="7" t="s">
        <v>156</v>
      </c>
      <c r="AY1092" s="152">
        <v>0</v>
      </c>
      <c r="AZ1092" s="156">
        <v>0</v>
      </c>
      <c r="BA1092" s="13">
        <v>1</v>
      </c>
      <c r="BB1092" s="150" t="s">
        <v>1323</v>
      </c>
      <c r="BC1092" s="152">
        <v>0</v>
      </c>
      <c r="BD1092" s="157">
        <v>0</v>
      </c>
      <c r="BE1092" s="6">
        <v>0</v>
      </c>
      <c r="BF1092" s="152">
        <v>0</v>
      </c>
      <c r="BG1092" s="152">
        <v>0</v>
      </c>
      <c r="BH1092" s="152">
        <v>0</v>
      </c>
      <c r="BI1092" s="9">
        <v>0</v>
      </c>
      <c r="BJ1092" s="6">
        <v>0</v>
      </c>
      <c r="BK1092" s="6">
        <v>0</v>
      </c>
      <c r="BL1092" s="6">
        <v>0</v>
      </c>
      <c r="BM1092" s="6">
        <v>0</v>
      </c>
      <c r="BN1092" s="6">
        <v>0</v>
      </c>
      <c r="BO1092" s="6">
        <v>0</v>
      </c>
    </row>
    <row r="1093" spans="3:67" ht="20.100000000000001" customHeight="1">
      <c r="C1093" s="14">
        <v>69012006</v>
      </c>
      <c r="D1093" s="150" t="s">
        <v>1325</v>
      </c>
      <c r="E1093" s="151">
        <v>1</v>
      </c>
      <c r="F1093" s="151">
        <v>60090002</v>
      </c>
      <c r="G1093" s="152">
        <v>0</v>
      </c>
      <c r="H1093" s="152">
        <v>0</v>
      </c>
      <c r="I1093" s="151">
        <v>1</v>
      </c>
      <c r="J1093" s="151">
        <v>0</v>
      </c>
      <c r="K1093" s="152">
        <v>0</v>
      </c>
      <c r="L1093" s="152">
        <v>0</v>
      </c>
      <c r="M1093" s="152" t="s">
        <v>1326</v>
      </c>
      <c r="N1093" s="152">
        <v>3</v>
      </c>
      <c r="O1093" s="152">
        <v>0</v>
      </c>
      <c r="P1093" s="152">
        <v>0</v>
      </c>
      <c r="Q1093" s="152">
        <v>0</v>
      </c>
      <c r="R1093" s="6">
        <v>0</v>
      </c>
      <c r="S1093" s="152">
        <v>0</v>
      </c>
      <c r="T1093" s="11">
        <v>1</v>
      </c>
      <c r="U1093" s="152">
        <v>0</v>
      </c>
      <c r="V1093" s="152">
        <v>0</v>
      </c>
      <c r="W1093" s="152">
        <v>0</v>
      </c>
      <c r="X1093" s="152">
        <v>0</v>
      </c>
      <c r="Y1093" s="152">
        <v>0</v>
      </c>
      <c r="Z1093" s="152">
        <v>0</v>
      </c>
      <c r="AA1093" s="152">
        <v>0</v>
      </c>
      <c r="AB1093" s="151">
        <v>0</v>
      </c>
      <c r="AC1093" s="152">
        <v>0</v>
      </c>
      <c r="AD1093" s="152">
        <v>0</v>
      </c>
      <c r="AE1093" s="152">
        <v>0</v>
      </c>
      <c r="AF1093" s="152">
        <v>0</v>
      </c>
      <c r="AG1093" s="152">
        <v>0</v>
      </c>
      <c r="AH1093" s="152">
        <v>0</v>
      </c>
      <c r="AI1093" s="6">
        <v>0</v>
      </c>
      <c r="AJ1093" s="152">
        <v>0</v>
      </c>
      <c r="AK1093" s="152">
        <v>0</v>
      </c>
      <c r="AL1093" s="152">
        <v>0</v>
      </c>
      <c r="AM1093" s="152">
        <v>0</v>
      </c>
      <c r="AN1093" s="152">
        <v>0</v>
      </c>
      <c r="AO1093" s="152">
        <v>0</v>
      </c>
      <c r="AP1093" s="152">
        <v>0</v>
      </c>
      <c r="AQ1093" s="152">
        <v>0</v>
      </c>
      <c r="AR1093" s="154">
        <v>0</v>
      </c>
      <c r="AS1093" s="152">
        <v>0</v>
      </c>
      <c r="AT1093" s="150">
        <v>0</v>
      </c>
      <c r="AU1093" s="152">
        <v>0</v>
      </c>
      <c r="AV1093" s="152">
        <v>0</v>
      </c>
      <c r="AW1093" s="152">
        <v>0</v>
      </c>
      <c r="AX1093" s="7" t="s">
        <v>156</v>
      </c>
      <c r="AY1093" s="152">
        <v>0</v>
      </c>
      <c r="AZ1093" s="156">
        <v>0</v>
      </c>
      <c r="BA1093" s="13">
        <v>1</v>
      </c>
      <c r="BB1093" s="150" t="s">
        <v>1325</v>
      </c>
      <c r="BC1093" s="152">
        <v>0</v>
      </c>
      <c r="BD1093" s="157">
        <v>0</v>
      </c>
      <c r="BE1093" s="6">
        <v>0</v>
      </c>
      <c r="BF1093" s="152">
        <v>0</v>
      </c>
      <c r="BG1093" s="152">
        <v>0</v>
      </c>
      <c r="BH1093" s="152">
        <v>0</v>
      </c>
      <c r="BI1093" s="9">
        <v>0</v>
      </c>
      <c r="BJ1093" s="6">
        <v>0</v>
      </c>
      <c r="BK1093" s="6">
        <v>0</v>
      </c>
      <c r="BL1093" s="6">
        <v>0</v>
      </c>
      <c r="BM1093" s="6">
        <v>0</v>
      </c>
      <c r="BN1093" s="6">
        <v>0</v>
      </c>
      <c r="BO1093" s="6">
        <v>0</v>
      </c>
    </row>
    <row r="1094" spans="3:67" ht="20.100000000000001" customHeight="1">
      <c r="C1094" s="14">
        <v>69012101</v>
      </c>
      <c r="D1094" s="150" t="s">
        <v>1327</v>
      </c>
      <c r="E1094" s="151">
        <v>1</v>
      </c>
      <c r="F1094" s="151">
        <v>60090002</v>
      </c>
      <c r="G1094" s="152">
        <v>0</v>
      </c>
      <c r="H1094" s="152">
        <v>0</v>
      </c>
      <c r="I1094" s="151">
        <v>1</v>
      </c>
      <c r="J1094" s="151">
        <v>0</v>
      </c>
      <c r="K1094" s="152">
        <v>0</v>
      </c>
      <c r="L1094" s="152">
        <v>0</v>
      </c>
      <c r="M1094" s="152" t="s">
        <v>1328</v>
      </c>
      <c r="N1094" s="152">
        <v>3</v>
      </c>
      <c r="O1094" s="152">
        <v>0</v>
      </c>
      <c r="P1094" s="152">
        <v>0</v>
      </c>
      <c r="Q1094" s="152">
        <v>0</v>
      </c>
      <c r="R1094" s="6">
        <v>0</v>
      </c>
      <c r="S1094" s="152">
        <v>0</v>
      </c>
      <c r="T1094" s="11">
        <v>1</v>
      </c>
      <c r="U1094" s="152">
        <v>0</v>
      </c>
      <c r="V1094" s="152">
        <v>0</v>
      </c>
      <c r="W1094" s="152">
        <v>0</v>
      </c>
      <c r="X1094" s="152">
        <v>0</v>
      </c>
      <c r="Y1094" s="152">
        <v>0</v>
      </c>
      <c r="Z1094" s="152">
        <v>0</v>
      </c>
      <c r="AA1094" s="152">
        <v>0</v>
      </c>
      <c r="AB1094" s="151">
        <v>0</v>
      </c>
      <c r="AC1094" s="152">
        <v>0</v>
      </c>
      <c r="AD1094" s="152">
        <v>0</v>
      </c>
      <c r="AE1094" s="152">
        <v>0</v>
      </c>
      <c r="AF1094" s="152">
        <v>0</v>
      </c>
      <c r="AG1094" s="152">
        <v>0</v>
      </c>
      <c r="AH1094" s="152">
        <v>0</v>
      </c>
      <c r="AI1094" s="6">
        <v>0</v>
      </c>
      <c r="AJ1094" s="152">
        <v>0</v>
      </c>
      <c r="AK1094" s="152">
        <v>0</v>
      </c>
      <c r="AL1094" s="152">
        <v>0</v>
      </c>
      <c r="AM1094" s="152">
        <v>0</v>
      </c>
      <c r="AN1094" s="152">
        <v>0</v>
      </c>
      <c r="AO1094" s="152">
        <v>0</v>
      </c>
      <c r="AP1094" s="152">
        <v>0</v>
      </c>
      <c r="AQ1094" s="152">
        <v>0</v>
      </c>
      <c r="AR1094" s="154">
        <v>0</v>
      </c>
      <c r="AS1094" s="152">
        <v>0</v>
      </c>
      <c r="AT1094" s="150">
        <v>0</v>
      </c>
      <c r="AU1094" s="152">
        <v>0</v>
      </c>
      <c r="AV1094" s="152">
        <v>0</v>
      </c>
      <c r="AW1094" s="152">
        <v>0</v>
      </c>
      <c r="AX1094" s="7" t="s">
        <v>156</v>
      </c>
      <c r="AY1094" s="152">
        <v>0</v>
      </c>
      <c r="AZ1094" s="156">
        <v>0</v>
      </c>
      <c r="BA1094" s="13">
        <v>1</v>
      </c>
      <c r="BB1094" s="150" t="s">
        <v>1327</v>
      </c>
      <c r="BC1094" s="152">
        <v>0</v>
      </c>
      <c r="BD1094" s="157">
        <v>0</v>
      </c>
      <c r="BE1094" s="6">
        <v>0</v>
      </c>
      <c r="BF1094" s="152">
        <v>0</v>
      </c>
      <c r="BG1094" s="152">
        <v>0</v>
      </c>
      <c r="BH1094" s="152">
        <v>0</v>
      </c>
      <c r="BI1094" s="9">
        <v>0</v>
      </c>
      <c r="BJ1094" s="6">
        <v>0</v>
      </c>
      <c r="BK1094" s="6">
        <v>0</v>
      </c>
      <c r="BL1094" s="6">
        <v>0</v>
      </c>
      <c r="BM1094" s="6">
        <v>0</v>
      </c>
      <c r="BN1094" s="6">
        <v>0</v>
      </c>
      <c r="BO1094" s="6">
        <v>0</v>
      </c>
    </row>
    <row r="1095" spans="3:67" ht="20.100000000000001" customHeight="1">
      <c r="C1095" s="14">
        <v>69012102</v>
      </c>
      <c r="D1095" s="150" t="s">
        <v>1329</v>
      </c>
      <c r="E1095" s="151">
        <v>1</v>
      </c>
      <c r="F1095" s="151">
        <v>60090002</v>
      </c>
      <c r="G1095" s="152">
        <v>0</v>
      </c>
      <c r="H1095" s="152">
        <v>0</v>
      </c>
      <c r="I1095" s="151">
        <v>1</v>
      </c>
      <c r="J1095" s="151">
        <v>0</v>
      </c>
      <c r="K1095" s="152">
        <v>0</v>
      </c>
      <c r="L1095" s="152">
        <v>0</v>
      </c>
      <c r="M1095" s="152" t="s">
        <v>1330</v>
      </c>
      <c r="N1095" s="152">
        <v>3</v>
      </c>
      <c r="O1095" s="152">
        <v>0</v>
      </c>
      <c r="P1095" s="152">
        <v>0</v>
      </c>
      <c r="Q1095" s="152">
        <v>0</v>
      </c>
      <c r="R1095" s="6">
        <v>0</v>
      </c>
      <c r="S1095" s="152">
        <v>0</v>
      </c>
      <c r="T1095" s="11">
        <v>1</v>
      </c>
      <c r="U1095" s="152">
        <v>0</v>
      </c>
      <c r="V1095" s="152">
        <v>0</v>
      </c>
      <c r="W1095" s="152">
        <v>0</v>
      </c>
      <c r="X1095" s="152">
        <v>0</v>
      </c>
      <c r="Y1095" s="152">
        <v>0</v>
      </c>
      <c r="Z1095" s="152">
        <v>0</v>
      </c>
      <c r="AA1095" s="152">
        <v>0</v>
      </c>
      <c r="AB1095" s="151">
        <v>0</v>
      </c>
      <c r="AC1095" s="152">
        <v>0</v>
      </c>
      <c r="AD1095" s="152">
        <v>0</v>
      </c>
      <c r="AE1095" s="152">
        <v>0</v>
      </c>
      <c r="AF1095" s="152">
        <v>0</v>
      </c>
      <c r="AG1095" s="152">
        <v>0</v>
      </c>
      <c r="AH1095" s="152">
        <v>0</v>
      </c>
      <c r="AI1095" s="6">
        <v>0</v>
      </c>
      <c r="AJ1095" s="152">
        <v>0</v>
      </c>
      <c r="AK1095" s="152">
        <v>0</v>
      </c>
      <c r="AL1095" s="152">
        <v>0</v>
      </c>
      <c r="AM1095" s="152">
        <v>0</v>
      </c>
      <c r="AN1095" s="152">
        <v>0</v>
      </c>
      <c r="AO1095" s="152">
        <v>0</v>
      </c>
      <c r="AP1095" s="152">
        <v>0</v>
      </c>
      <c r="AQ1095" s="152">
        <v>0</v>
      </c>
      <c r="AR1095" s="154">
        <v>0</v>
      </c>
      <c r="AS1095" s="152">
        <v>0</v>
      </c>
      <c r="AT1095" s="150">
        <v>0</v>
      </c>
      <c r="AU1095" s="152">
        <v>0</v>
      </c>
      <c r="AV1095" s="152">
        <v>0</v>
      </c>
      <c r="AW1095" s="152">
        <v>0</v>
      </c>
      <c r="AX1095" s="7" t="s">
        <v>156</v>
      </c>
      <c r="AY1095" s="152">
        <v>0</v>
      </c>
      <c r="AZ1095" s="156">
        <v>0</v>
      </c>
      <c r="BA1095" s="13">
        <v>1</v>
      </c>
      <c r="BB1095" s="150" t="s">
        <v>1329</v>
      </c>
      <c r="BC1095" s="152">
        <v>0</v>
      </c>
      <c r="BD1095" s="157">
        <v>0</v>
      </c>
      <c r="BE1095" s="6">
        <v>0</v>
      </c>
      <c r="BF1095" s="152">
        <v>0</v>
      </c>
      <c r="BG1095" s="152">
        <v>0</v>
      </c>
      <c r="BH1095" s="152">
        <v>0</v>
      </c>
      <c r="BI1095" s="9">
        <v>0</v>
      </c>
      <c r="BJ1095" s="6">
        <v>0</v>
      </c>
      <c r="BK1095" s="6">
        <v>0</v>
      </c>
      <c r="BL1095" s="6">
        <v>0</v>
      </c>
      <c r="BM1095" s="6">
        <v>0</v>
      </c>
      <c r="BN1095" s="6">
        <v>0</v>
      </c>
      <c r="BO1095" s="6">
        <v>0</v>
      </c>
    </row>
    <row r="1096" spans="3:67" ht="20.100000000000001" customHeight="1">
      <c r="C1096" s="14">
        <v>69012103</v>
      </c>
      <c r="D1096" s="150" t="s">
        <v>1331</v>
      </c>
      <c r="E1096" s="151">
        <v>1</v>
      </c>
      <c r="F1096" s="151">
        <v>60090002</v>
      </c>
      <c r="G1096" s="152">
        <v>0</v>
      </c>
      <c r="H1096" s="152">
        <v>0</v>
      </c>
      <c r="I1096" s="151">
        <v>1</v>
      </c>
      <c r="J1096" s="151">
        <v>0</v>
      </c>
      <c r="K1096" s="152">
        <v>0</v>
      </c>
      <c r="L1096" s="152">
        <v>0</v>
      </c>
      <c r="M1096" s="152" t="s">
        <v>1332</v>
      </c>
      <c r="N1096" s="152">
        <v>3</v>
      </c>
      <c r="O1096" s="152">
        <v>0</v>
      </c>
      <c r="P1096" s="152">
        <v>0</v>
      </c>
      <c r="Q1096" s="152">
        <v>0</v>
      </c>
      <c r="R1096" s="6">
        <v>0</v>
      </c>
      <c r="S1096" s="152">
        <v>0</v>
      </c>
      <c r="T1096" s="11">
        <v>1</v>
      </c>
      <c r="U1096" s="152">
        <v>0</v>
      </c>
      <c r="V1096" s="152">
        <v>0</v>
      </c>
      <c r="W1096" s="152">
        <v>0</v>
      </c>
      <c r="X1096" s="152">
        <v>0</v>
      </c>
      <c r="Y1096" s="152">
        <v>0</v>
      </c>
      <c r="Z1096" s="152">
        <v>0</v>
      </c>
      <c r="AA1096" s="152">
        <v>0</v>
      </c>
      <c r="AB1096" s="151">
        <v>0</v>
      </c>
      <c r="AC1096" s="152">
        <v>0</v>
      </c>
      <c r="AD1096" s="152">
        <v>0</v>
      </c>
      <c r="AE1096" s="152">
        <v>0</v>
      </c>
      <c r="AF1096" s="152">
        <v>0</v>
      </c>
      <c r="AG1096" s="152">
        <v>0</v>
      </c>
      <c r="AH1096" s="152">
        <v>0</v>
      </c>
      <c r="AI1096" s="6">
        <v>0</v>
      </c>
      <c r="AJ1096" s="152">
        <v>0</v>
      </c>
      <c r="AK1096" s="152">
        <v>0</v>
      </c>
      <c r="AL1096" s="152">
        <v>0</v>
      </c>
      <c r="AM1096" s="152">
        <v>0</v>
      </c>
      <c r="AN1096" s="152">
        <v>0</v>
      </c>
      <c r="AO1096" s="152">
        <v>0</v>
      </c>
      <c r="AP1096" s="152">
        <v>0</v>
      </c>
      <c r="AQ1096" s="152">
        <v>0</v>
      </c>
      <c r="AR1096" s="154">
        <v>0</v>
      </c>
      <c r="AS1096" s="152">
        <v>0</v>
      </c>
      <c r="AT1096" s="150">
        <v>0</v>
      </c>
      <c r="AU1096" s="152">
        <v>0</v>
      </c>
      <c r="AV1096" s="152">
        <v>0</v>
      </c>
      <c r="AW1096" s="152">
        <v>0</v>
      </c>
      <c r="AX1096" s="7" t="s">
        <v>156</v>
      </c>
      <c r="AY1096" s="152">
        <v>0</v>
      </c>
      <c r="AZ1096" s="156">
        <v>0</v>
      </c>
      <c r="BA1096" s="13">
        <v>1</v>
      </c>
      <c r="BB1096" s="150" t="s">
        <v>1331</v>
      </c>
      <c r="BC1096" s="152">
        <v>0</v>
      </c>
      <c r="BD1096" s="157">
        <v>0</v>
      </c>
      <c r="BE1096" s="6">
        <v>0</v>
      </c>
      <c r="BF1096" s="152">
        <v>0</v>
      </c>
      <c r="BG1096" s="152">
        <v>0</v>
      </c>
      <c r="BH1096" s="152">
        <v>0</v>
      </c>
      <c r="BI1096" s="9">
        <v>0</v>
      </c>
      <c r="BJ1096" s="6">
        <v>0</v>
      </c>
      <c r="BK1096" s="6">
        <v>0</v>
      </c>
      <c r="BL1096" s="6">
        <v>0</v>
      </c>
      <c r="BM1096" s="6">
        <v>0</v>
      </c>
      <c r="BN1096" s="6">
        <v>0</v>
      </c>
      <c r="BO1096" s="6">
        <v>0</v>
      </c>
    </row>
    <row r="1097" spans="3:67" ht="20.100000000000001" customHeight="1">
      <c r="C1097" s="14">
        <v>69012104</v>
      </c>
      <c r="D1097" s="150" t="s">
        <v>1333</v>
      </c>
      <c r="E1097" s="151">
        <v>1</v>
      </c>
      <c r="F1097" s="151">
        <v>60090002</v>
      </c>
      <c r="G1097" s="152">
        <v>0</v>
      </c>
      <c r="H1097" s="152">
        <v>0</v>
      </c>
      <c r="I1097" s="151">
        <v>1</v>
      </c>
      <c r="J1097" s="151">
        <v>0</v>
      </c>
      <c r="K1097" s="152">
        <v>0</v>
      </c>
      <c r="L1097" s="152">
        <v>0</v>
      </c>
      <c r="M1097" s="152" t="s">
        <v>1334</v>
      </c>
      <c r="N1097" s="152">
        <v>3</v>
      </c>
      <c r="O1097" s="152">
        <v>0</v>
      </c>
      <c r="P1097" s="152">
        <v>0</v>
      </c>
      <c r="Q1097" s="152">
        <v>0</v>
      </c>
      <c r="R1097" s="6">
        <v>0</v>
      </c>
      <c r="S1097" s="152">
        <v>0</v>
      </c>
      <c r="T1097" s="11">
        <v>1</v>
      </c>
      <c r="U1097" s="152">
        <v>0</v>
      </c>
      <c r="V1097" s="152">
        <v>0</v>
      </c>
      <c r="W1097" s="152">
        <v>0</v>
      </c>
      <c r="X1097" s="152">
        <v>0</v>
      </c>
      <c r="Y1097" s="152">
        <v>0</v>
      </c>
      <c r="Z1097" s="152">
        <v>0</v>
      </c>
      <c r="AA1097" s="152">
        <v>0</v>
      </c>
      <c r="AB1097" s="151">
        <v>0</v>
      </c>
      <c r="AC1097" s="152">
        <v>0</v>
      </c>
      <c r="AD1097" s="152">
        <v>0</v>
      </c>
      <c r="AE1097" s="152">
        <v>0</v>
      </c>
      <c r="AF1097" s="152">
        <v>0</v>
      </c>
      <c r="AG1097" s="152">
        <v>0</v>
      </c>
      <c r="AH1097" s="152">
        <v>0</v>
      </c>
      <c r="AI1097" s="6">
        <v>0</v>
      </c>
      <c r="AJ1097" s="152">
        <v>0</v>
      </c>
      <c r="AK1097" s="152">
        <v>0</v>
      </c>
      <c r="AL1097" s="152">
        <v>0</v>
      </c>
      <c r="AM1097" s="152">
        <v>0</v>
      </c>
      <c r="AN1097" s="152">
        <v>0</v>
      </c>
      <c r="AO1097" s="152">
        <v>0</v>
      </c>
      <c r="AP1097" s="152">
        <v>0</v>
      </c>
      <c r="AQ1097" s="152">
        <v>0</v>
      </c>
      <c r="AR1097" s="154">
        <v>0</v>
      </c>
      <c r="AS1097" s="152">
        <v>0</v>
      </c>
      <c r="AT1097" s="150">
        <v>0</v>
      </c>
      <c r="AU1097" s="152">
        <v>0</v>
      </c>
      <c r="AV1097" s="152">
        <v>0</v>
      </c>
      <c r="AW1097" s="152">
        <v>0</v>
      </c>
      <c r="AX1097" s="7" t="s">
        <v>156</v>
      </c>
      <c r="AY1097" s="152">
        <v>0</v>
      </c>
      <c r="AZ1097" s="156">
        <v>0</v>
      </c>
      <c r="BA1097" s="13">
        <v>1</v>
      </c>
      <c r="BB1097" s="150" t="s">
        <v>1333</v>
      </c>
      <c r="BC1097" s="152">
        <v>0</v>
      </c>
      <c r="BD1097" s="157">
        <v>0</v>
      </c>
      <c r="BE1097" s="6">
        <v>0</v>
      </c>
      <c r="BF1097" s="152">
        <v>0</v>
      </c>
      <c r="BG1097" s="152">
        <v>0</v>
      </c>
      <c r="BH1097" s="152">
        <v>0</v>
      </c>
      <c r="BI1097" s="9">
        <v>0</v>
      </c>
      <c r="BJ1097" s="6">
        <v>0</v>
      </c>
      <c r="BK1097" s="6">
        <v>0</v>
      </c>
      <c r="BL1097" s="6">
        <v>0</v>
      </c>
      <c r="BM1097" s="6">
        <v>0</v>
      </c>
      <c r="BN1097" s="6">
        <v>0</v>
      </c>
      <c r="BO1097" s="6">
        <v>0</v>
      </c>
    </row>
    <row r="1098" spans="3:67" ht="20.100000000000001" customHeight="1">
      <c r="C1098" s="14">
        <v>69012201</v>
      </c>
      <c r="D1098" s="150" t="s">
        <v>1335</v>
      </c>
      <c r="E1098" s="151">
        <v>1</v>
      </c>
      <c r="F1098" s="151">
        <v>60090002</v>
      </c>
      <c r="G1098" s="152">
        <v>0</v>
      </c>
      <c r="H1098" s="152">
        <v>0</v>
      </c>
      <c r="I1098" s="151">
        <v>1</v>
      </c>
      <c r="J1098" s="151">
        <v>0</v>
      </c>
      <c r="K1098" s="152">
        <v>0</v>
      </c>
      <c r="L1098" s="152">
        <v>0</v>
      </c>
      <c r="M1098" s="152" t="s">
        <v>1336</v>
      </c>
      <c r="N1098" s="152">
        <v>3</v>
      </c>
      <c r="O1098" s="152">
        <v>0</v>
      </c>
      <c r="P1098" s="152">
        <v>0</v>
      </c>
      <c r="Q1098" s="152">
        <v>0</v>
      </c>
      <c r="R1098" s="6">
        <v>0</v>
      </c>
      <c r="S1098" s="152">
        <v>0</v>
      </c>
      <c r="T1098" s="11">
        <v>1</v>
      </c>
      <c r="U1098" s="152">
        <v>0</v>
      </c>
      <c r="V1098" s="152">
        <v>0</v>
      </c>
      <c r="W1098" s="152">
        <v>0</v>
      </c>
      <c r="X1098" s="152">
        <v>0</v>
      </c>
      <c r="Y1098" s="152">
        <v>0</v>
      </c>
      <c r="Z1098" s="152">
        <v>0</v>
      </c>
      <c r="AA1098" s="152">
        <v>0</v>
      </c>
      <c r="AB1098" s="151">
        <v>0</v>
      </c>
      <c r="AC1098" s="152">
        <v>0</v>
      </c>
      <c r="AD1098" s="152">
        <v>0</v>
      </c>
      <c r="AE1098" s="152">
        <v>0</v>
      </c>
      <c r="AF1098" s="152">
        <v>0</v>
      </c>
      <c r="AG1098" s="152">
        <v>0</v>
      </c>
      <c r="AH1098" s="152">
        <v>0</v>
      </c>
      <c r="AI1098" s="6">
        <v>0</v>
      </c>
      <c r="AJ1098" s="152">
        <v>0</v>
      </c>
      <c r="AK1098" s="152">
        <v>0</v>
      </c>
      <c r="AL1098" s="152">
        <v>0</v>
      </c>
      <c r="AM1098" s="152">
        <v>0</v>
      </c>
      <c r="AN1098" s="152">
        <v>0</v>
      </c>
      <c r="AO1098" s="152">
        <v>0</v>
      </c>
      <c r="AP1098" s="152">
        <v>0</v>
      </c>
      <c r="AQ1098" s="152">
        <v>0</v>
      </c>
      <c r="AR1098" s="154">
        <v>0</v>
      </c>
      <c r="AS1098" s="152">
        <v>0</v>
      </c>
      <c r="AT1098" s="150">
        <v>0</v>
      </c>
      <c r="AU1098" s="152">
        <v>0</v>
      </c>
      <c r="AV1098" s="152">
        <v>0</v>
      </c>
      <c r="AW1098" s="152">
        <v>0</v>
      </c>
      <c r="AX1098" s="7" t="s">
        <v>156</v>
      </c>
      <c r="AY1098" s="152">
        <v>0</v>
      </c>
      <c r="AZ1098" s="156">
        <v>0</v>
      </c>
      <c r="BA1098" s="13">
        <v>1</v>
      </c>
      <c r="BB1098" s="150" t="s">
        <v>1335</v>
      </c>
      <c r="BC1098" s="152">
        <v>0</v>
      </c>
      <c r="BD1098" s="157">
        <v>0</v>
      </c>
      <c r="BE1098" s="6">
        <v>0</v>
      </c>
      <c r="BF1098" s="152">
        <v>0</v>
      </c>
      <c r="BG1098" s="152">
        <v>0</v>
      </c>
      <c r="BH1098" s="152">
        <v>0</v>
      </c>
      <c r="BI1098" s="9">
        <v>0</v>
      </c>
      <c r="BJ1098" s="6">
        <v>0</v>
      </c>
      <c r="BK1098" s="6">
        <v>0</v>
      </c>
      <c r="BL1098" s="6">
        <v>0</v>
      </c>
      <c r="BM1098" s="6">
        <v>0</v>
      </c>
      <c r="BN1098" s="6">
        <v>0</v>
      </c>
      <c r="BO1098" s="6">
        <v>0</v>
      </c>
    </row>
    <row r="1099" spans="3:67" ht="20.100000000000001" customHeight="1">
      <c r="C1099" s="14">
        <v>69012202</v>
      </c>
      <c r="D1099" s="150" t="s">
        <v>1337</v>
      </c>
      <c r="E1099" s="151">
        <v>1</v>
      </c>
      <c r="F1099" s="151">
        <v>60090002</v>
      </c>
      <c r="G1099" s="152">
        <v>0</v>
      </c>
      <c r="H1099" s="152">
        <v>0</v>
      </c>
      <c r="I1099" s="151">
        <v>1</v>
      </c>
      <c r="J1099" s="151">
        <v>0</v>
      </c>
      <c r="K1099" s="152">
        <v>0</v>
      </c>
      <c r="L1099" s="152">
        <v>0</v>
      </c>
      <c r="M1099" s="152" t="s">
        <v>1338</v>
      </c>
      <c r="N1099" s="152">
        <v>3</v>
      </c>
      <c r="O1099" s="152">
        <v>0</v>
      </c>
      <c r="P1099" s="152">
        <v>0</v>
      </c>
      <c r="Q1099" s="152">
        <v>0</v>
      </c>
      <c r="R1099" s="6">
        <v>0</v>
      </c>
      <c r="S1099" s="152">
        <v>0</v>
      </c>
      <c r="T1099" s="11">
        <v>1</v>
      </c>
      <c r="U1099" s="152">
        <v>0</v>
      </c>
      <c r="V1099" s="152">
        <v>0</v>
      </c>
      <c r="W1099" s="152">
        <v>0</v>
      </c>
      <c r="X1099" s="152">
        <v>0</v>
      </c>
      <c r="Y1099" s="152">
        <v>0</v>
      </c>
      <c r="Z1099" s="152">
        <v>0</v>
      </c>
      <c r="AA1099" s="152">
        <v>0</v>
      </c>
      <c r="AB1099" s="151">
        <v>0</v>
      </c>
      <c r="AC1099" s="152">
        <v>0</v>
      </c>
      <c r="AD1099" s="152">
        <v>0</v>
      </c>
      <c r="AE1099" s="152">
        <v>0</v>
      </c>
      <c r="AF1099" s="152">
        <v>0</v>
      </c>
      <c r="AG1099" s="152">
        <v>0</v>
      </c>
      <c r="AH1099" s="152">
        <v>0</v>
      </c>
      <c r="AI1099" s="6">
        <v>0</v>
      </c>
      <c r="AJ1099" s="152">
        <v>0</v>
      </c>
      <c r="AK1099" s="152">
        <v>0</v>
      </c>
      <c r="AL1099" s="152">
        <v>0</v>
      </c>
      <c r="AM1099" s="152">
        <v>0</v>
      </c>
      <c r="AN1099" s="152">
        <v>0</v>
      </c>
      <c r="AO1099" s="152">
        <v>0</v>
      </c>
      <c r="AP1099" s="152">
        <v>0</v>
      </c>
      <c r="AQ1099" s="152">
        <v>0</v>
      </c>
      <c r="AR1099" s="154">
        <v>0</v>
      </c>
      <c r="AS1099" s="152">
        <v>0</v>
      </c>
      <c r="AT1099" s="150">
        <v>0</v>
      </c>
      <c r="AU1099" s="152">
        <v>0</v>
      </c>
      <c r="AV1099" s="152">
        <v>0</v>
      </c>
      <c r="AW1099" s="152">
        <v>0</v>
      </c>
      <c r="AX1099" s="7" t="s">
        <v>156</v>
      </c>
      <c r="AY1099" s="152">
        <v>0</v>
      </c>
      <c r="AZ1099" s="156">
        <v>0</v>
      </c>
      <c r="BA1099" s="13">
        <v>1</v>
      </c>
      <c r="BB1099" s="150" t="s">
        <v>1337</v>
      </c>
      <c r="BC1099" s="152">
        <v>0</v>
      </c>
      <c r="BD1099" s="157">
        <v>0</v>
      </c>
      <c r="BE1099" s="6">
        <v>0</v>
      </c>
      <c r="BF1099" s="152">
        <v>0</v>
      </c>
      <c r="BG1099" s="152">
        <v>0</v>
      </c>
      <c r="BH1099" s="152">
        <v>0</v>
      </c>
      <c r="BI1099" s="9">
        <v>0</v>
      </c>
      <c r="BJ1099" s="6">
        <v>0</v>
      </c>
      <c r="BK1099" s="6">
        <v>0</v>
      </c>
      <c r="BL1099" s="6">
        <v>0</v>
      </c>
      <c r="BM1099" s="6">
        <v>0</v>
      </c>
      <c r="BN1099" s="6">
        <v>0</v>
      </c>
      <c r="BO1099" s="6">
        <v>0</v>
      </c>
    </row>
    <row r="1100" spans="3:67" ht="20.100000000000001" customHeight="1">
      <c r="C1100" s="14">
        <v>69012203</v>
      </c>
      <c r="D1100" s="150" t="s">
        <v>1339</v>
      </c>
      <c r="E1100" s="151">
        <v>1</v>
      </c>
      <c r="F1100" s="151">
        <v>60090002</v>
      </c>
      <c r="G1100" s="152">
        <v>0</v>
      </c>
      <c r="H1100" s="152">
        <v>0</v>
      </c>
      <c r="I1100" s="151">
        <v>1</v>
      </c>
      <c r="J1100" s="151">
        <v>0</v>
      </c>
      <c r="K1100" s="152">
        <v>0</v>
      </c>
      <c r="L1100" s="152">
        <v>0</v>
      </c>
      <c r="M1100" s="152" t="s">
        <v>1340</v>
      </c>
      <c r="N1100" s="152">
        <v>3</v>
      </c>
      <c r="O1100" s="152">
        <v>0</v>
      </c>
      <c r="P1100" s="152">
        <v>0</v>
      </c>
      <c r="Q1100" s="152">
        <v>0</v>
      </c>
      <c r="R1100" s="6">
        <v>0</v>
      </c>
      <c r="S1100" s="152">
        <v>0</v>
      </c>
      <c r="T1100" s="11">
        <v>1</v>
      </c>
      <c r="U1100" s="152">
        <v>0</v>
      </c>
      <c r="V1100" s="152">
        <v>0</v>
      </c>
      <c r="W1100" s="152">
        <v>0</v>
      </c>
      <c r="X1100" s="152">
        <v>0</v>
      </c>
      <c r="Y1100" s="152">
        <v>0</v>
      </c>
      <c r="Z1100" s="152">
        <v>0</v>
      </c>
      <c r="AA1100" s="152">
        <v>0</v>
      </c>
      <c r="AB1100" s="151">
        <v>0</v>
      </c>
      <c r="AC1100" s="152">
        <v>0</v>
      </c>
      <c r="AD1100" s="152">
        <v>0</v>
      </c>
      <c r="AE1100" s="152">
        <v>0</v>
      </c>
      <c r="AF1100" s="152">
        <v>0</v>
      </c>
      <c r="AG1100" s="152">
        <v>0</v>
      </c>
      <c r="AH1100" s="152">
        <v>0</v>
      </c>
      <c r="AI1100" s="6">
        <v>0</v>
      </c>
      <c r="AJ1100" s="152">
        <v>0</v>
      </c>
      <c r="AK1100" s="152">
        <v>0</v>
      </c>
      <c r="AL1100" s="152">
        <v>0</v>
      </c>
      <c r="AM1100" s="152">
        <v>0</v>
      </c>
      <c r="AN1100" s="152">
        <v>0</v>
      </c>
      <c r="AO1100" s="152">
        <v>0</v>
      </c>
      <c r="AP1100" s="152">
        <v>0</v>
      </c>
      <c r="AQ1100" s="152">
        <v>0</v>
      </c>
      <c r="AR1100" s="154">
        <v>0</v>
      </c>
      <c r="AS1100" s="152">
        <v>0</v>
      </c>
      <c r="AT1100" s="150">
        <v>0</v>
      </c>
      <c r="AU1100" s="152">
        <v>0</v>
      </c>
      <c r="AV1100" s="152">
        <v>0</v>
      </c>
      <c r="AW1100" s="152">
        <v>0</v>
      </c>
      <c r="AX1100" s="7" t="s">
        <v>156</v>
      </c>
      <c r="AY1100" s="152">
        <v>0</v>
      </c>
      <c r="AZ1100" s="156">
        <v>0</v>
      </c>
      <c r="BA1100" s="13">
        <v>1</v>
      </c>
      <c r="BB1100" s="150" t="s">
        <v>1339</v>
      </c>
      <c r="BC1100" s="152">
        <v>0</v>
      </c>
      <c r="BD1100" s="157">
        <v>0</v>
      </c>
      <c r="BE1100" s="6">
        <v>0</v>
      </c>
      <c r="BF1100" s="152">
        <v>0</v>
      </c>
      <c r="BG1100" s="152">
        <v>0</v>
      </c>
      <c r="BH1100" s="152">
        <v>0</v>
      </c>
      <c r="BI1100" s="9">
        <v>0</v>
      </c>
      <c r="BJ1100" s="6">
        <v>0</v>
      </c>
      <c r="BK1100" s="6">
        <v>0</v>
      </c>
      <c r="BL1100" s="6">
        <v>0</v>
      </c>
      <c r="BM1100" s="6">
        <v>0</v>
      </c>
      <c r="BN1100" s="6">
        <v>0</v>
      </c>
      <c r="BO1100" s="6">
        <v>0</v>
      </c>
    </row>
    <row r="1101" spans="3:67" ht="20.100000000000001" customHeight="1">
      <c r="C1101" s="14">
        <v>69012204</v>
      </c>
      <c r="D1101" s="150" t="s">
        <v>1341</v>
      </c>
      <c r="E1101" s="151">
        <v>1</v>
      </c>
      <c r="F1101" s="151">
        <v>60090002</v>
      </c>
      <c r="G1101" s="152">
        <v>0</v>
      </c>
      <c r="H1101" s="152">
        <v>0</v>
      </c>
      <c r="I1101" s="151">
        <v>1</v>
      </c>
      <c r="J1101" s="151">
        <v>0</v>
      </c>
      <c r="K1101" s="152">
        <v>0</v>
      </c>
      <c r="L1101" s="152">
        <v>0</v>
      </c>
      <c r="M1101" s="152" t="s">
        <v>1342</v>
      </c>
      <c r="N1101" s="152">
        <v>3</v>
      </c>
      <c r="O1101" s="152">
        <v>0</v>
      </c>
      <c r="P1101" s="152">
        <v>0</v>
      </c>
      <c r="Q1101" s="152">
        <v>0</v>
      </c>
      <c r="R1101" s="6">
        <v>0</v>
      </c>
      <c r="S1101" s="152">
        <v>0</v>
      </c>
      <c r="T1101" s="11">
        <v>1</v>
      </c>
      <c r="U1101" s="152">
        <v>0</v>
      </c>
      <c r="V1101" s="152">
        <v>0</v>
      </c>
      <c r="W1101" s="152">
        <v>0</v>
      </c>
      <c r="X1101" s="152">
        <v>0</v>
      </c>
      <c r="Y1101" s="152">
        <v>0</v>
      </c>
      <c r="Z1101" s="152">
        <v>0</v>
      </c>
      <c r="AA1101" s="152">
        <v>0</v>
      </c>
      <c r="AB1101" s="151">
        <v>0</v>
      </c>
      <c r="AC1101" s="152">
        <v>0</v>
      </c>
      <c r="AD1101" s="152">
        <v>0</v>
      </c>
      <c r="AE1101" s="152">
        <v>0</v>
      </c>
      <c r="AF1101" s="152">
        <v>0</v>
      </c>
      <c r="AG1101" s="152">
        <v>0</v>
      </c>
      <c r="AH1101" s="152">
        <v>0</v>
      </c>
      <c r="AI1101" s="6">
        <v>0</v>
      </c>
      <c r="AJ1101" s="152">
        <v>0</v>
      </c>
      <c r="AK1101" s="152">
        <v>0</v>
      </c>
      <c r="AL1101" s="152">
        <v>0</v>
      </c>
      <c r="AM1101" s="152">
        <v>0</v>
      </c>
      <c r="AN1101" s="152">
        <v>0</v>
      </c>
      <c r="AO1101" s="152">
        <v>0</v>
      </c>
      <c r="AP1101" s="152">
        <v>0</v>
      </c>
      <c r="AQ1101" s="152">
        <v>0</v>
      </c>
      <c r="AR1101" s="154">
        <v>0</v>
      </c>
      <c r="AS1101" s="152">
        <v>0</v>
      </c>
      <c r="AT1101" s="150">
        <v>0</v>
      </c>
      <c r="AU1101" s="152">
        <v>0</v>
      </c>
      <c r="AV1101" s="152">
        <v>0</v>
      </c>
      <c r="AW1101" s="152">
        <v>0</v>
      </c>
      <c r="AX1101" s="7" t="s">
        <v>156</v>
      </c>
      <c r="AY1101" s="152">
        <v>0</v>
      </c>
      <c r="AZ1101" s="156">
        <v>0</v>
      </c>
      <c r="BA1101" s="13">
        <v>1</v>
      </c>
      <c r="BB1101" s="150" t="s">
        <v>1341</v>
      </c>
      <c r="BC1101" s="152">
        <v>0</v>
      </c>
      <c r="BD1101" s="157">
        <v>0</v>
      </c>
      <c r="BE1101" s="6">
        <v>0</v>
      </c>
      <c r="BF1101" s="152">
        <v>0</v>
      </c>
      <c r="BG1101" s="152">
        <v>0</v>
      </c>
      <c r="BH1101" s="152">
        <v>0</v>
      </c>
      <c r="BI1101" s="9">
        <v>0</v>
      </c>
      <c r="BJ1101" s="6">
        <v>0</v>
      </c>
      <c r="BK1101" s="6">
        <v>0</v>
      </c>
      <c r="BL1101" s="6">
        <v>0</v>
      </c>
      <c r="BM1101" s="6">
        <v>0</v>
      </c>
      <c r="BN1101" s="6">
        <v>0</v>
      </c>
      <c r="BO1101" s="6">
        <v>0</v>
      </c>
    </row>
    <row r="1102" spans="3:67" ht="20.100000000000001" customHeight="1">
      <c r="C1102" s="14">
        <v>69012301</v>
      </c>
      <c r="D1102" s="150" t="s">
        <v>1343</v>
      </c>
      <c r="E1102" s="151">
        <v>1</v>
      </c>
      <c r="F1102" s="151">
        <v>60090002</v>
      </c>
      <c r="G1102" s="152">
        <v>0</v>
      </c>
      <c r="H1102" s="152">
        <v>0</v>
      </c>
      <c r="I1102" s="151">
        <v>1</v>
      </c>
      <c r="J1102" s="151">
        <v>0</v>
      </c>
      <c r="K1102" s="152">
        <v>0</v>
      </c>
      <c r="L1102" s="152">
        <v>0</v>
      </c>
      <c r="M1102" s="152" t="s">
        <v>1344</v>
      </c>
      <c r="N1102" s="152">
        <v>3</v>
      </c>
      <c r="O1102" s="152">
        <v>0</v>
      </c>
      <c r="P1102" s="152">
        <v>0</v>
      </c>
      <c r="Q1102" s="152">
        <v>0</v>
      </c>
      <c r="R1102" s="6">
        <v>0</v>
      </c>
      <c r="S1102" s="152">
        <v>0</v>
      </c>
      <c r="T1102" s="11">
        <v>1</v>
      </c>
      <c r="U1102" s="152">
        <v>0</v>
      </c>
      <c r="V1102" s="152">
        <v>0</v>
      </c>
      <c r="W1102" s="152">
        <v>0</v>
      </c>
      <c r="X1102" s="152">
        <v>0</v>
      </c>
      <c r="Y1102" s="152">
        <v>0</v>
      </c>
      <c r="Z1102" s="152">
        <v>0</v>
      </c>
      <c r="AA1102" s="152">
        <v>0</v>
      </c>
      <c r="AB1102" s="151">
        <v>0</v>
      </c>
      <c r="AC1102" s="152">
        <v>0</v>
      </c>
      <c r="AD1102" s="152">
        <v>0</v>
      </c>
      <c r="AE1102" s="152">
        <v>0</v>
      </c>
      <c r="AF1102" s="152">
        <v>0</v>
      </c>
      <c r="AG1102" s="152">
        <v>0</v>
      </c>
      <c r="AH1102" s="152">
        <v>0</v>
      </c>
      <c r="AI1102" s="6">
        <v>0</v>
      </c>
      <c r="AJ1102" s="152">
        <v>0</v>
      </c>
      <c r="AK1102" s="152">
        <v>0</v>
      </c>
      <c r="AL1102" s="152">
        <v>0</v>
      </c>
      <c r="AM1102" s="152">
        <v>0</v>
      </c>
      <c r="AN1102" s="152">
        <v>0</v>
      </c>
      <c r="AO1102" s="152">
        <v>0</v>
      </c>
      <c r="AP1102" s="152">
        <v>0</v>
      </c>
      <c r="AQ1102" s="152">
        <v>0</v>
      </c>
      <c r="AR1102" s="154">
        <v>0</v>
      </c>
      <c r="AS1102" s="152">
        <v>0</v>
      </c>
      <c r="AT1102" s="150">
        <v>0</v>
      </c>
      <c r="AU1102" s="152">
        <v>0</v>
      </c>
      <c r="AV1102" s="152">
        <v>0</v>
      </c>
      <c r="AW1102" s="152">
        <v>0</v>
      </c>
      <c r="AX1102" s="7" t="s">
        <v>156</v>
      </c>
      <c r="AY1102" s="152">
        <v>0</v>
      </c>
      <c r="AZ1102" s="156">
        <v>0</v>
      </c>
      <c r="BA1102" s="13">
        <v>1</v>
      </c>
      <c r="BB1102" s="150" t="s">
        <v>1343</v>
      </c>
      <c r="BC1102" s="152">
        <v>0</v>
      </c>
      <c r="BD1102" s="157">
        <v>0</v>
      </c>
      <c r="BE1102" s="6">
        <v>0</v>
      </c>
      <c r="BF1102" s="152">
        <v>0</v>
      </c>
      <c r="BG1102" s="152">
        <v>0</v>
      </c>
      <c r="BH1102" s="152">
        <v>0</v>
      </c>
      <c r="BI1102" s="9">
        <v>0</v>
      </c>
      <c r="BJ1102" s="6">
        <v>0</v>
      </c>
      <c r="BK1102" s="6">
        <v>0</v>
      </c>
      <c r="BL1102" s="6">
        <v>0</v>
      </c>
      <c r="BM1102" s="6">
        <v>0</v>
      </c>
      <c r="BN1102" s="6">
        <v>0</v>
      </c>
      <c r="BO1102" s="6">
        <v>0</v>
      </c>
    </row>
    <row r="1103" spans="3:67" ht="20.100000000000001" customHeight="1">
      <c r="C1103" s="14">
        <v>69012302</v>
      </c>
      <c r="D1103" s="150" t="s">
        <v>1345</v>
      </c>
      <c r="E1103" s="151">
        <v>1</v>
      </c>
      <c r="F1103" s="151">
        <v>60090002</v>
      </c>
      <c r="G1103" s="152">
        <v>0</v>
      </c>
      <c r="H1103" s="152">
        <v>0</v>
      </c>
      <c r="I1103" s="151">
        <v>1</v>
      </c>
      <c r="J1103" s="151">
        <v>0</v>
      </c>
      <c r="K1103" s="152">
        <v>0</v>
      </c>
      <c r="L1103" s="152">
        <v>0</v>
      </c>
      <c r="M1103" s="152" t="s">
        <v>1346</v>
      </c>
      <c r="N1103" s="152">
        <v>3</v>
      </c>
      <c r="O1103" s="152">
        <v>0</v>
      </c>
      <c r="P1103" s="152">
        <v>0</v>
      </c>
      <c r="Q1103" s="152">
        <v>0</v>
      </c>
      <c r="R1103" s="6">
        <v>0</v>
      </c>
      <c r="S1103" s="152">
        <v>0</v>
      </c>
      <c r="T1103" s="11">
        <v>1</v>
      </c>
      <c r="U1103" s="152">
        <v>0</v>
      </c>
      <c r="V1103" s="152">
        <v>0</v>
      </c>
      <c r="W1103" s="152">
        <v>0</v>
      </c>
      <c r="X1103" s="152">
        <v>0</v>
      </c>
      <c r="Y1103" s="152">
        <v>0</v>
      </c>
      <c r="Z1103" s="152">
        <v>0</v>
      </c>
      <c r="AA1103" s="152">
        <v>0</v>
      </c>
      <c r="AB1103" s="151">
        <v>0</v>
      </c>
      <c r="AC1103" s="152">
        <v>0</v>
      </c>
      <c r="AD1103" s="152">
        <v>0</v>
      </c>
      <c r="AE1103" s="152">
        <v>0</v>
      </c>
      <c r="AF1103" s="152">
        <v>0</v>
      </c>
      <c r="AG1103" s="152">
        <v>0</v>
      </c>
      <c r="AH1103" s="152">
        <v>0</v>
      </c>
      <c r="AI1103" s="6">
        <v>0</v>
      </c>
      <c r="AJ1103" s="152">
        <v>0</v>
      </c>
      <c r="AK1103" s="152">
        <v>0</v>
      </c>
      <c r="AL1103" s="152">
        <v>0</v>
      </c>
      <c r="AM1103" s="152">
        <v>0</v>
      </c>
      <c r="AN1103" s="152">
        <v>0</v>
      </c>
      <c r="AO1103" s="152">
        <v>0</v>
      </c>
      <c r="AP1103" s="152">
        <v>0</v>
      </c>
      <c r="AQ1103" s="152">
        <v>0</v>
      </c>
      <c r="AR1103" s="154">
        <v>0</v>
      </c>
      <c r="AS1103" s="152">
        <v>0</v>
      </c>
      <c r="AT1103" s="150">
        <v>0</v>
      </c>
      <c r="AU1103" s="152">
        <v>0</v>
      </c>
      <c r="AV1103" s="152">
        <v>0</v>
      </c>
      <c r="AW1103" s="152">
        <v>0</v>
      </c>
      <c r="AX1103" s="7" t="s">
        <v>156</v>
      </c>
      <c r="AY1103" s="152">
        <v>0</v>
      </c>
      <c r="AZ1103" s="156">
        <v>0</v>
      </c>
      <c r="BA1103" s="13">
        <v>1</v>
      </c>
      <c r="BB1103" s="150" t="s">
        <v>1345</v>
      </c>
      <c r="BC1103" s="152">
        <v>0</v>
      </c>
      <c r="BD1103" s="157">
        <v>0</v>
      </c>
      <c r="BE1103" s="6">
        <v>0</v>
      </c>
      <c r="BF1103" s="152">
        <v>0</v>
      </c>
      <c r="BG1103" s="152">
        <v>0</v>
      </c>
      <c r="BH1103" s="152">
        <v>0</v>
      </c>
      <c r="BI1103" s="9">
        <v>0</v>
      </c>
      <c r="BJ1103" s="6">
        <v>0</v>
      </c>
      <c r="BK1103" s="6">
        <v>0</v>
      </c>
      <c r="BL1103" s="6">
        <v>0</v>
      </c>
      <c r="BM1103" s="6">
        <v>0</v>
      </c>
      <c r="BN1103" s="6">
        <v>0</v>
      </c>
      <c r="BO1103" s="6">
        <v>0</v>
      </c>
    </row>
    <row r="1104" spans="3:67" ht="20.100000000000001" customHeight="1">
      <c r="C1104" s="14">
        <v>69012303</v>
      </c>
      <c r="D1104" s="150" t="s">
        <v>1347</v>
      </c>
      <c r="E1104" s="151">
        <v>1</v>
      </c>
      <c r="F1104" s="151">
        <v>60090002</v>
      </c>
      <c r="G1104" s="152">
        <v>0</v>
      </c>
      <c r="H1104" s="152">
        <v>0</v>
      </c>
      <c r="I1104" s="151">
        <v>1</v>
      </c>
      <c r="J1104" s="151">
        <v>0</v>
      </c>
      <c r="K1104" s="152">
        <v>0</v>
      </c>
      <c r="L1104" s="152">
        <v>0</v>
      </c>
      <c r="M1104" s="152" t="s">
        <v>1348</v>
      </c>
      <c r="N1104" s="152">
        <v>3</v>
      </c>
      <c r="O1104" s="152">
        <v>0</v>
      </c>
      <c r="P1104" s="152">
        <v>0</v>
      </c>
      <c r="Q1104" s="152">
        <v>0</v>
      </c>
      <c r="R1104" s="6">
        <v>0</v>
      </c>
      <c r="S1104" s="152">
        <v>0</v>
      </c>
      <c r="T1104" s="11">
        <v>1</v>
      </c>
      <c r="U1104" s="152">
        <v>0</v>
      </c>
      <c r="V1104" s="152">
        <v>0</v>
      </c>
      <c r="W1104" s="152">
        <v>0</v>
      </c>
      <c r="X1104" s="152">
        <v>0</v>
      </c>
      <c r="Y1104" s="152">
        <v>0</v>
      </c>
      <c r="Z1104" s="152">
        <v>0</v>
      </c>
      <c r="AA1104" s="152">
        <v>0</v>
      </c>
      <c r="AB1104" s="151">
        <v>0</v>
      </c>
      <c r="AC1104" s="152">
        <v>0</v>
      </c>
      <c r="AD1104" s="152">
        <v>0</v>
      </c>
      <c r="AE1104" s="152">
        <v>0</v>
      </c>
      <c r="AF1104" s="152">
        <v>0</v>
      </c>
      <c r="AG1104" s="152">
        <v>0</v>
      </c>
      <c r="AH1104" s="152">
        <v>0</v>
      </c>
      <c r="AI1104" s="6">
        <v>0</v>
      </c>
      <c r="AJ1104" s="152">
        <v>0</v>
      </c>
      <c r="AK1104" s="152">
        <v>0</v>
      </c>
      <c r="AL1104" s="152">
        <v>0</v>
      </c>
      <c r="AM1104" s="152">
        <v>0</v>
      </c>
      <c r="AN1104" s="152">
        <v>0</v>
      </c>
      <c r="AO1104" s="152">
        <v>0</v>
      </c>
      <c r="AP1104" s="152">
        <v>0</v>
      </c>
      <c r="AQ1104" s="152">
        <v>0</v>
      </c>
      <c r="AR1104" s="154">
        <v>0</v>
      </c>
      <c r="AS1104" s="152">
        <v>0</v>
      </c>
      <c r="AT1104" s="150">
        <v>0</v>
      </c>
      <c r="AU1104" s="152">
        <v>0</v>
      </c>
      <c r="AV1104" s="152">
        <v>0</v>
      </c>
      <c r="AW1104" s="152">
        <v>0</v>
      </c>
      <c r="AX1104" s="7" t="s">
        <v>156</v>
      </c>
      <c r="AY1104" s="152">
        <v>0</v>
      </c>
      <c r="AZ1104" s="156">
        <v>0</v>
      </c>
      <c r="BA1104" s="13">
        <v>1</v>
      </c>
      <c r="BB1104" s="150" t="s">
        <v>1347</v>
      </c>
      <c r="BC1104" s="152">
        <v>0</v>
      </c>
      <c r="BD1104" s="157">
        <v>0</v>
      </c>
      <c r="BE1104" s="6">
        <v>0</v>
      </c>
      <c r="BF1104" s="152">
        <v>0</v>
      </c>
      <c r="BG1104" s="152">
        <v>0</v>
      </c>
      <c r="BH1104" s="152">
        <v>0</v>
      </c>
      <c r="BI1104" s="9">
        <v>0</v>
      </c>
      <c r="BJ1104" s="6">
        <v>0</v>
      </c>
      <c r="BK1104" s="6">
        <v>0</v>
      </c>
      <c r="BL1104" s="6">
        <v>0</v>
      </c>
      <c r="BM1104" s="6">
        <v>0</v>
      </c>
      <c r="BN1104" s="6">
        <v>0</v>
      </c>
      <c r="BO1104" s="6">
        <v>0</v>
      </c>
    </row>
    <row r="1105" spans="3:67" ht="20.100000000000001" customHeight="1">
      <c r="C1105" s="14">
        <v>69012304</v>
      </c>
      <c r="D1105" s="150" t="s">
        <v>1349</v>
      </c>
      <c r="E1105" s="151">
        <v>1</v>
      </c>
      <c r="F1105" s="151">
        <v>60090002</v>
      </c>
      <c r="G1105" s="152">
        <v>0</v>
      </c>
      <c r="H1105" s="152">
        <v>0</v>
      </c>
      <c r="I1105" s="151">
        <v>1</v>
      </c>
      <c r="J1105" s="151">
        <v>0</v>
      </c>
      <c r="K1105" s="152">
        <v>0</v>
      </c>
      <c r="L1105" s="152">
        <v>0</v>
      </c>
      <c r="M1105" s="152" t="s">
        <v>1350</v>
      </c>
      <c r="N1105" s="152">
        <v>3</v>
      </c>
      <c r="O1105" s="152">
        <v>0</v>
      </c>
      <c r="P1105" s="152">
        <v>0</v>
      </c>
      <c r="Q1105" s="152">
        <v>0</v>
      </c>
      <c r="R1105" s="6">
        <v>0</v>
      </c>
      <c r="S1105" s="152">
        <v>0</v>
      </c>
      <c r="T1105" s="11">
        <v>1</v>
      </c>
      <c r="U1105" s="152">
        <v>0</v>
      </c>
      <c r="V1105" s="152">
        <v>0</v>
      </c>
      <c r="W1105" s="152">
        <v>0</v>
      </c>
      <c r="X1105" s="152">
        <v>0</v>
      </c>
      <c r="Y1105" s="152">
        <v>0</v>
      </c>
      <c r="Z1105" s="152">
        <v>0</v>
      </c>
      <c r="AA1105" s="152">
        <v>0</v>
      </c>
      <c r="AB1105" s="151">
        <v>0</v>
      </c>
      <c r="AC1105" s="152">
        <v>0</v>
      </c>
      <c r="AD1105" s="152">
        <v>0</v>
      </c>
      <c r="AE1105" s="152">
        <v>0</v>
      </c>
      <c r="AF1105" s="152">
        <v>0</v>
      </c>
      <c r="AG1105" s="152">
        <v>0</v>
      </c>
      <c r="AH1105" s="152">
        <v>0</v>
      </c>
      <c r="AI1105" s="6">
        <v>0</v>
      </c>
      <c r="AJ1105" s="152">
        <v>0</v>
      </c>
      <c r="AK1105" s="152">
        <v>0</v>
      </c>
      <c r="AL1105" s="152">
        <v>0</v>
      </c>
      <c r="AM1105" s="152">
        <v>0</v>
      </c>
      <c r="AN1105" s="152">
        <v>0</v>
      </c>
      <c r="AO1105" s="152">
        <v>0</v>
      </c>
      <c r="AP1105" s="152">
        <v>0</v>
      </c>
      <c r="AQ1105" s="152">
        <v>0</v>
      </c>
      <c r="AR1105" s="154">
        <v>0</v>
      </c>
      <c r="AS1105" s="152">
        <v>0</v>
      </c>
      <c r="AT1105" s="150">
        <v>0</v>
      </c>
      <c r="AU1105" s="152">
        <v>0</v>
      </c>
      <c r="AV1105" s="152">
        <v>0</v>
      </c>
      <c r="AW1105" s="152">
        <v>0</v>
      </c>
      <c r="AX1105" s="7" t="s">
        <v>156</v>
      </c>
      <c r="AY1105" s="152">
        <v>0</v>
      </c>
      <c r="AZ1105" s="156">
        <v>0</v>
      </c>
      <c r="BA1105" s="13">
        <v>1</v>
      </c>
      <c r="BB1105" s="150" t="s">
        <v>1349</v>
      </c>
      <c r="BC1105" s="152">
        <v>0</v>
      </c>
      <c r="BD1105" s="157">
        <v>0</v>
      </c>
      <c r="BE1105" s="6">
        <v>0</v>
      </c>
      <c r="BF1105" s="152">
        <v>0</v>
      </c>
      <c r="BG1105" s="152">
        <v>0</v>
      </c>
      <c r="BH1105" s="152">
        <v>0</v>
      </c>
      <c r="BI1105" s="9">
        <v>0</v>
      </c>
      <c r="BJ1105" s="6">
        <v>0</v>
      </c>
      <c r="BK1105" s="6">
        <v>0</v>
      </c>
      <c r="BL1105" s="6">
        <v>0</v>
      </c>
      <c r="BM1105" s="6">
        <v>0</v>
      </c>
      <c r="BN1105" s="6">
        <v>0</v>
      </c>
      <c r="BO1105" s="6">
        <v>0</v>
      </c>
    </row>
    <row r="1106" spans="3:67" ht="20.100000000000001" customHeight="1">
      <c r="C1106" s="66">
        <v>69013001</v>
      </c>
      <c r="D1106" s="186" t="s">
        <v>2108</v>
      </c>
      <c r="E1106" s="187">
        <v>1</v>
      </c>
      <c r="F1106" s="187">
        <v>60090002</v>
      </c>
      <c r="G1106" s="188">
        <v>0</v>
      </c>
      <c r="H1106" s="188">
        <v>0</v>
      </c>
      <c r="I1106" s="187">
        <v>1</v>
      </c>
      <c r="J1106" s="187">
        <v>0</v>
      </c>
      <c r="K1106" s="188">
        <v>0</v>
      </c>
      <c r="L1106" s="188">
        <v>0</v>
      </c>
      <c r="M1106" s="188" t="s">
        <v>2099</v>
      </c>
      <c r="N1106" s="152">
        <v>3</v>
      </c>
      <c r="O1106" s="152">
        <v>0</v>
      </c>
      <c r="P1106" s="152">
        <v>0</v>
      </c>
      <c r="Q1106" s="152">
        <v>0</v>
      </c>
      <c r="R1106" s="6">
        <v>0</v>
      </c>
      <c r="S1106" s="152">
        <v>0</v>
      </c>
      <c r="T1106" s="11">
        <v>1</v>
      </c>
      <c r="U1106" s="152">
        <v>0</v>
      </c>
      <c r="V1106" s="152">
        <v>0</v>
      </c>
      <c r="W1106" s="152">
        <v>0</v>
      </c>
      <c r="X1106" s="152">
        <v>0</v>
      </c>
      <c r="Y1106" s="152">
        <v>0</v>
      </c>
      <c r="Z1106" s="152">
        <v>0</v>
      </c>
      <c r="AA1106" s="152">
        <v>0</v>
      </c>
      <c r="AB1106" s="151">
        <v>0</v>
      </c>
      <c r="AC1106" s="152">
        <v>0</v>
      </c>
      <c r="AD1106" s="152">
        <v>0</v>
      </c>
      <c r="AE1106" s="152">
        <v>0</v>
      </c>
      <c r="AF1106" s="152">
        <v>0</v>
      </c>
      <c r="AG1106" s="152">
        <v>0</v>
      </c>
      <c r="AH1106" s="152">
        <v>0</v>
      </c>
      <c r="AI1106" s="6">
        <v>0</v>
      </c>
      <c r="AJ1106" s="152">
        <v>0</v>
      </c>
      <c r="AK1106" s="152">
        <v>0</v>
      </c>
      <c r="AL1106" s="152">
        <v>0</v>
      </c>
      <c r="AM1106" s="152">
        <v>0</v>
      </c>
      <c r="AN1106" s="152">
        <v>0</v>
      </c>
      <c r="AO1106" s="152">
        <v>0</v>
      </c>
      <c r="AP1106" s="152">
        <v>0</v>
      </c>
      <c r="AQ1106" s="152">
        <v>0</v>
      </c>
      <c r="AR1106" s="154">
        <v>0</v>
      </c>
      <c r="AS1106" s="152">
        <v>0</v>
      </c>
      <c r="AT1106" s="150">
        <v>0</v>
      </c>
      <c r="AU1106" s="152">
        <v>0</v>
      </c>
      <c r="AV1106" s="152">
        <v>0</v>
      </c>
      <c r="AW1106" s="152">
        <v>0</v>
      </c>
      <c r="AX1106" s="7" t="s">
        <v>156</v>
      </c>
      <c r="AY1106" s="152">
        <v>0</v>
      </c>
      <c r="AZ1106" s="156">
        <v>0</v>
      </c>
      <c r="BA1106" s="13">
        <v>1</v>
      </c>
      <c r="BB1106" s="150" t="s">
        <v>1315</v>
      </c>
      <c r="BC1106" s="152">
        <v>0</v>
      </c>
      <c r="BD1106" s="157">
        <v>0</v>
      </c>
      <c r="BE1106" s="6">
        <v>0</v>
      </c>
      <c r="BF1106" s="152">
        <v>0</v>
      </c>
      <c r="BG1106" s="152">
        <v>0</v>
      </c>
      <c r="BH1106" s="152">
        <v>0</v>
      </c>
      <c r="BI1106" s="9">
        <v>0</v>
      </c>
      <c r="BJ1106" s="6">
        <v>0</v>
      </c>
      <c r="BK1106" s="6">
        <v>0</v>
      </c>
      <c r="BL1106" s="6">
        <v>0</v>
      </c>
      <c r="BM1106" s="6">
        <v>0</v>
      </c>
      <c r="BN1106" s="6">
        <v>0</v>
      </c>
      <c r="BO1106" s="6">
        <v>0</v>
      </c>
    </row>
    <row r="1107" spans="3:67" ht="20.100000000000001" customHeight="1">
      <c r="C1107" s="66">
        <v>69013002</v>
      </c>
      <c r="D1107" s="186" t="s">
        <v>2109</v>
      </c>
      <c r="E1107" s="187">
        <v>1</v>
      </c>
      <c r="F1107" s="187">
        <v>60090002</v>
      </c>
      <c r="G1107" s="188">
        <v>0</v>
      </c>
      <c r="H1107" s="188">
        <v>0</v>
      </c>
      <c r="I1107" s="187">
        <v>1</v>
      </c>
      <c r="J1107" s="187">
        <v>0</v>
      </c>
      <c r="K1107" s="188">
        <v>0</v>
      </c>
      <c r="L1107" s="188">
        <v>0</v>
      </c>
      <c r="M1107" s="188" t="s">
        <v>2100</v>
      </c>
      <c r="N1107" s="152">
        <v>3</v>
      </c>
      <c r="O1107" s="152">
        <v>0</v>
      </c>
      <c r="P1107" s="152">
        <v>0</v>
      </c>
      <c r="Q1107" s="152">
        <v>0</v>
      </c>
      <c r="R1107" s="6">
        <v>0</v>
      </c>
      <c r="S1107" s="152">
        <v>0</v>
      </c>
      <c r="T1107" s="11">
        <v>1</v>
      </c>
      <c r="U1107" s="152">
        <v>0</v>
      </c>
      <c r="V1107" s="152">
        <v>0</v>
      </c>
      <c r="W1107" s="152">
        <v>0</v>
      </c>
      <c r="X1107" s="152">
        <v>0</v>
      </c>
      <c r="Y1107" s="152">
        <v>0</v>
      </c>
      <c r="Z1107" s="152">
        <v>0</v>
      </c>
      <c r="AA1107" s="152">
        <v>0</v>
      </c>
      <c r="AB1107" s="151">
        <v>0</v>
      </c>
      <c r="AC1107" s="152">
        <v>0</v>
      </c>
      <c r="AD1107" s="152">
        <v>0</v>
      </c>
      <c r="AE1107" s="152">
        <v>0</v>
      </c>
      <c r="AF1107" s="152">
        <v>0</v>
      </c>
      <c r="AG1107" s="152">
        <v>0</v>
      </c>
      <c r="AH1107" s="152">
        <v>0</v>
      </c>
      <c r="AI1107" s="6">
        <v>0</v>
      </c>
      <c r="AJ1107" s="152">
        <v>0</v>
      </c>
      <c r="AK1107" s="152">
        <v>0</v>
      </c>
      <c r="AL1107" s="152">
        <v>0</v>
      </c>
      <c r="AM1107" s="152">
        <v>0</v>
      </c>
      <c r="AN1107" s="152">
        <v>0</v>
      </c>
      <c r="AO1107" s="152">
        <v>0</v>
      </c>
      <c r="AP1107" s="152">
        <v>0</v>
      </c>
      <c r="AQ1107" s="152">
        <v>0</v>
      </c>
      <c r="AR1107" s="154">
        <v>0</v>
      </c>
      <c r="AS1107" s="152">
        <v>0</v>
      </c>
      <c r="AT1107" s="150">
        <v>0</v>
      </c>
      <c r="AU1107" s="152">
        <v>0</v>
      </c>
      <c r="AV1107" s="152">
        <v>0</v>
      </c>
      <c r="AW1107" s="152">
        <v>0</v>
      </c>
      <c r="AX1107" s="7" t="s">
        <v>156</v>
      </c>
      <c r="AY1107" s="152">
        <v>0</v>
      </c>
      <c r="AZ1107" s="156">
        <v>0</v>
      </c>
      <c r="BA1107" s="13">
        <v>1</v>
      </c>
      <c r="BB1107" s="150" t="s">
        <v>1317</v>
      </c>
      <c r="BC1107" s="152">
        <v>0</v>
      </c>
      <c r="BD1107" s="157">
        <v>0</v>
      </c>
      <c r="BE1107" s="6">
        <v>0</v>
      </c>
      <c r="BF1107" s="152">
        <v>0</v>
      </c>
      <c r="BG1107" s="152">
        <v>0</v>
      </c>
      <c r="BH1107" s="152">
        <v>0</v>
      </c>
      <c r="BI1107" s="9">
        <v>0</v>
      </c>
      <c r="BJ1107" s="6">
        <v>0</v>
      </c>
      <c r="BK1107" s="6">
        <v>0</v>
      </c>
      <c r="BL1107" s="6">
        <v>0</v>
      </c>
      <c r="BM1107" s="6">
        <v>0</v>
      </c>
      <c r="BN1107" s="6">
        <v>0</v>
      </c>
      <c r="BO1107" s="6">
        <v>0</v>
      </c>
    </row>
    <row r="1108" spans="3:67" ht="20.100000000000001" customHeight="1">
      <c r="C1108" s="66">
        <v>69013003</v>
      </c>
      <c r="D1108" s="186" t="s">
        <v>2105</v>
      </c>
      <c r="E1108" s="187">
        <v>1</v>
      </c>
      <c r="F1108" s="187">
        <v>60090002</v>
      </c>
      <c r="G1108" s="188">
        <v>0</v>
      </c>
      <c r="H1108" s="188">
        <v>0</v>
      </c>
      <c r="I1108" s="187">
        <v>1</v>
      </c>
      <c r="J1108" s="187">
        <v>0</v>
      </c>
      <c r="K1108" s="188">
        <v>0</v>
      </c>
      <c r="L1108" s="188">
        <v>0</v>
      </c>
      <c r="M1108" s="188" t="s">
        <v>2101</v>
      </c>
      <c r="N1108" s="152">
        <v>3</v>
      </c>
      <c r="O1108" s="152">
        <v>0</v>
      </c>
      <c r="P1108" s="152">
        <v>0</v>
      </c>
      <c r="Q1108" s="152">
        <v>0</v>
      </c>
      <c r="R1108" s="6">
        <v>0</v>
      </c>
      <c r="S1108" s="152">
        <v>0</v>
      </c>
      <c r="T1108" s="11">
        <v>1</v>
      </c>
      <c r="U1108" s="152">
        <v>0</v>
      </c>
      <c r="V1108" s="152">
        <v>0</v>
      </c>
      <c r="W1108" s="152">
        <v>0</v>
      </c>
      <c r="X1108" s="152">
        <v>0</v>
      </c>
      <c r="Y1108" s="152">
        <v>0</v>
      </c>
      <c r="Z1108" s="152">
        <v>0</v>
      </c>
      <c r="AA1108" s="152">
        <v>0</v>
      </c>
      <c r="AB1108" s="151">
        <v>0</v>
      </c>
      <c r="AC1108" s="152">
        <v>0</v>
      </c>
      <c r="AD1108" s="152">
        <v>0</v>
      </c>
      <c r="AE1108" s="152">
        <v>0</v>
      </c>
      <c r="AF1108" s="152">
        <v>0</v>
      </c>
      <c r="AG1108" s="152">
        <v>0</v>
      </c>
      <c r="AH1108" s="152">
        <v>0</v>
      </c>
      <c r="AI1108" s="6">
        <v>0</v>
      </c>
      <c r="AJ1108" s="152">
        <v>0</v>
      </c>
      <c r="AK1108" s="152">
        <v>0</v>
      </c>
      <c r="AL1108" s="152">
        <v>0</v>
      </c>
      <c r="AM1108" s="152">
        <v>0</v>
      </c>
      <c r="AN1108" s="152">
        <v>0</v>
      </c>
      <c r="AO1108" s="152">
        <v>0</v>
      </c>
      <c r="AP1108" s="152">
        <v>0</v>
      </c>
      <c r="AQ1108" s="152">
        <v>0</v>
      </c>
      <c r="AR1108" s="154">
        <v>0</v>
      </c>
      <c r="AS1108" s="152">
        <v>0</v>
      </c>
      <c r="AT1108" s="150">
        <v>0</v>
      </c>
      <c r="AU1108" s="152">
        <v>0</v>
      </c>
      <c r="AV1108" s="152">
        <v>0</v>
      </c>
      <c r="AW1108" s="152">
        <v>0</v>
      </c>
      <c r="AX1108" s="7" t="s">
        <v>156</v>
      </c>
      <c r="AY1108" s="152">
        <v>0</v>
      </c>
      <c r="AZ1108" s="156">
        <v>0</v>
      </c>
      <c r="BA1108" s="13">
        <v>1</v>
      </c>
      <c r="BB1108" s="150" t="s">
        <v>1319</v>
      </c>
      <c r="BC1108" s="152">
        <v>0</v>
      </c>
      <c r="BD1108" s="157">
        <v>0</v>
      </c>
      <c r="BE1108" s="6">
        <v>0</v>
      </c>
      <c r="BF1108" s="152">
        <v>0</v>
      </c>
      <c r="BG1108" s="152">
        <v>0</v>
      </c>
      <c r="BH1108" s="152">
        <v>0</v>
      </c>
      <c r="BI1108" s="9">
        <v>0</v>
      </c>
      <c r="BJ1108" s="6">
        <v>0</v>
      </c>
      <c r="BK1108" s="6">
        <v>0</v>
      </c>
      <c r="BL1108" s="6">
        <v>0</v>
      </c>
      <c r="BM1108" s="6">
        <v>0</v>
      </c>
      <c r="BN1108" s="6">
        <v>0</v>
      </c>
      <c r="BO1108" s="6">
        <v>0</v>
      </c>
    </row>
    <row r="1109" spans="3:67" ht="20.100000000000001" customHeight="1">
      <c r="C1109" s="66">
        <v>69013004</v>
      </c>
      <c r="D1109" s="186" t="s">
        <v>2106</v>
      </c>
      <c r="E1109" s="187">
        <v>1</v>
      </c>
      <c r="F1109" s="187">
        <v>60090002</v>
      </c>
      <c r="G1109" s="188">
        <v>0</v>
      </c>
      <c r="H1109" s="188">
        <v>0</v>
      </c>
      <c r="I1109" s="187">
        <v>1</v>
      </c>
      <c r="J1109" s="187">
        <v>0</v>
      </c>
      <c r="K1109" s="188">
        <v>0</v>
      </c>
      <c r="L1109" s="188">
        <v>0</v>
      </c>
      <c r="M1109" s="188" t="s">
        <v>2102</v>
      </c>
      <c r="N1109" s="152">
        <v>3</v>
      </c>
      <c r="O1109" s="152">
        <v>0</v>
      </c>
      <c r="P1109" s="152">
        <v>0</v>
      </c>
      <c r="Q1109" s="152">
        <v>0</v>
      </c>
      <c r="R1109" s="6">
        <v>0</v>
      </c>
      <c r="S1109" s="152">
        <v>0</v>
      </c>
      <c r="T1109" s="11">
        <v>1</v>
      </c>
      <c r="U1109" s="152">
        <v>0</v>
      </c>
      <c r="V1109" s="152">
        <v>0</v>
      </c>
      <c r="W1109" s="152">
        <v>0</v>
      </c>
      <c r="X1109" s="152">
        <v>0</v>
      </c>
      <c r="Y1109" s="152">
        <v>0</v>
      </c>
      <c r="Z1109" s="152">
        <v>0</v>
      </c>
      <c r="AA1109" s="152">
        <v>0</v>
      </c>
      <c r="AB1109" s="151">
        <v>0</v>
      </c>
      <c r="AC1109" s="152">
        <v>0</v>
      </c>
      <c r="AD1109" s="152">
        <v>0</v>
      </c>
      <c r="AE1109" s="152">
        <v>0</v>
      </c>
      <c r="AF1109" s="152">
        <v>0</v>
      </c>
      <c r="AG1109" s="152">
        <v>0</v>
      </c>
      <c r="AH1109" s="152">
        <v>0</v>
      </c>
      <c r="AI1109" s="6">
        <v>0</v>
      </c>
      <c r="AJ1109" s="152">
        <v>0</v>
      </c>
      <c r="AK1109" s="152">
        <v>0</v>
      </c>
      <c r="AL1109" s="152">
        <v>0</v>
      </c>
      <c r="AM1109" s="152">
        <v>0</v>
      </c>
      <c r="AN1109" s="152">
        <v>0</v>
      </c>
      <c r="AO1109" s="152">
        <v>0</v>
      </c>
      <c r="AP1109" s="152">
        <v>0</v>
      </c>
      <c r="AQ1109" s="152">
        <v>0</v>
      </c>
      <c r="AR1109" s="154">
        <v>0</v>
      </c>
      <c r="AS1109" s="152">
        <v>0</v>
      </c>
      <c r="AT1109" s="150">
        <v>0</v>
      </c>
      <c r="AU1109" s="152">
        <v>0</v>
      </c>
      <c r="AV1109" s="152">
        <v>0</v>
      </c>
      <c r="AW1109" s="152">
        <v>0</v>
      </c>
      <c r="AX1109" s="7" t="s">
        <v>156</v>
      </c>
      <c r="AY1109" s="152">
        <v>0</v>
      </c>
      <c r="AZ1109" s="156">
        <v>0</v>
      </c>
      <c r="BA1109" s="13">
        <v>1</v>
      </c>
      <c r="BB1109" s="150" t="s">
        <v>1321</v>
      </c>
      <c r="BC1109" s="152">
        <v>0</v>
      </c>
      <c r="BD1109" s="157">
        <v>0</v>
      </c>
      <c r="BE1109" s="6">
        <v>0</v>
      </c>
      <c r="BF1109" s="152">
        <v>0</v>
      </c>
      <c r="BG1109" s="152">
        <v>0</v>
      </c>
      <c r="BH1109" s="152">
        <v>0</v>
      </c>
      <c r="BI1109" s="9">
        <v>0</v>
      </c>
      <c r="BJ1109" s="6">
        <v>0</v>
      </c>
      <c r="BK1109" s="6">
        <v>0</v>
      </c>
      <c r="BL1109" s="6">
        <v>0</v>
      </c>
      <c r="BM1109" s="6">
        <v>0</v>
      </c>
      <c r="BN1109" s="6">
        <v>0</v>
      </c>
      <c r="BO1109" s="6">
        <v>0</v>
      </c>
    </row>
    <row r="1110" spans="3:67" ht="20.100000000000001" customHeight="1">
      <c r="C1110" s="66">
        <v>69013005</v>
      </c>
      <c r="D1110" s="186" t="s">
        <v>2107</v>
      </c>
      <c r="E1110" s="187">
        <v>1</v>
      </c>
      <c r="F1110" s="187">
        <v>60090002</v>
      </c>
      <c r="G1110" s="188">
        <v>0</v>
      </c>
      <c r="H1110" s="188">
        <v>0</v>
      </c>
      <c r="I1110" s="187">
        <v>1</v>
      </c>
      <c r="J1110" s="187">
        <v>0</v>
      </c>
      <c r="K1110" s="188">
        <v>0</v>
      </c>
      <c r="L1110" s="188">
        <v>0</v>
      </c>
      <c r="M1110" s="188" t="s">
        <v>2103</v>
      </c>
      <c r="N1110" s="152">
        <v>3</v>
      </c>
      <c r="O1110" s="152">
        <v>0</v>
      </c>
      <c r="P1110" s="152">
        <v>0</v>
      </c>
      <c r="Q1110" s="152">
        <v>0</v>
      </c>
      <c r="R1110" s="6">
        <v>0</v>
      </c>
      <c r="S1110" s="152">
        <v>0</v>
      </c>
      <c r="T1110" s="11">
        <v>1</v>
      </c>
      <c r="U1110" s="152">
        <v>0</v>
      </c>
      <c r="V1110" s="152">
        <v>0</v>
      </c>
      <c r="W1110" s="152">
        <v>0</v>
      </c>
      <c r="X1110" s="152">
        <v>0</v>
      </c>
      <c r="Y1110" s="152">
        <v>0</v>
      </c>
      <c r="Z1110" s="152">
        <v>0</v>
      </c>
      <c r="AA1110" s="152">
        <v>0</v>
      </c>
      <c r="AB1110" s="151">
        <v>0</v>
      </c>
      <c r="AC1110" s="152">
        <v>0</v>
      </c>
      <c r="AD1110" s="152">
        <v>0</v>
      </c>
      <c r="AE1110" s="152">
        <v>0</v>
      </c>
      <c r="AF1110" s="152">
        <v>0</v>
      </c>
      <c r="AG1110" s="152">
        <v>0</v>
      </c>
      <c r="AH1110" s="152">
        <v>0</v>
      </c>
      <c r="AI1110" s="6">
        <v>0</v>
      </c>
      <c r="AJ1110" s="152">
        <v>0</v>
      </c>
      <c r="AK1110" s="152">
        <v>0</v>
      </c>
      <c r="AL1110" s="152">
        <v>0</v>
      </c>
      <c r="AM1110" s="152">
        <v>0</v>
      </c>
      <c r="AN1110" s="152">
        <v>0</v>
      </c>
      <c r="AO1110" s="152">
        <v>0</v>
      </c>
      <c r="AP1110" s="152">
        <v>0</v>
      </c>
      <c r="AQ1110" s="152">
        <v>0</v>
      </c>
      <c r="AR1110" s="154">
        <v>0</v>
      </c>
      <c r="AS1110" s="152">
        <v>0</v>
      </c>
      <c r="AT1110" s="150">
        <v>0</v>
      </c>
      <c r="AU1110" s="152">
        <v>0</v>
      </c>
      <c r="AV1110" s="152">
        <v>0</v>
      </c>
      <c r="AW1110" s="152">
        <v>0</v>
      </c>
      <c r="AX1110" s="7" t="s">
        <v>156</v>
      </c>
      <c r="AY1110" s="152">
        <v>0</v>
      </c>
      <c r="AZ1110" s="156">
        <v>0</v>
      </c>
      <c r="BA1110" s="13">
        <v>1</v>
      </c>
      <c r="BB1110" s="150" t="s">
        <v>1323</v>
      </c>
      <c r="BC1110" s="152">
        <v>0</v>
      </c>
      <c r="BD1110" s="157">
        <v>0</v>
      </c>
      <c r="BE1110" s="6">
        <v>0</v>
      </c>
      <c r="BF1110" s="152">
        <v>0</v>
      </c>
      <c r="BG1110" s="152">
        <v>0</v>
      </c>
      <c r="BH1110" s="152">
        <v>0</v>
      </c>
      <c r="BI1110" s="9">
        <v>0</v>
      </c>
      <c r="BJ1110" s="6">
        <v>0</v>
      </c>
      <c r="BK1110" s="6">
        <v>0</v>
      </c>
      <c r="BL1110" s="6">
        <v>0</v>
      </c>
      <c r="BM1110" s="6">
        <v>0</v>
      </c>
      <c r="BN1110" s="6">
        <v>0</v>
      </c>
      <c r="BO1110" s="6">
        <v>0</v>
      </c>
    </row>
    <row r="1111" spans="3:67" ht="20.100000000000001" customHeight="1">
      <c r="C1111" s="66">
        <v>69013006</v>
      </c>
      <c r="D1111" s="186" t="s">
        <v>2110</v>
      </c>
      <c r="E1111" s="187">
        <v>1</v>
      </c>
      <c r="F1111" s="187">
        <v>60090002</v>
      </c>
      <c r="G1111" s="188">
        <v>0</v>
      </c>
      <c r="H1111" s="188">
        <v>0</v>
      </c>
      <c r="I1111" s="187">
        <v>1</v>
      </c>
      <c r="J1111" s="187">
        <v>0</v>
      </c>
      <c r="K1111" s="188">
        <v>0</v>
      </c>
      <c r="L1111" s="188">
        <v>0</v>
      </c>
      <c r="M1111" s="188" t="s">
        <v>2104</v>
      </c>
      <c r="N1111" s="152">
        <v>3</v>
      </c>
      <c r="O1111" s="152">
        <v>0</v>
      </c>
      <c r="P1111" s="152">
        <v>0</v>
      </c>
      <c r="Q1111" s="152">
        <v>0</v>
      </c>
      <c r="R1111" s="6">
        <v>0</v>
      </c>
      <c r="S1111" s="152">
        <v>0</v>
      </c>
      <c r="T1111" s="11">
        <v>1</v>
      </c>
      <c r="U1111" s="152">
        <v>0</v>
      </c>
      <c r="V1111" s="152">
        <v>0</v>
      </c>
      <c r="W1111" s="152">
        <v>0</v>
      </c>
      <c r="X1111" s="152">
        <v>0</v>
      </c>
      <c r="Y1111" s="152">
        <v>0</v>
      </c>
      <c r="Z1111" s="152">
        <v>0</v>
      </c>
      <c r="AA1111" s="152">
        <v>0</v>
      </c>
      <c r="AB1111" s="151">
        <v>0</v>
      </c>
      <c r="AC1111" s="152">
        <v>0</v>
      </c>
      <c r="AD1111" s="152">
        <v>0</v>
      </c>
      <c r="AE1111" s="152">
        <v>0</v>
      </c>
      <c r="AF1111" s="152">
        <v>0</v>
      </c>
      <c r="AG1111" s="152">
        <v>0</v>
      </c>
      <c r="AH1111" s="152">
        <v>0</v>
      </c>
      <c r="AI1111" s="6">
        <v>0</v>
      </c>
      <c r="AJ1111" s="152">
        <v>0</v>
      </c>
      <c r="AK1111" s="152">
        <v>0</v>
      </c>
      <c r="AL1111" s="152">
        <v>0</v>
      </c>
      <c r="AM1111" s="152">
        <v>0</v>
      </c>
      <c r="AN1111" s="152">
        <v>0</v>
      </c>
      <c r="AO1111" s="152">
        <v>0</v>
      </c>
      <c r="AP1111" s="152">
        <v>0</v>
      </c>
      <c r="AQ1111" s="152">
        <v>0</v>
      </c>
      <c r="AR1111" s="154">
        <v>0</v>
      </c>
      <c r="AS1111" s="152">
        <v>0</v>
      </c>
      <c r="AT1111" s="150">
        <v>0</v>
      </c>
      <c r="AU1111" s="152">
        <v>0</v>
      </c>
      <c r="AV1111" s="152">
        <v>0</v>
      </c>
      <c r="AW1111" s="152">
        <v>0</v>
      </c>
      <c r="AX1111" s="7" t="s">
        <v>156</v>
      </c>
      <c r="AY1111" s="152">
        <v>0</v>
      </c>
      <c r="AZ1111" s="156">
        <v>0</v>
      </c>
      <c r="BA1111" s="13">
        <v>1</v>
      </c>
      <c r="BB1111" s="150" t="s">
        <v>1325</v>
      </c>
      <c r="BC1111" s="152">
        <v>0</v>
      </c>
      <c r="BD1111" s="157">
        <v>0</v>
      </c>
      <c r="BE1111" s="6">
        <v>0</v>
      </c>
      <c r="BF1111" s="152">
        <v>0</v>
      </c>
      <c r="BG1111" s="152">
        <v>0</v>
      </c>
      <c r="BH1111" s="152">
        <v>0</v>
      </c>
      <c r="BI1111" s="9">
        <v>0</v>
      </c>
      <c r="BJ1111" s="6">
        <v>0</v>
      </c>
      <c r="BK1111" s="6">
        <v>0</v>
      </c>
      <c r="BL1111" s="6">
        <v>0</v>
      </c>
      <c r="BM1111" s="6">
        <v>0</v>
      </c>
      <c r="BN1111" s="6">
        <v>0</v>
      </c>
      <c r="BO1111" s="6">
        <v>0</v>
      </c>
    </row>
    <row r="1112" spans="3:67" ht="20.100000000000001" customHeight="1">
      <c r="C1112" s="66">
        <v>69013101</v>
      </c>
      <c r="D1112" s="186" t="s">
        <v>2111</v>
      </c>
      <c r="E1112" s="187">
        <v>1</v>
      </c>
      <c r="F1112" s="187">
        <v>60090002</v>
      </c>
      <c r="G1112" s="188">
        <v>0</v>
      </c>
      <c r="H1112" s="188">
        <v>0</v>
      </c>
      <c r="I1112" s="187">
        <v>1</v>
      </c>
      <c r="J1112" s="187">
        <v>0</v>
      </c>
      <c r="K1112" s="188">
        <v>0</v>
      </c>
      <c r="L1112" s="188">
        <v>0</v>
      </c>
      <c r="M1112" s="188" t="s">
        <v>2075</v>
      </c>
      <c r="N1112" s="152">
        <v>3</v>
      </c>
      <c r="O1112" s="152">
        <v>0</v>
      </c>
      <c r="P1112" s="152">
        <v>0</v>
      </c>
      <c r="Q1112" s="152">
        <v>0</v>
      </c>
      <c r="R1112" s="6">
        <v>0</v>
      </c>
      <c r="S1112" s="152">
        <v>0</v>
      </c>
      <c r="T1112" s="11">
        <v>1</v>
      </c>
      <c r="U1112" s="152">
        <v>0</v>
      </c>
      <c r="V1112" s="152">
        <v>0</v>
      </c>
      <c r="W1112" s="152">
        <v>0</v>
      </c>
      <c r="X1112" s="152">
        <v>0</v>
      </c>
      <c r="Y1112" s="152">
        <v>0</v>
      </c>
      <c r="Z1112" s="152">
        <v>0</v>
      </c>
      <c r="AA1112" s="152">
        <v>0</v>
      </c>
      <c r="AB1112" s="151">
        <v>0</v>
      </c>
      <c r="AC1112" s="152">
        <v>0</v>
      </c>
      <c r="AD1112" s="152">
        <v>0</v>
      </c>
      <c r="AE1112" s="152">
        <v>0</v>
      </c>
      <c r="AF1112" s="152">
        <v>0</v>
      </c>
      <c r="AG1112" s="152">
        <v>0</v>
      </c>
      <c r="AH1112" s="152">
        <v>0</v>
      </c>
      <c r="AI1112" s="6">
        <v>0</v>
      </c>
      <c r="AJ1112" s="152">
        <v>0</v>
      </c>
      <c r="AK1112" s="152">
        <v>0</v>
      </c>
      <c r="AL1112" s="152">
        <v>0</v>
      </c>
      <c r="AM1112" s="152">
        <v>0</v>
      </c>
      <c r="AN1112" s="152">
        <v>0</v>
      </c>
      <c r="AO1112" s="152">
        <v>0</v>
      </c>
      <c r="AP1112" s="152">
        <v>0</v>
      </c>
      <c r="AQ1112" s="152">
        <v>0</v>
      </c>
      <c r="AR1112" s="154">
        <v>0</v>
      </c>
      <c r="AS1112" s="152">
        <v>0</v>
      </c>
      <c r="AT1112" s="150">
        <v>0</v>
      </c>
      <c r="AU1112" s="152">
        <v>0</v>
      </c>
      <c r="AV1112" s="152">
        <v>0</v>
      </c>
      <c r="AW1112" s="152">
        <v>0</v>
      </c>
      <c r="AX1112" s="7" t="s">
        <v>156</v>
      </c>
      <c r="AY1112" s="152">
        <v>0</v>
      </c>
      <c r="AZ1112" s="156">
        <v>0</v>
      </c>
      <c r="BA1112" s="13">
        <v>1</v>
      </c>
      <c r="BB1112" s="150" t="s">
        <v>1327</v>
      </c>
      <c r="BC1112" s="152">
        <v>0</v>
      </c>
      <c r="BD1112" s="157">
        <v>0</v>
      </c>
      <c r="BE1112" s="6">
        <v>0</v>
      </c>
      <c r="BF1112" s="152">
        <v>0</v>
      </c>
      <c r="BG1112" s="152">
        <v>0</v>
      </c>
      <c r="BH1112" s="152">
        <v>0</v>
      </c>
      <c r="BI1112" s="9">
        <v>0</v>
      </c>
      <c r="BJ1112" s="6">
        <v>0</v>
      </c>
      <c r="BK1112" s="6">
        <v>0</v>
      </c>
      <c r="BL1112" s="6">
        <v>0</v>
      </c>
      <c r="BM1112" s="6">
        <v>0</v>
      </c>
      <c r="BN1112" s="6">
        <v>0</v>
      </c>
      <c r="BO1112" s="6">
        <v>0</v>
      </c>
    </row>
    <row r="1113" spans="3:67" ht="20.100000000000001" customHeight="1">
      <c r="C1113" s="66">
        <v>69013102</v>
      </c>
      <c r="D1113" s="186" t="s">
        <v>2112</v>
      </c>
      <c r="E1113" s="187">
        <v>1</v>
      </c>
      <c r="F1113" s="187">
        <v>60090002</v>
      </c>
      <c r="G1113" s="188">
        <v>0</v>
      </c>
      <c r="H1113" s="188">
        <v>0</v>
      </c>
      <c r="I1113" s="187">
        <v>1</v>
      </c>
      <c r="J1113" s="187">
        <v>0</v>
      </c>
      <c r="K1113" s="188">
        <v>0</v>
      </c>
      <c r="L1113" s="188">
        <v>0</v>
      </c>
      <c r="M1113" s="188" t="s">
        <v>2077</v>
      </c>
      <c r="N1113" s="152">
        <v>3</v>
      </c>
      <c r="O1113" s="152">
        <v>0</v>
      </c>
      <c r="P1113" s="152">
        <v>0</v>
      </c>
      <c r="Q1113" s="152">
        <v>0</v>
      </c>
      <c r="R1113" s="6">
        <v>0</v>
      </c>
      <c r="S1113" s="152">
        <v>0</v>
      </c>
      <c r="T1113" s="11">
        <v>1</v>
      </c>
      <c r="U1113" s="152">
        <v>0</v>
      </c>
      <c r="V1113" s="152">
        <v>0</v>
      </c>
      <c r="W1113" s="152">
        <v>0</v>
      </c>
      <c r="X1113" s="152">
        <v>0</v>
      </c>
      <c r="Y1113" s="152">
        <v>0</v>
      </c>
      <c r="Z1113" s="152">
        <v>0</v>
      </c>
      <c r="AA1113" s="152">
        <v>0</v>
      </c>
      <c r="AB1113" s="151">
        <v>0</v>
      </c>
      <c r="AC1113" s="152">
        <v>0</v>
      </c>
      <c r="AD1113" s="152">
        <v>0</v>
      </c>
      <c r="AE1113" s="152">
        <v>0</v>
      </c>
      <c r="AF1113" s="152">
        <v>0</v>
      </c>
      <c r="AG1113" s="152">
        <v>0</v>
      </c>
      <c r="AH1113" s="152">
        <v>0</v>
      </c>
      <c r="AI1113" s="6">
        <v>0</v>
      </c>
      <c r="AJ1113" s="152">
        <v>0</v>
      </c>
      <c r="AK1113" s="152">
        <v>0</v>
      </c>
      <c r="AL1113" s="152">
        <v>0</v>
      </c>
      <c r="AM1113" s="152">
        <v>0</v>
      </c>
      <c r="AN1113" s="152">
        <v>0</v>
      </c>
      <c r="AO1113" s="152">
        <v>0</v>
      </c>
      <c r="AP1113" s="152">
        <v>0</v>
      </c>
      <c r="AQ1113" s="152">
        <v>0</v>
      </c>
      <c r="AR1113" s="154">
        <v>0</v>
      </c>
      <c r="AS1113" s="152">
        <v>0</v>
      </c>
      <c r="AT1113" s="150">
        <v>0</v>
      </c>
      <c r="AU1113" s="152">
        <v>0</v>
      </c>
      <c r="AV1113" s="152">
        <v>0</v>
      </c>
      <c r="AW1113" s="152">
        <v>0</v>
      </c>
      <c r="AX1113" s="7" t="s">
        <v>156</v>
      </c>
      <c r="AY1113" s="152">
        <v>0</v>
      </c>
      <c r="AZ1113" s="156">
        <v>0</v>
      </c>
      <c r="BA1113" s="13">
        <v>1</v>
      </c>
      <c r="BB1113" s="150" t="s">
        <v>1329</v>
      </c>
      <c r="BC1113" s="152">
        <v>0</v>
      </c>
      <c r="BD1113" s="157">
        <v>0</v>
      </c>
      <c r="BE1113" s="6">
        <v>0</v>
      </c>
      <c r="BF1113" s="152">
        <v>0</v>
      </c>
      <c r="BG1113" s="152">
        <v>0</v>
      </c>
      <c r="BH1113" s="152">
        <v>0</v>
      </c>
      <c r="BI1113" s="9">
        <v>0</v>
      </c>
      <c r="BJ1113" s="6">
        <v>0</v>
      </c>
      <c r="BK1113" s="6">
        <v>0</v>
      </c>
      <c r="BL1113" s="6">
        <v>0</v>
      </c>
      <c r="BM1113" s="6">
        <v>0</v>
      </c>
      <c r="BN1113" s="6">
        <v>0</v>
      </c>
      <c r="BO1113" s="6">
        <v>0</v>
      </c>
    </row>
    <row r="1114" spans="3:67" ht="20.100000000000001" customHeight="1">
      <c r="C1114" s="66">
        <v>69013103</v>
      </c>
      <c r="D1114" s="186" t="s">
        <v>2113</v>
      </c>
      <c r="E1114" s="187">
        <v>1</v>
      </c>
      <c r="F1114" s="187">
        <v>60090002</v>
      </c>
      <c r="G1114" s="188">
        <v>0</v>
      </c>
      <c r="H1114" s="188">
        <v>0</v>
      </c>
      <c r="I1114" s="187">
        <v>1</v>
      </c>
      <c r="J1114" s="187">
        <v>0</v>
      </c>
      <c r="K1114" s="188">
        <v>0</v>
      </c>
      <c r="L1114" s="188">
        <v>0</v>
      </c>
      <c r="M1114" s="188" t="s">
        <v>2079</v>
      </c>
      <c r="N1114" s="152">
        <v>3</v>
      </c>
      <c r="O1114" s="152">
        <v>0</v>
      </c>
      <c r="P1114" s="152">
        <v>0</v>
      </c>
      <c r="Q1114" s="152">
        <v>0</v>
      </c>
      <c r="R1114" s="6">
        <v>0</v>
      </c>
      <c r="S1114" s="152">
        <v>0</v>
      </c>
      <c r="T1114" s="11">
        <v>1</v>
      </c>
      <c r="U1114" s="152">
        <v>0</v>
      </c>
      <c r="V1114" s="152">
        <v>0</v>
      </c>
      <c r="W1114" s="152">
        <v>0</v>
      </c>
      <c r="X1114" s="152">
        <v>0</v>
      </c>
      <c r="Y1114" s="152">
        <v>0</v>
      </c>
      <c r="Z1114" s="152">
        <v>0</v>
      </c>
      <c r="AA1114" s="152">
        <v>0</v>
      </c>
      <c r="AB1114" s="151">
        <v>0</v>
      </c>
      <c r="AC1114" s="152">
        <v>0</v>
      </c>
      <c r="AD1114" s="152">
        <v>0</v>
      </c>
      <c r="AE1114" s="152">
        <v>0</v>
      </c>
      <c r="AF1114" s="152">
        <v>0</v>
      </c>
      <c r="AG1114" s="152">
        <v>0</v>
      </c>
      <c r="AH1114" s="152">
        <v>0</v>
      </c>
      <c r="AI1114" s="6">
        <v>0</v>
      </c>
      <c r="AJ1114" s="152">
        <v>0</v>
      </c>
      <c r="AK1114" s="152">
        <v>0</v>
      </c>
      <c r="AL1114" s="152">
        <v>0</v>
      </c>
      <c r="AM1114" s="152">
        <v>0</v>
      </c>
      <c r="AN1114" s="152">
        <v>0</v>
      </c>
      <c r="AO1114" s="152">
        <v>0</v>
      </c>
      <c r="AP1114" s="152">
        <v>0</v>
      </c>
      <c r="AQ1114" s="152">
        <v>0</v>
      </c>
      <c r="AR1114" s="154">
        <v>0</v>
      </c>
      <c r="AS1114" s="152">
        <v>0</v>
      </c>
      <c r="AT1114" s="150">
        <v>0</v>
      </c>
      <c r="AU1114" s="152">
        <v>0</v>
      </c>
      <c r="AV1114" s="152">
        <v>0</v>
      </c>
      <c r="AW1114" s="152">
        <v>0</v>
      </c>
      <c r="AX1114" s="7" t="s">
        <v>156</v>
      </c>
      <c r="AY1114" s="152">
        <v>0</v>
      </c>
      <c r="AZ1114" s="156">
        <v>0</v>
      </c>
      <c r="BA1114" s="13">
        <v>1</v>
      </c>
      <c r="BB1114" s="150" t="s">
        <v>1331</v>
      </c>
      <c r="BC1114" s="152">
        <v>0</v>
      </c>
      <c r="BD1114" s="157">
        <v>0</v>
      </c>
      <c r="BE1114" s="6">
        <v>0</v>
      </c>
      <c r="BF1114" s="152">
        <v>0</v>
      </c>
      <c r="BG1114" s="152">
        <v>0</v>
      </c>
      <c r="BH1114" s="152">
        <v>0</v>
      </c>
      <c r="BI1114" s="9">
        <v>0</v>
      </c>
      <c r="BJ1114" s="6">
        <v>0</v>
      </c>
      <c r="BK1114" s="6">
        <v>0</v>
      </c>
      <c r="BL1114" s="6">
        <v>0</v>
      </c>
      <c r="BM1114" s="6">
        <v>0</v>
      </c>
      <c r="BN1114" s="6">
        <v>0</v>
      </c>
      <c r="BO1114" s="6">
        <v>0</v>
      </c>
    </row>
    <row r="1115" spans="3:67" ht="20.100000000000001" customHeight="1">
      <c r="C1115" s="66">
        <v>69013104</v>
      </c>
      <c r="D1115" s="186" t="s">
        <v>2114</v>
      </c>
      <c r="E1115" s="187">
        <v>1</v>
      </c>
      <c r="F1115" s="187">
        <v>60090002</v>
      </c>
      <c r="G1115" s="188">
        <v>0</v>
      </c>
      <c r="H1115" s="188">
        <v>0</v>
      </c>
      <c r="I1115" s="187">
        <v>1</v>
      </c>
      <c r="J1115" s="187">
        <v>0</v>
      </c>
      <c r="K1115" s="188">
        <v>0</v>
      </c>
      <c r="L1115" s="188">
        <v>0</v>
      </c>
      <c r="M1115" s="188" t="s">
        <v>2081</v>
      </c>
      <c r="N1115" s="152">
        <v>3</v>
      </c>
      <c r="O1115" s="152">
        <v>0</v>
      </c>
      <c r="P1115" s="152">
        <v>0</v>
      </c>
      <c r="Q1115" s="152">
        <v>0</v>
      </c>
      <c r="R1115" s="6">
        <v>0</v>
      </c>
      <c r="S1115" s="152">
        <v>0</v>
      </c>
      <c r="T1115" s="11">
        <v>1</v>
      </c>
      <c r="U1115" s="152">
        <v>0</v>
      </c>
      <c r="V1115" s="152">
        <v>0</v>
      </c>
      <c r="W1115" s="152">
        <v>0</v>
      </c>
      <c r="X1115" s="152">
        <v>0</v>
      </c>
      <c r="Y1115" s="152">
        <v>0</v>
      </c>
      <c r="Z1115" s="152">
        <v>0</v>
      </c>
      <c r="AA1115" s="152">
        <v>0</v>
      </c>
      <c r="AB1115" s="151">
        <v>0</v>
      </c>
      <c r="AC1115" s="152">
        <v>0</v>
      </c>
      <c r="AD1115" s="152">
        <v>0</v>
      </c>
      <c r="AE1115" s="152">
        <v>0</v>
      </c>
      <c r="AF1115" s="152">
        <v>0</v>
      </c>
      <c r="AG1115" s="152">
        <v>0</v>
      </c>
      <c r="AH1115" s="152">
        <v>0</v>
      </c>
      <c r="AI1115" s="6">
        <v>0</v>
      </c>
      <c r="AJ1115" s="152">
        <v>0</v>
      </c>
      <c r="AK1115" s="152">
        <v>0</v>
      </c>
      <c r="AL1115" s="152">
        <v>0</v>
      </c>
      <c r="AM1115" s="152">
        <v>0</v>
      </c>
      <c r="AN1115" s="152">
        <v>0</v>
      </c>
      <c r="AO1115" s="152">
        <v>0</v>
      </c>
      <c r="AP1115" s="152">
        <v>0</v>
      </c>
      <c r="AQ1115" s="152">
        <v>0</v>
      </c>
      <c r="AR1115" s="154">
        <v>0</v>
      </c>
      <c r="AS1115" s="152">
        <v>0</v>
      </c>
      <c r="AT1115" s="150">
        <v>0</v>
      </c>
      <c r="AU1115" s="152">
        <v>0</v>
      </c>
      <c r="AV1115" s="152">
        <v>0</v>
      </c>
      <c r="AW1115" s="152">
        <v>0</v>
      </c>
      <c r="AX1115" s="7" t="s">
        <v>156</v>
      </c>
      <c r="AY1115" s="152">
        <v>0</v>
      </c>
      <c r="AZ1115" s="156">
        <v>0</v>
      </c>
      <c r="BA1115" s="13">
        <v>1</v>
      </c>
      <c r="BB1115" s="150" t="s">
        <v>1333</v>
      </c>
      <c r="BC1115" s="152">
        <v>0</v>
      </c>
      <c r="BD1115" s="157">
        <v>0</v>
      </c>
      <c r="BE1115" s="6">
        <v>0</v>
      </c>
      <c r="BF1115" s="152">
        <v>0</v>
      </c>
      <c r="BG1115" s="152">
        <v>0</v>
      </c>
      <c r="BH1115" s="152">
        <v>0</v>
      </c>
      <c r="BI1115" s="9">
        <v>0</v>
      </c>
      <c r="BJ1115" s="6">
        <v>0</v>
      </c>
      <c r="BK1115" s="6">
        <v>0</v>
      </c>
      <c r="BL1115" s="6">
        <v>0</v>
      </c>
      <c r="BM1115" s="6">
        <v>0</v>
      </c>
      <c r="BN1115" s="6">
        <v>0</v>
      </c>
      <c r="BO1115" s="6">
        <v>0</v>
      </c>
    </row>
    <row r="1116" spans="3:67" ht="20.100000000000001" customHeight="1">
      <c r="C1116" s="66">
        <v>69013201</v>
      </c>
      <c r="D1116" s="186" t="s">
        <v>2115</v>
      </c>
      <c r="E1116" s="187">
        <v>1</v>
      </c>
      <c r="F1116" s="187">
        <v>60090002</v>
      </c>
      <c r="G1116" s="188">
        <v>0</v>
      </c>
      <c r="H1116" s="188">
        <v>0</v>
      </c>
      <c r="I1116" s="187">
        <v>1</v>
      </c>
      <c r="J1116" s="187">
        <v>0</v>
      </c>
      <c r="K1116" s="188">
        <v>0</v>
      </c>
      <c r="L1116" s="188">
        <v>0</v>
      </c>
      <c r="M1116" s="188" t="s">
        <v>2083</v>
      </c>
      <c r="N1116" s="152">
        <v>3</v>
      </c>
      <c r="O1116" s="152">
        <v>0</v>
      </c>
      <c r="P1116" s="152">
        <v>0</v>
      </c>
      <c r="Q1116" s="152">
        <v>0</v>
      </c>
      <c r="R1116" s="6">
        <v>0</v>
      </c>
      <c r="S1116" s="152">
        <v>0</v>
      </c>
      <c r="T1116" s="11">
        <v>1</v>
      </c>
      <c r="U1116" s="152">
        <v>0</v>
      </c>
      <c r="V1116" s="152">
        <v>0</v>
      </c>
      <c r="W1116" s="152">
        <v>0</v>
      </c>
      <c r="X1116" s="152">
        <v>0</v>
      </c>
      <c r="Y1116" s="152">
        <v>0</v>
      </c>
      <c r="Z1116" s="152">
        <v>0</v>
      </c>
      <c r="AA1116" s="152">
        <v>0</v>
      </c>
      <c r="AB1116" s="151">
        <v>0</v>
      </c>
      <c r="AC1116" s="152">
        <v>0</v>
      </c>
      <c r="AD1116" s="152">
        <v>0</v>
      </c>
      <c r="AE1116" s="152">
        <v>0</v>
      </c>
      <c r="AF1116" s="152">
        <v>0</v>
      </c>
      <c r="AG1116" s="152">
        <v>0</v>
      </c>
      <c r="AH1116" s="152">
        <v>0</v>
      </c>
      <c r="AI1116" s="6">
        <v>0</v>
      </c>
      <c r="AJ1116" s="152">
        <v>0</v>
      </c>
      <c r="AK1116" s="152">
        <v>0</v>
      </c>
      <c r="AL1116" s="152">
        <v>0</v>
      </c>
      <c r="AM1116" s="152">
        <v>0</v>
      </c>
      <c r="AN1116" s="152">
        <v>0</v>
      </c>
      <c r="AO1116" s="152">
        <v>0</v>
      </c>
      <c r="AP1116" s="152">
        <v>0</v>
      </c>
      <c r="AQ1116" s="152">
        <v>0</v>
      </c>
      <c r="AR1116" s="154">
        <v>0</v>
      </c>
      <c r="AS1116" s="152">
        <v>0</v>
      </c>
      <c r="AT1116" s="150">
        <v>0</v>
      </c>
      <c r="AU1116" s="152">
        <v>0</v>
      </c>
      <c r="AV1116" s="152">
        <v>0</v>
      </c>
      <c r="AW1116" s="152">
        <v>0</v>
      </c>
      <c r="AX1116" s="7" t="s">
        <v>156</v>
      </c>
      <c r="AY1116" s="152">
        <v>0</v>
      </c>
      <c r="AZ1116" s="156">
        <v>0</v>
      </c>
      <c r="BA1116" s="13">
        <v>1</v>
      </c>
      <c r="BB1116" s="150" t="s">
        <v>1335</v>
      </c>
      <c r="BC1116" s="152">
        <v>0</v>
      </c>
      <c r="BD1116" s="157">
        <v>0</v>
      </c>
      <c r="BE1116" s="6">
        <v>0</v>
      </c>
      <c r="BF1116" s="152">
        <v>0</v>
      </c>
      <c r="BG1116" s="152">
        <v>0</v>
      </c>
      <c r="BH1116" s="152">
        <v>0</v>
      </c>
      <c r="BI1116" s="9">
        <v>0</v>
      </c>
      <c r="BJ1116" s="6">
        <v>0</v>
      </c>
      <c r="BK1116" s="6">
        <v>0</v>
      </c>
      <c r="BL1116" s="6">
        <v>0</v>
      </c>
      <c r="BM1116" s="6">
        <v>0</v>
      </c>
      <c r="BN1116" s="6">
        <v>0</v>
      </c>
      <c r="BO1116" s="6">
        <v>0</v>
      </c>
    </row>
    <row r="1117" spans="3:67" ht="20.100000000000001" customHeight="1">
      <c r="C1117" s="66">
        <v>69013202</v>
      </c>
      <c r="D1117" s="186" t="s">
        <v>2116</v>
      </c>
      <c r="E1117" s="187">
        <v>1</v>
      </c>
      <c r="F1117" s="187">
        <v>60090002</v>
      </c>
      <c r="G1117" s="188">
        <v>0</v>
      </c>
      <c r="H1117" s="188">
        <v>0</v>
      </c>
      <c r="I1117" s="187">
        <v>1</v>
      </c>
      <c r="J1117" s="187">
        <v>0</v>
      </c>
      <c r="K1117" s="188">
        <v>0</v>
      </c>
      <c r="L1117" s="188">
        <v>0</v>
      </c>
      <c r="M1117" s="188" t="s">
        <v>2085</v>
      </c>
      <c r="N1117" s="152">
        <v>3</v>
      </c>
      <c r="O1117" s="152">
        <v>0</v>
      </c>
      <c r="P1117" s="152">
        <v>0</v>
      </c>
      <c r="Q1117" s="152">
        <v>0</v>
      </c>
      <c r="R1117" s="6">
        <v>0</v>
      </c>
      <c r="S1117" s="152">
        <v>0</v>
      </c>
      <c r="T1117" s="11">
        <v>1</v>
      </c>
      <c r="U1117" s="152">
        <v>0</v>
      </c>
      <c r="V1117" s="152">
        <v>0</v>
      </c>
      <c r="W1117" s="152">
        <v>0</v>
      </c>
      <c r="X1117" s="152">
        <v>0</v>
      </c>
      <c r="Y1117" s="152">
        <v>0</v>
      </c>
      <c r="Z1117" s="152">
        <v>0</v>
      </c>
      <c r="AA1117" s="152">
        <v>0</v>
      </c>
      <c r="AB1117" s="151">
        <v>0</v>
      </c>
      <c r="AC1117" s="152">
        <v>0</v>
      </c>
      <c r="AD1117" s="152">
        <v>0</v>
      </c>
      <c r="AE1117" s="152">
        <v>0</v>
      </c>
      <c r="AF1117" s="152">
        <v>0</v>
      </c>
      <c r="AG1117" s="152">
        <v>0</v>
      </c>
      <c r="AH1117" s="152">
        <v>0</v>
      </c>
      <c r="AI1117" s="6">
        <v>0</v>
      </c>
      <c r="AJ1117" s="152">
        <v>0</v>
      </c>
      <c r="AK1117" s="152">
        <v>0</v>
      </c>
      <c r="AL1117" s="152">
        <v>0</v>
      </c>
      <c r="AM1117" s="152">
        <v>0</v>
      </c>
      <c r="AN1117" s="152">
        <v>0</v>
      </c>
      <c r="AO1117" s="152">
        <v>0</v>
      </c>
      <c r="AP1117" s="152">
        <v>0</v>
      </c>
      <c r="AQ1117" s="152">
        <v>0</v>
      </c>
      <c r="AR1117" s="154">
        <v>0</v>
      </c>
      <c r="AS1117" s="152">
        <v>0</v>
      </c>
      <c r="AT1117" s="150">
        <v>0</v>
      </c>
      <c r="AU1117" s="152">
        <v>0</v>
      </c>
      <c r="AV1117" s="152">
        <v>0</v>
      </c>
      <c r="AW1117" s="152">
        <v>0</v>
      </c>
      <c r="AX1117" s="7" t="s">
        <v>156</v>
      </c>
      <c r="AY1117" s="152">
        <v>0</v>
      </c>
      <c r="AZ1117" s="156">
        <v>0</v>
      </c>
      <c r="BA1117" s="13">
        <v>1</v>
      </c>
      <c r="BB1117" s="150" t="s">
        <v>1337</v>
      </c>
      <c r="BC1117" s="152">
        <v>0</v>
      </c>
      <c r="BD1117" s="157">
        <v>0</v>
      </c>
      <c r="BE1117" s="6">
        <v>0</v>
      </c>
      <c r="BF1117" s="152">
        <v>0</v>
      </c>
      <c r="BG1117" s="152">
        <v>0</v>
      </c>
      <c r="BH1117" s="152">
        <v>0</v>
      </c>
      <c r="BI1117" s="9">
        <v>0</v>
      </c>
      <c r="BJ1117" s="6">
        <v>0</v>
      </c>
      <c r="BK1117" s="6">
        <v>0</v>
      </c>
      <c r="BL1117" s="6">
        <v>0</v>
      </c>
      <c r="BM1117" s="6">
        <v>0</v>
      </c>
      <c r="BN1117" s="6">
        <v>0</v>
      </c>
      <c r="BO1117" s="6">
        <v>0</v>
      </c>
    </row>
    <row r="1118" spans="3:67" ht="20.100000000000001" customHeight="1">
      <c r="C1118" s="66">
        <v>69013203</v>
      </c>
      <c r="D1118" s="186" t="s">
        <v>2117</v>
      </c>
      <c r="E1118" s="187">
        <v>1</v>
      </c>
      <c r="F1118" s="187">
        <v>60090002</v>
      </c>
      <c r="G1118" s="188">
        <v>0</v>
      </c>
      <c r="H1118" s="188">
        <v>0</v>
      </c>
      <c r="I1118" s="187">
        <v>1</v>
      </c>
      <c r="J1118" s="187">
        <v>0</v>
      </c>
      <c r="K1118" s="188">
        <v>0</v>
      </c>
      <c r="L1118" s="188">
        <v>0</v>
      </c>
      <c r="M1118" s="188" t="s">
        <v>2087</v>
      </c>
      <c r="N1118" s="152">
        <v>3</v>
      </c>
      <c r="O1118" s="152">
        <v>0</v>
      </c>
      <c r="P1118" s="152">
        <v>0</v>
      </c>
      <c r="Q1118" s="152">
        <v>0</v>
      </c>
      <c r="R1118" s="6">
        <v>0</v>
      </c>
      <c r="S1118" s="152">
        <v>0</v>
      </c>
      <c r="T1118" s="11">
        <v>1</v>
      </c>
      <c r="U1118" s="152">
        <v>0</v>
      </c>
      <c r="V1118" s="152">
        <v>0</v>
      </c>
      <c r="W1118" s="152">
        <v>0</v>
      </c>
      <c r="X1118" s="152">
        <v>0</v>
      </c>
      <c r="Y1118" s="152">
        <v>0</v>
      </c>
      <c r="Z1118" s="152">
        <v>0</v>
      </c>
      <c r="AA1118" s="152">
        <v>0</v>
      </c>
      <c r="AB1118" s="151">
        <v>0</v>
      </c>
      <c r="AC1118" s="152">
        <v>0</v>
      </c>
      <c r="AD1118" s="152">
        <v>0</v>
      </c>
      <c r="AE1118" s="152">
        <v>0</v>
      </c>
      <c r="AF1118" s="152">
        <v>0</v>
      </c>
      <c r="AG1118" s="152">
        <v>0</v>
      </c>
      <c r="AH1118" s="152">
        <v>0</v>
      </c>
      <c r="AI1118" s="6">
        <v>0</v>
      </c>
      <c r="AJ1118" s="152">
        <v>0</v>
      </c>
      <c r="AK1118" s="152">
        <v>0</v>
      </c>
      <c r="AL1118" s="152">
        <v>0</v>
      </c>
      <c r="AM1118" s="152">
        <v>0</v>
      </c>
      <c r="AN1118" s="152">
        <v>0</v>
      </c>
      <c r="AO1118" s="152">
        <v>0</v>
      </c>
      <c r="AP1118" s="152">
        <v>0</v>
      </c>
      <c r="AQ1118" s="152">
        <v>0</v>
      </c>
      <c r="AR1118" s="154">
        <v>0</v>
      </c>
      <c r="AS1118" s="152">
        <v>0</v>
      </c>
      <c r="AT1118" s="150">
        <v>0</v>
      </c>
      <c r="AU1118" s="152">
        <v>0</v>
      </c>
      <c r="AV1118" s="152">
        <v>0</v>
      </c>
      <c r="AW1118" s="152">
        <v>0</v>
      </c>
      <c r="AX1118" s="7" t="s">
        <v>156</v>
      </c>
      <c r="AY1118" s="152">
        <v>0</v>
      </c>
      <c r="AZ1118" s="156">
        <v>0</v>
      </c>
      <c r="BA1118" s="13">
        <v>1</v>
      </c>
      <c r="BB1118" s="150" t="s">
        <v>1339</v>
      </c>
      <c r="BC1118" s="152">
        <v>0</v>
      </c>
      <c r="BD1118" s="157">
        <v>0</v>
      </c>
      <c r="BE1118" s="6">
        <v>0</v>
      </c>
      <c r="BF1118" s="152">
        <v>0</v>
      </c>
      <c r="BG1118" s="152">
        <v>0</v>
      </c>
      <c r="BH1118" s="152">
        <v>0</v>
      </c>
      <c r="BI1118" s="9">
        <v>0</v>
      </c>
      <c r="BJ1118" s="6">
        <v>0</v>
      </c>
      <c r="BK1118" s="6">
        <v>0</v>
      </c>
      <c r="BL1118" s="6">
        <v>0</v>
      </c>
      <c r="BM1118" s="6">
        <v>0</v>
      </c>
      <c r="BN1118" s="6">
        <v>0</v>
      </c>
      <c r="BO1118" s="6">
        <v>0</v>
      </c>
    </row>
    <row r="1119" spans="3:67" ht="20.100000000000001" customHeight="1">
      <c r="C1119" s="66">
        <v>69013204</v>
      </c>
      <c r="D1119" s="186" t="s">
        <v>2118</v>
      </c>
      <c r="E1119" s="187">
        <v>1</v>
      </c>
      <c r="F1119" s="187">
        <v>60090002</v>
      </c>
      <c r="G1119" s="188">
        <v>0</v>
      </c>
      <c r="H1119" s="188">
        <v>0</v>
      </c>
      <c r="I1119" s="187">
        <v>1</v>
      </c>
      <c r="J1119" s="187">
        <v>0</v>
      </c>
      <c r="K1119" s="188">
        <v>0</v>
      </c>
      <c r="L1119" s="188">
        <v>0</v>
      </c>
      <c r="M1119" s="188" t="s">
        <v>2089</v>
      </c>
      <c r="N1119" s="152">
        <v>3</v>
      </c>
      <c r="O1119" s="152">
        <v>0</v>
      </c>
      <c r="P1119" s="152">
        <v>0</v>
      </c>
      <c r="Q1119" s="152">
        <v>0</v>
      </c>
      <c r="R1119" s="6">
        <v>0</v>
      </c>
      <c r="S1119" s="152">
        <v>0</v>
      </c>
      <c r="T1119" s="11">
        <v>1</v>
      </c>
      <c r="U1119" s="152">
        <v>0</v>
      </c>
      <c r="V1119" s="152">
        <v>0</v>
      </c>
      <c r="W1119" s="152">
        <v>0</v>
      </c>
      <c r="X1119" s="152">
        <v>0</v>
      </c>
      <c r="Y1119" s="152">
        <v>0</v>
      </c>
      <c r="Z1119" s="152">
        <v>0</v>
      </c>
      <c r="AA1119" s="152">
        <v>0</v>
      </c>
      <c r="AB1119" s="151">
        <v>0</v>
      </c>
      <c r="AC1119" s="152">
        <v>0</v>
      </c>
      <c r="AD1119" s="152">
        <v>0</v>
      </c>
      <c r="AE1119" s="152">
        <v>0</v>
      </c>
      <c r="AF1119" s="152">
        <v>0</v>
      </c>
      <c r="AG1119" s="152">
        <v>0</v>
      </c>
      <c r="AH1119" s="152">
        <v>0</v>
      </c>
      <c r="AI1119" s="6">
        <v>0</v>
      </c>
      <c r="AJ1119" s="152">
        <v>0</v>
      </c>
      <c r="AK1119" s="152">
        <v>0</v>
      </c>
      <c r="AL1119" s="152">
        <v>0</v>
      </c>
      <c r="AM1119" s="152">
        <v>0</v>
      </c>
      <c r="AN1119" s="152">
        <v>0</v>
      </c>
      <c r="AO1119" s="152">
        <v>0</v>
      </c>
      <c r="AP1119" s="152">
        <v>0</v>
      </c>
      <c r="AQ1119" s="152">
        <v>0</v>
      </c>
      <c r="AR1119" s="154">
        <v>0</v>
      </c>
      <c r="AS1119" s="152">
        <v>0</v>
      </c>
      <c r="AT1119" s="150">
        <v>0</v>
      </c>
      <c r="AU1119" s="152">
        <v>0</v>
      </c>
      <c r="AV1119" s="152">
        <v>0</v>
      </c>
      <c r="AW1119" s="152">
        <v>0</v>
      </c>
      <c r="AX1119" s="7" t="s">
        <v>156</v>
      </c>
      <c r="AY1119" s="152">
        <v>0</v>
      </c>
      <c r="AZ1119" s="156">
        <v>0</v>
      </c>
      <c r="BA1119" s="13">
        <v>1</v>
      </c>
      <c r="BB1119" s="150" t="s">
        <v>1341</v>
      </c>
      <c r="BC1119" s="152">
        <v>0</v>
      </c>
      <c r="BD1119" s="157">
        <v>0</v>
      </c>
      <c r="BE1119" s="6">
        <v>0</v>
      </c>
      <c r="BF1119" s="152">
        <v>0</v>
      </c>
      <c r="BG1119" s="152">
        <v>0</v>
      </c>
      <c r="BH1119" s="152">
        <v>0</v>
      </c>
      <c r="BI1119" s="9">
        <v>0</v>
      </c>
      <c r="BJ1119" s="6">
        <v>0</v>
      </c>
      <c r="BK1119" s="6">
        <v>0</v>
      </c>
      <c r="BL1119" s="6">
        <v>0</v>
      </c>
      <c r="BM1119" s="6">
        <v>0</v>
      </c>
      <c r="BN1119" s="6">
        <v>0</v>
      </c>
      <c r="BO1119" s="6">
        <v>0</v>
      </c>
    </row>
    <row r="1120" spans="3:67" ht="20.100000000000001" customHeight="1">
      <c r="C1120" s="66">
        <v>69013301</v>
      </c>
      <c r="D1120" s="186" t="s">
        <v>2119</v>
      </c>
      <c r="E1120" s="187">
        <v>1</v>
      </c>
      <c r="F1120" s="187">
        <v>60090002</v>
      </c>
      <c r="G1120" s="188">
        <v>0</v>
      </c>
      <c r="H1120" s="188">
        <v>0</v>
      </c>
      <c r="I1120" s="187">
        <v>1</v>
      </c>
      <c r="J1120" s="187">
        <v>0</v>
      </c>
      <c r="K1120" s="188">
        <v>0</v>
      </c>
      <c r="L1120" s="188">
        <v>0</v>
      </c>
      <c r="M1120" s="188" t="s">
        <v>2091</v>
      </c>
      <c r="N1120" s="152">
        <v>3</v>
      </c>
      <c r="O1120" s="152">
        <v>0</v>
      </c>
      <c r="P1120" s="152">
        <v>0</v>
      </c>
      <c r="Q1120" s="152">
        <v>0</v>
      </c>
      <c r="R1120" s="6">
        <v>0</v>
      </c>
      <c r="S1120" s="152">
        <v>0</v>
      </c>
      <c r="T1120" s="11">
        <v>1</v>
      </c>
      <c r="U1120" s="152">
        <v>0</v>
      </c>
      <c r="V1120" s="152">
        <v>0</v>
      </c>
      <c r="W1120" s="152">
        <v>0</v>
      </c>
      <c r="X1120" s="152">
        <v>0</v>
      </c>
      <c r="Y1120" s="152">
        <v>0</v>
      </c>
      <c r="Z1120" s="152">
        <v>0</v>
      </c>
      <c r="AA1120" s="152">
        <v>0</v>
      </c>
      <c r="AB1120" s="151">
        <v>0</v>
      </c>
      <c r="AC1120" s="152">
        <v>0</v>
      </c>
      <c r="AD1120" s="152">
        <v>0</v>
      </c>
      <c r="AE1120" s="152">
        <v>0</v>
      </c>
      <c r="AF1120" s="152">
        <v>0</v>
      </c>
      <c r="AG1120" s="152">
        <v>0</v>
      </c>
      <c r="AH1120" s="152">
        <v>0</v>
      </c>
      <c r="AI1120" s="6">
        <v>0</v>
      </c>
      <c r="AJ1120" s="152">
        <v>0</v>
      </c>
      <c r="AK1120" s="152">
        <v>0</v>
      </c>
      <c r="AL1120" s="152">
        <v>0</v>
      </c>
      <c r="AM1120" s="152">
        <v>0</v>
      </c>
      <c r="AN1120" s="152">
        <v>0</v>
      </c>
      <c r="AO1120" s="152">
        <v>0</v>
      </c>
      <c r="AP1120" s="152">
        <v>0</v>
      </c>
      <c r="AQ1120" s="152">
        <v>0</v>
      </c>
      <c r="AR1120" s="154">
        <v>0</v>
      </c>
      <c r="AS1120" s="152">
        <v>0</v>
      </c>
      <c r="AT1120" s="150">
        <v>0</v>
      </c>
      <c r="AU1120" s="152">
        <v>0</v>
      </c>
      <c r="AV1120" s="152">
        <v>0</v>
      </c>
      <c r="AW1120" s="152">
        <v>0</v>
      </c>
      <c r="AX1120" s="7" t="s">
        <v>156</v>
      </c>
      <c r="AY1120" s="152">
        <v>0</v>
      </c>
      <c r="AZ1120" s="156">
        <v>0</v>
      </c>
      <c r="BA1120" s="13">
        <v>1</v>
      </c>
      <c r="BB1120" s="150" t="s">
        <v>1343</v>
      </c>
      <c r="BC1120" s="152">
        <v>0</v>
      </c>
      <c r="BD1120" s="157">
        <v>0</v>
      </c>
      <c r="BE1120" s="6">
        <v>0</v>
      </c>
      <c r="BF1120" s="152">
        <v>0</v>
      </c>
      <c r="BG1120" s="152">
        <v>0</v>
      </c>
      <c r="BH1120" s="152">
        <v>0</v>
      </c>
      <c r="BI1120" s="9">
        <v>0</v>
      </c>
      <c r="BJ1120" s="6">
        <v>0</v>
      </c>
      <c r="BK1120" s="6">
        <v>0</v>
      </c>
      <c r="BL1120" s="6">
        <v>0</v>
      </c>
      <c r="BM1120" s="6">
        <v>0</v>
      </c>
      <c r="BN1120" s="6">
        <v>0</v>
      </c>
      <c r="BO1120" s="6">
        <v>0</v>
      </c>
    </row>
    <row r="1121" spans="3:67" ht="20.100000000000001" customHeight="1">
      <c r="C1121" s="66">
        <v>69013302</v>
      </c>
      <c r="D1121" s="186" t="s">
        <v>2120</v>
      </c>
      <c r="E1121" s="187">
        <v>1</v>
      </c>
      <c r="F1121" s="187">
        <v>60090002</v>
      </c>
      <c r="G1121" s="188">
        <v>0</v>
      </c>
      <c r="H1121" s="188">
        <v>0</v>
      </c>
      <c r="I1121" s="187">
        <v>1</v>
      </c>
      <c r="J1121" s="187">
        <v>0</v>
      </c>
      <c r="K1121" s="188">
        <v>0</v>
      </c>
      <c r="L1121" s="188">
        <v>0</v>
      </c>
      <c r="M1121" s="188" t="s">
        <v>2093</v>
      </c>
      <c r="N1121" s="152">
        <v>3</v>
      </c>
      <c r="O1121" s="152">
        <v>0</v>
      </c>
      <c r="P1121" s="152">
        <v>0</v>
      </c>
      <c r="Q1121" s="152">
        <v>0</v>
      </c>
      <c r="R1121" s="6">
        <v>0</v>
      </c>
      <c r="S1121" s="152">
        <v>0</v>
      </c>
      <c r="T1121" s="11">
        <v>1</v>
      </c>
      <c r="U1121" s="152">
        <v>0</v>
      </c>
      <c r="V1121" s="152">
        <v>0</v>
      </c>
      <c r="W1121" s="152">
        <v>0</v>
      </c>
      <c r="X1121" s="152">
        <v>0</v>
      </c>
      <c r="Y1121" s="152">
        <v>0</v>
      </c>
      <c r="Z1121" s="152">
        <v>0</v>
      </c>
      <c r="AA1121" s="152">
        <v>0</v>
      </c>
      <c r="AB1121" s="151">
        <v>0</v>
      </c>
      <c r="AC1121" s="152">
        <v>0</v>
      </c>
      <c r="AD1121" s="152">
        <v>0</v>
      </c>
      <c r="AE1121" s="152">
        <v>0</v>
      </c>
      <c r="AF1121" s="152">
        <v>0</v>
      </c>
      <c r="AG1121" s="152">
        <v>0</v>
      </c>
      <c r="AH1121" s="152">
        <v>0</v>
      </c>
      <c r="AI1121" s="6">
        <v>0</v>
      </c>
      <c r="AJ1121" s="152">
        <v>0</v>
      </c>
      <c r="AK1121" s="152">
        <v>0</v>
      </c>
      <c r="AL1121" s="152">
        <v>0</v>
      </c>
      <c r="AM1121" s="152">
        <v>0</v>
      </c>
      <c r="AN1121" s="152">
        <v>0</v>
      </c>
      <c r="AO1121" s="152">
        <v>0</v>
      </c>
      <c r="AP1121" s="152">
        <v>0</v>
      </c>
      <c r="AQ1121" s="152">
        <v>0</v>
      </c>
      <c r="AR1121" s="154">
        <v>0</v>
      </c>
      <c r="AS1121" s="152">
        <v>0</v>
      </c>
      <c r="AT1121" s="150">
        <v>0</v>
      </c>
      <c r="AU1121" s="152">
        <v>0</v>
      </c>
      <c r="AV1121" s="152">
        <v>0</v>
      </c>
      <c r="AW1121" s="152">
        <v>0</v>
      </c>
      <c r="AX1121" s="7" t="s">
        <v>156</v>
      </c>
      <c r="AY1121" s="152">
        <v>0</v>
      </c>
      <c r="AZ1121" s="156">
        <v>0</v>
      </c>
      <c r="BA1121" s="13">
        <v>1</v>
      </c>
      <c r="BB1121" s="150" t="s">
        <v>1345</v>
      </c>
      <c r="BC1121" s="152">
        <v>0</v>
      </c>
      <c r="BD1121" s="157">
        <v>0</v>
      </c>
      <c r="BE1121" s="6">
        <v>0</v>
      </c>
      <c r="BF1121" s="152">
        <v>0</v>
      </c>
      <c r="BG1121" s="152">
        <v>0</v>
      </c>
      <c r="BH1121" s="152">
        <v>0</v>
      </c>
      <c r="BI1121" s="9">
        <v>0</v>
      </c>
      <c r="BJ1121" s="6">
        <v>0</v>
      </c>
      <c r="BK1121" s="6">
        <v>0</v>
      </c>
      <c r="BL1121" s="6">
        <v>0</v>
      </c>
      <c r="BM1121" s="6">
        <v>0</v>
      </c>
      <c r="BN1121" s="6">
        <v>0</v>
      </c>
      <c r="BO1121" s="6">
        <v>0</v>
      </c>
    </row>
    <row r="1122" spans="3:67" ht="20.100000000000001" customHeight="1">
      <c r="C1122" s="66">
        <v>69013303</v>
      </c>
      <c r="D1122" s="186" t="s">
        <v>2121</v>
      </c>
      <c r="E1122" s="187">
        <v>1</v>
      </c>
      <c r="F1122" s="187">
        <v>60090002</v>
      </c>
      <c r="G1122" s="188">
        <v>0</v>
      </c>
      <c r="H1122" s="188">
        <v>0</v>
      </c>
      <c r="I1122" s="187">
        <v>1</v>
      </c>
      <c r="J1122" s="187">
        <v>0</v>
      </c>
      <c r="K1122" s="188">
        <v>0</v>
      </c>
      <c r="L1122" s="188">
        <v>0</v>
      </c>
      <c r="M1122" s="188" t="s">
        <v>2095</v>
      </c>
      <c r="N1122" s="152">
        <v>3</v>
      </c>
      <c r="O1122" s="152">
        <v>0</v>
      </c>
      <c r="P1122" s="152">
        <v>0</v>
      </c>
      <c r="Q1122" s="152">
        <v>0</v>
      </c>
      <c r="R1122" s="6">
        <v>0</v>
      </c>
      <c r="S1122" s="152">
        <v>0</v>
      </c>
      <c r="T1122" s="11">
        <v>1</v>
      </c>
      <c r="U1122" s="152">
        <v>0</v>
      </c>
      <c r="V1122" s="152">
        <v>0</v>
      </c>
      <c r="W1122" s="152">
        <v>0</v>
      </c>
      <c r="X1122" s="152">
        <v>0</v>
      </c>
      <c r="Y1122" s="152">
        <v>0</v>
      </c>
      <c r="Z1122" s="152">
        <v>0</v>
      </c>
      <c r="AA1122" s="152">
        <v>0</v>
      </c>
      <c r="AB1122" s="151">
        <v>0</v>
      </c>
      <c r="AC1122" s="152">
        <v>0</v>
      </c>
      <c r="AD1122" s="152">
        <v>0</v>
      </c>
      <c r="AE1122" s="152">
        <v>0</v>
      </c>
      <c r="AF1122" s="152">
        <v>0</v>
      </c>
      <c r="AG1122" s="152">
        <v>0</v>
      </c>
      <c r="AH1122" s="152">
        <v>0</v>
      </c>
      <c r="AI1122" s="6">
        <v>0</v>
      </c>
      <c r="AJ1122" s="152">
        <v>0</v>
      </c>
      <c r="AK1122" s="152">
        <v>0</v>
      </c>
      <c r="AL1122" s="152">
        <v>0</v>
      </c>
      <c r="AM1122" s="152">
        <v>0</v>
      </c>
      <c r="AN1122" s="152">
        <v>0</v>
      </c>
      <c r="AO1122" s="152">
        <v>0</v>
      </c>
      <c r="AP1122" s="152">
        <v>0</v>
      </c>
      <c r="AQ1122" s="152">
        <v>0</v>
      </c>
      <c r="AR1122" s="154">
        <v>0</v>
      </c>
      <c r="AS1122" s="152">
        <v>0</v>
      </c>
      <c r="AT1122" s="150">
        <v>0</v>
      </c>
      <c r="AU1122" s="152">
        <v>0</v>
      </c>
      <c r="AV1122" s="152">
        <v>0</v>
      </c>
      <c r="AW1122" s="152">
        <v>0</v>
      </c>
      <c r="AX1122" s="7" t="s">
        <v>156</v>
      </c>
      <c r="AY1122" s="152">
        <v>0</v>
      </c>
      <c r="AZ1122" s="156">
        <v>0</v>
      </c>
      <c r="BA1122" s="13">
        <v>1</v>
      </c>
      <c r="BB1122" s="150" t="s">
        <v>1347</v>
      </c>
      <c r="BC1122" s="152">
        <v>0</v>
      </c>
      <c r="BD1122" s="157">
        <v>0</v>
      </c>
      <c r="BE1122" s="6">
        <v>0</v>
      </c>
      <c r="BF1122" s="152">
        <v>0</v>
      </c>
      <c r="BG1122" s="152">
        <v>0</v>
      </c>
      <c r="BH1122" s="152">
        <v>0</v>
      </c>
      <c r="BI1122" s="9">
        <v>0</v>
      </c>
      <c r="BJ1122" s="6">
        <v>0</v>
      </c>
      <c r="BK1122" s="6">
        <v>0</v>
      </c>
      <c r="BL1122" s="6">
        <v>0</v>
      </c>
      <c r="BM1122" s="6">
        <v>0</v>
      </c>
      <c r="BN1122" s="6">
        <v>0</v>
      </c>
      <c r="BO1122" s="6">
        <v>0</v>
      </c>
    </row>
    <row r="1123" spans="3:67" ht="20.100000000000001" customHeight="1">
      <c r="C1123" s="66">
        <v>69013304</v>
      </c>
      <c r="D1123" s="186" t="s">
        <v>2122</v>
      </c>
      <c r="E1123" s="187">
        <v>1</v>
      </c>
      <c r="F1123" s="187">
        <v>60090002</v>
      </c>
      <c r="G1123" s="188">
        <v>0</v>
      </c>
      <c r="H1123" s="188">
        <v>0</v>
      </c>
      <c r="I1123" s="187">
        <v>1</v>
      </c>
      <c r="J1123" s="187">
        <v>0</v>
      </c>
      <c r="K1123" s="188">
        <v>0</v>
      </c>
      <c r="L1123" s="188">
        <v>0</v>
      </c>
      <c r="M1123" s="188" t="s">
        <v>2097</v>
      </c>
      <c r="N1123" s="152">
        <v>3</v>
      </c>
      <c r="O1123" s="152">
        <v>0</v>
      </c>
      <c r="P1123" s="152">
        <v>0</v>
      </c>
      <c r="Q1123" s="152">
        <v>0</v>
      </c>
      <c r="R1123" s="6">
        <v>0</v>
      </c>
      <c r="S1123" s="152">
        <v>0</v>
      </c>
      <c r="T1123" s="11">
        <v>1</v>
      </c>
      <c r="U1123" s="152">
        <v>0</v>
      </c>
      <c r="V1123" s="152">
        <v>0</v>
      </c>
      <c r="W1123" s="152">
        <v>0</v>
      </c>
      <c r="X1123" s="152">
        <v>0</v>
      </c>
      <c r="Y1123" s="152">
        <v>0</v>
      </c>
      <c r="Z1123" s="152">
        <v>0</v>
      </c>
      <c r="AA1123" s="152">
        <v>0</v>
      </c>
      <c r="AB1123" s="151">
        <v>0</v>
      </c>
      <c r="AC1123" s="152">
        <v>0</v>
      </c>
      <c r="AD1123" s="152">
        <v>0</v>
      </c>
      <c r="AE1123" s="152">
        <v>0</v>
      </c>
      <c r="AF1123" s="152">
        <v>0</v>
      </c>
      <c r="AG1123" s="152">
        <v>0</v>
      </c>
      <c r="AH1123" s="152">
        <v>0</v>
      </c>
      <c r="AI1123" s="6">
        <v>0</v>
      </c>
      <c r="AJ1123" s="152">
        <v>0</v>
      </c>
      <c r="AK1123" s="152">
        <v>0</v>
      </c>
      <c r="AL1123" s="152">
        <v>0</v>
      </c>
      <c r="AM1123" s="152">
        <v>0</v>
      </c>
      <c r="AN1123" s="152">
        <v>0</v>
      </c>
      <c r="AO1123" s="152">
        <v>0</v>
      </c>
      <c r="AP1123" s="152">
        <v>0</v>
      </c>
      <c r="AQ1123" s="152">
        <v>0</v>
      </c>
      <c r="AR1123" s="154">
        <v>0</v>
      </c>
      <c r="AS1123" s="152">
        <v>0</v>
      </c>
      <c r="AT1123" s="150">
        <v>0</v>
      </c>
      <c r="AU1123" s="152">
        <v>0</v>
      </c>
      <c r="AV1123" s="152">
        <v>0</v>
      </c>
      <c r="AW1123" s="152">
        <v>0</v>
      </c>
      <c r="AX1123" s="7" t="s">
        <v>156</v>
      </c>
      <c r="AY1123" s="152">
        <v>0</v>
      </c>
      <c r="AZ1123" s="156">
        <v>0</v>
      </c>
      <c r="BA1123" s="13">
        <v>1</v>
      </c>
      <c r="BB1123" s="150" t="s">
        <v>1349</v>
      </c>
      <c r="BC1123" s="152">
        <v>0</v>
      </c>
      <c r="BD1123" s="157">
        <v>0</v>
      </c>
      <c r="BE1123" s="6">
        <v>0</v>
      </c>
      <c r="BF1123" s="152">
        <v>0</v>
      </c>
      <c r="BG1123" s="152">
        <v>0</v>
      </c>
      <c r="BH1123" s="152">
        <v>0</v>
      </c>
      <c r="BI1123" s="9">
        <v>0</v>
      </c>
      <c r="BJ1123" s="6">
        <v>0</v>
      </c>
      <c r="BK1123" s="6">
        <v>0</v>
      </c>
      <c r="BL1123" s="6">
        <v>0</v>
      </c>
      <c r="BM1123" s="6">
        <v>0</v>
      </c>
      <c r="BN1123" s="6">
        <v>0</v>
      </c>
      <c r="BO1123" s="6">
        <v>0</v>
      </c>
    </row>
    <row r="1124" spans="3:67" ht="20.100000000000001" customHeight="1">
      <c r="C1124" s="14">
        <v>69021001</v>
      </c>
      <c r="D1124" s="15" t="s">
        <v>1351</v>
      </c>
      <c r="E1124" s="14">
        <v>1</v>
      </c>
      <c r="F1124" s="14">
        <v>68000015</v>
      </c>
      <c r="G1124" s="14">
        <v>0</v>
      </c>
      <c r="H1124" s="13">
        <v>0</v>
      </c>
      <c r="I1124" s="14">
        <v>1</v>
      </c>
      <c r="J1124" s="14">
        <v>0</v>
      </c>
      <c r="K1124" s="14">
        <v>0</v>
      </c>
      <c r="L1124" s="14">
        <v>0</v>
      </c>
      <c r="M1124" s="14">
        <v>0</v>
      </c>
      <c r="N1124" s="14">
        <v>8</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154</v>
      </c>
      <c r="AT1124" s="15" t="s">
        <v>155</v>
      </c>
      <c r="AU1124" s="14">
        <v>0</v>
      </c>
      <c r="AV1124" s="14">
        <v>0</v>
      </c>
      <c r="AW1124" s="14">
        <v>0</v>
      </c>
      <c r="AX1124" s="15" t="s">
        <v>156</v>
      </c>
      <c r="AY1124" s="15" t="s">
        <v>1352</v>
      </c>
      <c r="AZ1124" s="13">
        <v>0</v>
      </c>
      <c r="BA1124" s="13">
        <v>1</v>
      </c>
      <c r="BB1124" s="15" t="s">
        <v>1353</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69021002</v>
      </c>
      <c r="D1125" s="15" t="s">
        <v>1354</v>
      </c>
      <c r="E1125" s="14">
        <v>1</v>
      </c>
      <c r="F1125" s="14">
        <v>68000015</v>
      </c>
      <c r="G1125" s="14">
        <v>0</v>
      </c>
      <c r="H1125" s="13">
        <v>0</v>
      </c>
      <c r="I1125" s="14">
        <v>1</v>
      </c>
      <c r="J1125" s="14">
        <v>0</v>
      </c>
      <c r="K1125" s="14">
        <v>0</v>
      </c>
      <c r="L1125" s="14">
        <v>0</v>
      </c>
      <c r="M1125" s="14">
        <v>0</v>
      </c>
      <c r="N1125" s="14">
        <v>8</v>
      </c>
      <c r="O1125" s="14">
        <v>0</v>
      </c>
      <c r="P1125" s="14">
        <v>0</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6"/>
      <c r="AS1125" s="14" t="s">
        <v>154</v>
      </c>
      <c r="AT1125" s="15" t="s">
        <v>155</v>
      </c>
      <c r="AU1125" s="14">
        <v>0</v>
      </c>
      <c r="AV1125" s="14">
        <v>0</v>
      </c>
      <c r="AW1125" s="14">
        <v>0</v>
      </c>
      <c r="AX1125" s="15" t="s">
        <v>156</v>
      </c>
      <c r="AY1125" s="15" t="s">
        <v>1355</v>
      </c>
      <c r="AZ1125" s="13">
        <v>0</v>
      </c>
      <c r="BA1125" s="13">
        <v>1</v>
      </c>
      <c r="BB1125" s="15" t="s">
        <v>1356</v>
      </c>
      <c r="BC1125" s="14">
        <v>0</v>
      </c>
      <c r="BD1125" s="11">
        <v>0</v>
      </c>
      <c r="BE1125" s="14">
        <v>0</v>
      </c>
      <c r="BF1125" s="14">
        <v>0</v>
      </c>
      <c r="BG1125" s="14">
        <v>0</v>
      </c>
      <c r="BH1125" s="14">
        <v>0</v>
      </c>
      <c r="BI1125" s="9">
        <v>0</v>
      </c>
      <c r="BJ1125" s="6">
        <v>0</v>
      </c>
      <c r="BK1125" s="6">
        <v>0</v>
      </c>
      <c r="BL1125" s="6">
        <v>0</v>
      </c>
      <c r="BM1125" s="6">
        <v>0</v>
      </c>
      <c r="BN1125" s="6">
        <v>0</v>
      </c>
      <c r="BO1125" s="6">
        <v>0</v>
      </c>
    </row>
    <row r="1126" spans="3:67" ht="20.100000000000001" customHeight="1">
      <c r="C1126" s="14">
        <v>69021003</v>
      </c>
      <c r="D1126" s="15" t="s">
        <v>1357</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154</v>
      </c>
      <c r="AT1126" s="15" t="s">
        <v>155</v>
      </c>
      <c r="AU1126" s="14">
        <v>0</v>
      </c>
      <c r="AV1126" s="14">
        <v>0</v>
      </c>
      <c r="AW1126" s="14">
        <v>0</v>
      </c>
      <c r="AX1126" s="15" t="s">
        <v>156</v>
      </c>
      <c r="AY1126" s="15" t="s">
        <v>1358</v>
      </c>
      <c r="AZ1126" s="13">
        <v>0</v>
      </c>
      <c r="BA1126" s="13">
        <v>1</v>
      </c>
      <c r="BB1126" s="15" t="s">
        <v>1359</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69021004</v>
      </c>
      <c r="D1127" s="15" t="s">
        <v>1360</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154</v>
      </c>
      <c r="AT1127" s="15" t="s">
        <v>155</v>
      </c>
      <c r="AU1127" s="14">
        <v>0</v>
      </c>
      <c r="AV1127" s="14">
        <v>0</v>
      </c>
      <c r="AW1127" s="14">
        <v>0</v>
      </c>
      <c r="AX1127" s="15" t="s">
        <v>156</v>
      </c>
      <c r="AY1127" s="15" t="s">
        <v>1361</v>
      </c>
      <c r="AZ1127" s="13">
        <v>0</v>
      </c>
      <c r="BA1127" s="13">
        <v>1</v>
      </c>
      <c r="BB1127" s="15" t="s">
        <v>1362</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69021005</v>
      </c>
      <c r="D1128" s="15" t="s">
        <v>1363</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154</v>
      </c>
      <c r="AT1128" s="15" t="s">
        <v>155</v>
      </c>
      <c r="AU1128" s="14">
        <v>0</v>
      </c>
      <c r="AV1128" s="14">
        <v>0</v>
      </c>
      <c r="AW1128" s="14">
        <v>0</v>
      </c>
      <c r="AX1128" s="15" t="s">
        <v>156</v>
      </c>
      <c r="AY1128" s="15" t="s">
        <v>1364</v>
      </c>
      <c r="AZ1128" s="13">
        <v>0</v>
      </c>
      <c r="BA1128" s="13">
        <v>1</v>
      </c>
      <c r="BB1128" s="15" t="s">
        <v>1365</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69021006</v>
      </c>
      <c r="D1129" s="15" t="s">
        <v>1366</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154</v>
      </c>
      <c r="AT1129" s="15" t="s">
        <v>155</v>
      </c>
      <c r="AU1129" s="14">
        <v>0</v>
      </c>
      <c r="AV1129" s="14">
        <v>0</v>
      </c>
      <c r="AW1129" s="14">
        <v>0</v>
      </c>
      <c r="AX1129" s="15" t="s">
        <v>156</v>
      </c>
      <c r="AY1129" s="15" t="s">
        <v>1367</v>
      </c>
      <c r="AZ1129" s="13">
        <v>0</v>
      </c>
      <c r="BA1129" s="13">
        <v>1</v>
      </c>
      <c r="BB1129" s="15" t="s">
        <v>1368</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69021007</v>
      </c>
      <c r="D1130" s="15" t="s">
        <v>1369</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154</v>
      </c>
      <c r="AT1130" s="15" t="s">
        <v>155</v>
      </c>
      <c r="AU1130" s="14">
        <v>0</v>
      </c>
      <c r="AV1130" s="14">
        <v>0</v>
      </c>
      <c r="AW1130" s="14">
        <v>0</v>
      </c>
      <c r="AX1130" s="15" t="s">
        <v>156</v>
      </c>
      <c r="AY1130" s="15" t="s">
        <v>1370</v>
      </c>
      <c r="AZ1130" s="13">
        <v>0</v>
      </c>
      <c r="BA1130" s="13">
        <v>1</v>
      </c>
      <c r="BB1130" s="15" t="s">
        <v>1371</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69021008</v>
      </c>
      <c r="D1131" s="15" t="s">
        <v>1372</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154</v>
      </c>
      <c r="AT1131" s="15" t="s">
        <v>155</v>
      </c>
      <c r="AU1131" s="14">
        <v>0</v>
      </c>
      <c r="AV1131" s="14">
        <v>0</v>
      </c>
      <c r="AW1131" s="14">
        <v>0</v>
      </c>
      <c r="AX1131" s="15" t="s">
        <v>156</v>
      </c>
      <c r="AY1131" s="15" t="s">
        <v>1373</v>
      </c>
      <c r="AZ1131" s="13">
        <v>0</v>
      </c>
      <c r="BA1131" s="13">
        <v>1</v>
      </c>
      <c r="BB1131" s="15" t="s">
        <v>1374</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69021009</v>
      </c>
      <c r="D1132" s="15" t="s">
        <v>1375</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154</v>
      </c>
      <c r="AT1132" s="15" t="s">
        <v>155</v>
      </c>
      <c r="AU1132" s="14">
        <v>0</v>
      </c>
      <c r="AV1132" s="14">
        <v>0</v>
      </c>
      <c r="AW1132" s="14">
        <v>0</v>
      </c>
      <c r="AX1132" s="15" t="s">
        <v>156</v>
      </c>
      <c r="AY1132" s="15" t="s">
        <v>1217</v>
      </c>
      <c r="AZ1132" s="13">
        <v>0</v>
      </c>
      <c r="BA1132" s="13">
        <v>1</v>
      </c>
      <c r="BB1132" s="15" t="s">
        <v>1376</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69021010</v>
      </c>
      <c r="D1133" s="15" t="s">
        <v>1377</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154</v>
      </c>
      <c r="AT1133" s="15" t="s">
        <v>155</v>
      </c>
      <c r="AU1133" s="14">
        <v>0</v>
      </c>
      <c r="AV1133" s="14">
        <v>0</v>
      </c>
      <c r="AW1133" s="14">
        <v>0</v>
      </c>
      <c r="AX1133" s="15" t="s">
        <v>156</v>
      </c>
      <c r="AY1133" s="15" t="s">
        <v>1378</v>
      </c>
      <c r="AZ1133" s="13">
        <v>0</v>
      </c>
      <c r="BA1133" s="13">
        <v>1</v>
      </c>
      <c r="BB1133" s="15" t="s">
        <v>1379</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69021011</v>
      </c>
      <c r="D1134" s="15" t="s">
        <v>1380</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154</v>
      </c>
      <c r="AT1134" s="15" t="s">
        <v>155</v>
      </c>
      <c r="AU1134" s="14">
        <v>0</v>
      </c>
      <c r="AV1134" s="14">
        <v>0</v>
      </c>
      <c r="AW1134" s="14">
        <v>0</v>
      </c>
      <c r="AX1134" s="15" t="s">
        <v>156</v>
      </c>
      <c r="AY1134" s="15" t="s">
        <v>1012</v>
      </c>
      <c r="AZ1134" s="13">
        <v>0</v>
      </c>
      <c r="BA1134" s="13">
        <v>1</v>
      </c>
      <c r="BB1134" s="15" t="s">
        <v>1381</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69021012</v>
      </c>
      <c r="D1135" s="15" t="s">
        <v>1380</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154</v>
      </c>
      <c r="AT1135" s="15" t="s">
        <v>155</v>
      </c>
      <c r="AU1135" s="14">
        <v>0</v>
      </c>
      <c r="AV1135" s="14">
        <v>0</v>
      </c>
      <c r="AW1135" s="14">
        <v>0</v>
      </c>
      <c r="AX1135" s="15" t="s">
        <v>156</v>
      </c>
      <c r="AY1135" s="15" t="s">
        <v>1002</v>
      </c>
      <c r="AZ1135" s="13">
        <v>0</v>
      </c>
      <c r="BA1135" s="13">
        <v>1</v>
      </c>
      <c r="BB1135" s="15" t="s">
        <v>1382</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69021013</v>
      </c>
      <c r="D1136" s="15" t="s">
        <v>1380</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154</v>
      </c>
      <c r="AT1136" s="15" t="s">
        <v>155</v>
      </c>
      <c r="AU1136" s="14">
        <v>0</v>
      </c>
      <c r="AV1136" s="14">
        <v>0</v>
      </c>
      <c r="AW1136" s="14">
        <v>0</v>
      </c>
      <c r="AX1136" s="15" t="s">
        <v>156</v>
      </c>
      <c r="AY1136" s="15" t="s">
        <v>1030</v>
      </c>
      <c r="AZ1136" s="13">
        <v>0</v>
      </c>
      <c r="BA1136" s="13">
        <v>1</v>
      </c>
      <c r="BB1136" s="15" t="s">
        <v>1383</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69021014</v>
      </c>
      <c r="D1137" s="15" t="s">
        <v>1380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154</v>
      </c>
      <c r="AT1137" s="15" t="s">
        <v>155</v>
      </c>
      <c r="AU1137" s="14">
        <v>0</v>
      </c>
      <c r="AV1137" s="14">
        <v>0</v>
      </c>
      <c r="AW1137" s="14">
        <v>0</v>
      </c>
      <c r="AX1137" s="15" t="s">
        <v>156</v>
      </c>
      <c r="AY1137" s="15" t="s">
        <v>1020</v>
      </c>
      <c r="AZ1137" s="13">
        <v>0</v>
      </c>
      <c r="BA1137" s="13">
        <v>1</v>
      </c>
      <c r="BB1137" s="15" t="s">
        <v>1384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69031001</v>
      </c>
      <c r="D1138" s="15" t="s">
        <v>461</v>
      </c>
      <c r="E1138" s="14">
        <v>1</v>
      </c>
      <c r="F1138" s="14">
        <v>68000110</v>
      </c>
      <c r="G1138" s="14">
        <v>0</v>
      </c>
      <c r="H1138" s="13">
        <v>0</v>
      </c>
      <c r="I1138" s="9">
        <v>1</v>
      </c>
      <c r="J1138" s="14">
        <v>0</v>
      </c>
      <c r="K1138" s="14">
        <v>0</v>
      </c>
      <c r="L1138" s="14">
        <v>0</v>
      </c>
      <c r="M1138" s="14">
        <v>0</v>
      </c>
      <c r="N1138" s="14">
        <v>2</v>
      </c>
      <c r="O1138" s="14">
        <v>1</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53">
        <v>69000021</v>
      </c>
      <c r="AS1138" s="14" t="s">
        <v>154</v>
      </c>
      <c r="AT1138" s="15" t="s">
        <v>155</v>
      </c>
      <c r="AU1138" s="14">
        <v>0</v>
      </c>
      <c r="AV1138" s="14">
        <v>0</v>
      </c>
      <c r="AW1138" s="14">
        <v>0</v>
      </c>
      <c r="AX1138" s="15" t="s">
        <v>156</v>
      </c>
      <c r="AY1138" s="15" t="s">
        <v>154</v>
      </c>
      <c r="AZ1138" s="13">
        <v>0</v>
      </c>
      <c r="BA1138" s="13">
        <v>1</v>
      </c>
      <c r="BB1138" s="68" t="s">
        <v>1385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69031002</v>
      </c>
      <c r="D1139" s="15" t="s">
        <v>1386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154</v>
      </c>
      <c r="AT1139" s="15" t="s">
        <v>155</v>
      </c>
      <c r="AU1139" s="14">
        <v>0</v>
      </c>
      <c r="AV1139" s="14">
        <v>0</v>
      </c>
      <c r="AW1139" s="14">
        <v>0</v>
      </c>
      <c r="AX1139" s="15" t="s">
        <v>156</v>
      </c>
      <c r="AY1139" s="15" t="s">
        <v>1387</v>
      </c>
      <c r="AZ1139" s="13">
        <v>0</v>
      </c>
      <c r="BA1139" s="13">
        <v>1</v>
      </c>
      <c r="BB1139" s="15" t="s">
        <v>1388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69031003</v>
      </c>
      <c r="D1140" s="15" t="s">
        <v>1389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154</v>
      </c>
      <c r="AT1140" s="15" t="s">
        <v>155</v>
      </c>
      <c r="AU1140" s="14">
        <v>0</v>
      </c>
      <c r="AV1140" s="14">
        <v>0</v>
      </c>
      <c r="AW1140" s="14">
        <v>0</v>
      </c>
      <c r="AX1140" s="15" t="s">
        <v>156</v>
      </c>
      <c r="AY1140" s="15" t="s">
        <v>1390</v>
      </c>
      <c r="AZ1140" s="13">
        <v>0</v>
      </c>
      <c r="BA1140" s="13">
        <v>1</v>
      </c>
      <c r="BB1140" s="15" t="s">
        <v>1391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69031004</v>
      </c>
      <c r="D1141" s="15" t="s">
        <v>1392</v>
      </c>
      <c r="E1141" s="14">
        <v>1</v>
      </c>
      <c r="F1141" s="14">
        <v>68000110</v>
      </c>
      <c r="G1141" s="14">
        <v>0</v>
      </c>
      <c r="H1141" s="13">
        <v>0</v>
      </c>
      <c r="I1141" s="9">
        <v>1</v>
      </c>
      <c r="J1141" s="14">
        <v>0</v>
      </c>
      <c r="K1141" s="14">
        <v>0</v>
      </c>
      <c r="L1141" s="14">
        <v>0</v>
      </c>
      <c r="M1141" s="14">
        <v>0</v>
      </c>
      <c r="N1141" s="14">
        <v>2</v>
      </c>
      <c r="O1141" s="14">
        <v>1</v>
      </c>
      <c r="P1141" s="14">
        <v>0.05</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153">
        <v>69000071</v>
      </c>
      <c r="AS1141" s="14" t="s">
        <v>154</v>
      </c>
      <c r="AT1141" s="15" t="s">
        <v>155</v>
      </c>
      <c r="AU1141" s="14">
        <v>0</v>
      </c>
      <c r="AV1141" s="14">
        <v>0</v>
      </c>
      <c r="AW1141" s="14">
        <v>0</v>
      </c>
      <c r="AX1141" s="15" t="s">
        <v>156</v>
      </c>
      <c r="AY1141" s="15" t="s">
        <v>154</v>
      </c>
      <c r="AZ1141" s="13">
        <v>0</v>
      </c>
      <c r="BA1141" s="13">
        <v>1</v>
      </c>
      <c r="BB1141" s="33" t="s">
        <v>1393</v>
      </c>
      <c r="BC1141" s="14">
        <v>0</v>
      </c>
      <c r="BD1141" s="11">
        <v>0</v>
      </c>
      <c r="BE1141" s="14">
        <v>0</v>
      </c>
      <c r="BF1141" s="14">
        <v>0</v>
      </c>
      <c r="BG1141" s="14">
        <v>0</v>
      </c>
      <c r="BH1141" s="14">
        <v>0</v>
      </c>
      <c r="BI1141" s="9">
        <v>0</v>
      </c>
      <c r="BJ1141" s="6">
        <v>1</v>
      </c>
      <c r="BK1141" s="6">
        <v>0</v>
      </c>
      <c r="BL1141" s="6">
        <v>0</v>
      </c>
      <c r="BM1141" s="6">
        <v>0</v>
      </c>
      <c r="BN1141" s="6">
        <v>0</v>
      </c>
      <c r="BO1141" s="6">
        <v>0</v>
      </c>
    </row>
    <row r="1142" spans="3:67" ht="20.100000000000001" customHeight="1">
      <c r="C1142" s="14">
        <v>69031005</v>
      </c>
      <c r="D1142" s="15" t="s">
        <v>967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154</v>
      </c>
      <c r="AT1142" s="15" t="s">
        <v>155</v>
      </c>
      <c r="AU1142" s="14">
        <v>0</v>
      </c>
      <c r="AV1142" s="14">
        <v>0</v>
      </c>
      <c r="AW1142" s="14">
        <v>0</v>
      </c>
      <c r="AX1142" s="15" t="s">
        <v>156</v>
      </c>
      <c r="AY1142" s="15" t="s">
        <v>1394</v>
      </c>
      <c r="AZ1142" s="13">
        <v>0</v>
      </c>
      <c r="BA1142" s="13">
        <v>1</v>
      </c>
      <c r="BB1142" s="15" t="s">
        <v>1395</v>
      </c>
      <c r="BC1142" s="14">
        <v>0</v>
      </c>
      <c r="BD1142" s="11">
        <v>0</v>
      </c>
      <c r="BE1142" s="14">
        <v>0</v>
      </c>
      <c r="BF1142" s="14">
        <v>0</v>
      </c>
      <c r="BG1142" s="14">
        <v>0</v>
      </c>
      <c r="BH1142" s="14">
        <v>0</v>
      </c>
      <c r="BI1142" s="9">
        <v>0</v>
      </c>
      <c r="BJ1142" s="6">
        <v>1</v>
      </c>
      <c r="BK1142" s="6">
        <v>0</v>
      </c>
      <c r="BL1142" s="6">
        <v>0</v>
      </c>
      <c r="BM1142" s="6">
        <v>0</v>
      </c>
      <c r="BN1142" s="6">
        <v>0</v>
      </c>
      <c r="BO1142" s="6">
        <v>0</v>
      </c>
    </row>
    <row r="1143" spans="3:67" ht="20.100000000000001" customHeight="1">
      <c r="C1143" s="14">
        <v>69031006</v>
      </c>
      <c r="D1143" s="15" t="s">
        <v>1396</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154</v>
      </c>
      <c r="AT1143" s="15" t="s">
        <v>155</v>
      </c>
      <c r="AU1143" s="14">
        <v>0</v>
      </c>
      <c r="AV1143" s="14">
        <v>0</v>
      </c>
      <c r="AW1143" s="14">
        <v>0</v>
      </c>
      <c r="AX1143" s="15" t="s">
        <v>156</v>
      </c>
      <c r="AY1143" s="15" t="s">
        <v>1397</v>
      </c>
      <c r="AZ1143" s="13">
        <v>0</v>
      </c>
      <c r="BA1143" s="13">
        <v>1</v>
      </c>
      <c r="BB1143" s="15" t="s">
        <v>1398</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69031007</v>
      </c>
      <c r="D1144" s="15" t="s">
        <v>1399</v>
      </c>
      <c r="E1144" s="14">
        <v>1</v>
      </c>
      <c r="F1144" s="14">
        <v>68000110</v>
      </c>
      <c r="G1144" s="14">
        <v>0</v>
      </c>
      <c r="H1144" s="13">
        <v>0</v>
      </c>
      <c r="I1144" s="9">
        <v>1</v>
      </c>
      <c r="J1144" s="14">
        <v>0</v>
      </c>
      <c r="K1144" s="14">
        <v>0</v>
      </c>
      <c r="L1144" s="14">
        <v>0</v>
      </c>
      <c r="M1144" s="14">
        <v>0</v>
      </c>
      <c r="N1144" s="14">
        <v>2</v>
      </c>
      <c r="O1144" s="14">
        <v>7</v>
      </c>
      <c r="P1144" s="14">
        <v>0.05</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158">
        <v>10001001</v>
      </c>
      <c r="AS1144" s="14" t="s">
        <v>154</v>
      </c>
      <c r="AT1144" s="15" t="s">
        <v>155</v>
      </c>
      <c r="AU1144" s="14">
        <v>0</v>
      </c>
      <c r="AV1144" s="14">
        <v>0</v>
      </c>
      <c r="AW1144" s="14">
        <v>0</v>
      </c>
      <c r="AX1144" s="15" t="s">
        <v>156</v>
      </c>
      <c r="AY1144" s="15" t="s">
        <v>154</v>
      </c>
      <c r="AZ1144" s="13">
        <v>0</v>
      </c>
      <c r="BA1144" s="13">
        <v>1</v>
      </c>
      <c r="BB1144" s="68" t="s">
        <v>1400</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69031008</v>
      </c>
      <c r="D1145" s="15" t="s">
        <v>1401</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154</v>
      </c>
      <c r="AT1145" s="15" t="s">
        <v>155</v>
      </c>
      <c r="AU1145" s="14">
        <v>0</v>
      </c>
      <c r="AV1145" s="14">
        <v>0</v>
      </c>
      <c r="AW1145" s="14">
        <v>0</v>
      </c>
      <c r="AX1145" s="15" t="s">
        <v>156</v>
      </c>
      <c r="AY1145" s="15" t="s">
        <v>1217</v>
      </c>
      <c r="AZ1145" s="13">
        <v>0</v>
      </c>
      <c r="BA1145" s="13">
        <v>1</v>
      </c>
      <c r="BB1145" s="15" t="s">
        <v>1402</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69031009</v>
      </c>
      <c r="D1146" s="15" t="s">
        <v>1392</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154</v>
      </c>
      <c r="AT1146" s="15" t="s">
        <v>155</v>
      </c>
      <c r="AU1146" s="14">
        <v>0</v>
      </c>
      <c r="AV1146" s="14">
        <v>0</v>
      </c>
      <c r="AW1146" s="14">
        <v>0</v>
      </c>
      <c r="AX1146" s="15" t="s">
        <v>156</v>
      </c>
      <c r="AY1146" s="15" t="s">
        <v>1403</v>
      </c>
      <c r="AZ1146" s="13">
        <v>0</v>
      </c>
      <c r="BA1146" s="13">
        <v>1</v>
      </c>
      <c r="BB1146" s="15" t="s">
        <v>1404</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69031010</v>
      </c>
      <c r="D1147" s="15" t="s">
        <v>1405</v>
      </c>
      <c r="E1147" s="14">
        <v>1</v>
      </c>
      <c r="F1147" s="14">
        <v>68000110</v>
      </c>
      <c r="G1147" s="14">
        <v>0</v>
      </c>
      <c r="H1147" s="13">
        <v>0</v>
      </c>
      <c r="I1147" s="9">
        <v>1</v>
      </c>
      <c r="J1147" s="14">
        <v>0</v>
      </c>
      <c r="K1147" s="14">
        <v>0</v>
      </c>
      <c r="L1147" s="14">
        <v>0</v>
      </c>
      <c r="M1147" s="14">
        <v>0</v>
      </c>
      <c r="N1147" s="14">
        <v>2</v>
      </c>
      <c r="O1147" s="14">
        <v>1</v>
      </c>
      <c r="P1147" s="14">
        <v>0.05</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153">
        <v>69000022</v>
      </c>
      <c r="AS1147" s="14" t="s">
        <v>154</v>
      </c>
      <c r="AT1147" s="15" t="s">
        <v>155</v>
      </c>
      <c r="AU1147" s="14">
        <v>0</v>
      </c>
      <c r="AV1147" s="14">
        <v>0</v>
      </c>
      <c r="AW1147" s="14">
        <v>0</v>
      </c>
      <c r="AX1147" s="15" t="s">
        <v>156</v>
      </c>
      <c r="AY1147" s="15" t="s">
        <v>154</v>
      </c>
      <c r="AZ1147" s="13">
        <v>0</v>
      </c>
      <c r="BA1147" s="13">
        <v>1</v>
      </c>
      <c r="BB1147" s="15" t="s">
        <v>1406</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69032001</v>
      </c>
      <c r="D1148" s="15" t="s">
        <v>1407</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154</v>
      </c>
      <c r="AT1148" s="15" t="s">
        <v>155</v>
      </c>
      <c r="AU1148" s="14">
        <v>0</v>
      </c>
      <c r="AV1148" s="14">
        <v>0</v>
      </c>
      <c r="AW1148" s="14">
        <v>0</v>
      </c>
      <c r="AX1148" s="15" t="s">
        <v>156</v>
      </c>
      <c r="AY1148" s="15" t="s">
        <v>1408</v>
      </c>
      <c r="AZ1148" s="13">
        <v>0</v>
      </c>
      <c r="BA1148" s="13">
        <v>1</v>
      </c>
      <c r="BB1148" s="160" t="s">
        <v>1409</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69032002</v>
      </c>
      <c r="D1149" s="15" t="s">
        <v>1410</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154</v>
      </c>
      <c r="AT1149" s="15" t="s">
        <v>155</v>
      </c>
      <c r="AU1149" s="14">
        <v>0</v>
      </c>
      <c r="AV1149" s="14">
        <v>0</v>
      </c>
      <c r="AW1149" s="14">
        <v>0</v>
      </c>
      <c r="AX1149" s="15" t="s">
        <v>156</v>
      </c>
      <c r="AY1149" s="15" t="s">
        <v>1411</v>
      </c>
      <c r="AZ1149" s="13">
        <v>0</v>
      </c>
      <c r="BA1149" s="13">
        <v>1</v>
      </c>
      <c r="BB1149" s="160" t="s">
        <v>1412</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69032003</v>
      </c>
      <c r="D1150" s="15" t="s">
        <v>1413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154</v>
      </c>
      <c r="AT1150" s="15" t="s">
        <v>155</v>
      </c>
      <c r="AU1150" s="14">
        <v>0</v>
      </c>
      <c r="AV1150" s="14">
        <v>0</v>
      </c>
      <c r="AW1150" s="14">
        <v>0</v>
      </c>
      <c r="AX1150" s="15" t="s">
        <v>156</v>
      </c>
      <c r="AY1150" s="15" t="s">
        <v>1414</v>
      </c>
      <c r="AZ1150" s="13">
        <v>0</v>
      </c>
      <c r="BA1150" s="13">
        <v>1</v>
      </c>
      <c r="BB1150" s="160" t="s">
        <v>1415</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69032004</v>
      </c>
      <c r="D1151" s="15" t="s">
        <v>1416</v>
      </c>
      <c r="E1151" s="14">
        <v>1</v>
      </c>
      <c r="F1151" s="14">
        <v>68000110</v>
      </c>
      <c r="G1151" s="14">
        <v>0</v>
      </c>
      <c r="H1151" s="13">
        <v>0</v>
      </c>
      <c r="I1151" s="9">
        <v>1</v>
      </c>
      <c r="J1151" s="14">
        <v>0</v>
      </c>
      <c r="K1151" s="14">
        <v>0</v>
      </c>
      <c r="L1151" s="14">
        <v>0</v>
      </c>
      <c r="M1151" s="14">
        <v>0</v>
      </c>
      <c r="N1151" s="14">
        <v>2</v>
      </c>
      <c r="O1151" s="14">
        <v>3</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3">
        <v>69000101</v>
      </c>
      <c r="AS1151" s="14" t="s">
        <v>154</v>
      </c>
      <c r="AT1151" s="15" t="s">
        <v>155</v>
      </c>
      <c r="AU1151" s="14">
        <v>0</v>
      </c>
      <c r="AV1151" s="14">
        <v>0</v>
      </c>
      <c r="AW1151" s="14">
        <v>0</v>
      </c>
      <c r="AX1151" s="15" t="s">
        <v>156</v>
      </c>
      <c r="AY1151" s="15" t="s">
        <v>154</v>
      </c>
      <c r="AZ1151" s="13">
        <v>0</v>
      </c>
      <c r="BA1151" s="13">
        <v>1</v>
      </c>
      <c r="BB1151" s="68" t="s">
        <v>1417</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69032005</v>
      </c>
      <c r="D1152" s="7" t="s">
        <v>1418</v>
      </c>
      <c r="E1152" s="14">
        <v>1</v>
      </c>
      <c r="F1152" s="14">
        <v>66001007</v>
      </c>
      <c r="G1152" s="6">
        <v>0</v>
      </c>
      <c r="H1152" s="6">
        <v>0</v>
      </c>
      <c r="I1152" s="14">
        <v>1</v>
      </c>
      <c r="J1152" s="14">
        <v>0</v>
      </c>
      <c r="K1152" s="6">
        <v>0</v>
      </c>
      <c r="L1152" s="6">
        <v>0</v>
      </c>
      <c r="M1152" s="6">
        <v>0</v>
      </c>
      <c r="N1152" s="6">
        <v>2</v>
      </c>
      <c r="O1152" s="6">
        <v>3</v>
      </c>
      <c r="P1152" s="6">
        <v>0.15</v>
      </c>
      <c r="Q1152" s="6">
        <v>0</v>
      </c>
      <c r="R1152" s="6">
        <v>0</v>
      </c>
      <c r="S1152" s="6">
        <v>0</v>
      </c>
      <c r="T1152" s="11">
        <v>1</v>
      </c>
      <c r="U1152" s="6">
        <v>2</v>
      </c>
      <c r="V1152" s="6">
        <v>0</v>
      </c>
      <c r="W1152" s="6">
        <v>0</v>
      </c>
      <c r="X1152" s="6">
        <v>0</v>
      </c>
      <c r="Y1152" s="6">
        <v>0</v>
      </c>
      <c r="Z1152" s="6">
        <v>0</v>
      </c>
      <c r="AA1152" s="6">
        <v>0</v>
      </c>
      <c r="AB1152" s="14">
        <v>1</v>
      </c>
      <c r="AC1152" s="6">
        <v>0</v>
      </c>
      <c r="AD1152" s="6">
        <v>15</v>
      </c>
      <c r="AE1152" s="6">
        <v>0</v>
      </c>
      <c r="AF1152" s="6">
        <v>0</v>
      </c>
      <c r="AG1152" s="6">
        <v>7</v>
      </c>
      <c r="AH1152" s="6">
        <v>0</v>
      </c>
      <c r="AI1152" s="6">
        <v>0</v>
      </c>
      <c r="AJ1152" s="6">
        <v>6</v>
      </c>
      <c r="AK1152" s="6">
        <v>0</v>
      </c>
      <c r="AL1152" s="6">
        <v>0</v>
      </c>
      <c r="AM1152" s="6">
        <v>0</v>
      </c>
      <c r="AN1152" s="6">
        <v>0.5</v>
      </c>
      <c r="AO1152" s="6">
        <v>1000</v>
      </c>
      <c r="AP1152" s="6">
        <v>0</v>
      </c>
      <c r="AQ1152" s="6">
        <v>0</v>
      </c>
      <c r="AR1152" s="153">
        <v>0</v>
      </c>
      <c r="AS1152" s="6">
        <v>69000121</v>
      </c>
      <c r="AT1152" s="7" t="s">
        <v>192</v>
      </c>
      <c r="AU1152" s="6" t="s">
        <v>778</v>
      </c>
      <c r="AV1152" s="6" t="s">
        <v>154</v>
      </c>
      <c r="AW1152" s="6" t="s">
        <v>854</v>
      </c>
      <c r="AX1152" s="7" t="s">
        <v>156</v>
      </c>
      <c r="AY1152" s="6">
        <v>0</v>
      </c>
      <c r="AZ1152" s="13">
        <v>0</v>
      </c>
      <c r="BA1152" s="13">
        <v>1</v>
      </c>
      <c r="BB1152" s="160" t="s">
        <v>1276</v>
      </c>
      <c r="BC1152" s="6">
        <v>0</v>
      </c>
      <c r="BD1152" s="11">
        <v>0</v>
      </c>
      <c r="BE1152" s="6">
        <v>0</v>
      </c>
      <c r="BF1152" s="6">
        <v>0</v>
      </c>
      <c r="BG1152" s="6">
        <v>0</v>
      </c>
      <c r="BH1152" s="6">
        <v>0</v>
      </c>
      <c r="BI1152" s="9">
        <v>0</v>
      </c>
      <c r="BJ1152" s="6">
        <v>1</v>
      </c>
      <c r="BK1152" s="6">
        <v>0</v>
      </c>
      <c r="BL1152" s="6">
        <v>0</v>
      </c>
      <c r="BM1152" s="6">
        <v>0</v>
      </c>
      <c r="BN1152" s="6">
        <v>0</v>
      </c>
      <c r="BO1152" s="6">
        <v>0</v>
      </c>
    </row>
    <row r="1153" spans="3:67" ht="20.100000000000001" customHeight="1">
      <c r="C1153" s="14">
        <v>69032006</v>
      </c>
      <c r="D1153" s="105" t="s">
        <v>1419</v>
      </c>
      <c r="E1153" s="104">
        <v>1</v>
      </c>
      <c r="F1153" s="104">
        <v>66001007</v>
      </c>
      <c r="G1153" s="104">
        <v>0</v>
      </c>
      <c r="H1153" s="104">
        <v>0</v>
      </c>
      <c r="I1153" s="104">
        <v>1</v>
      </c>
      <c r="J1153" s="104">
        <v>0</v>
      </c>
      <c r="K1153" s="104">
        <v>0</v>
      </c>
      <c r="L1153" s="104">
        <v>0</v>
      </c>
      <c r="M1153" s="104">
        <v>0</v>
      </c>
      <c r="N1153" s="104">
        <v>2</v>
      </c>
      <c r="O1153" s="104">
        <v>2</v>
      </c>
      <c r="P1153" s="104">
        <v>0.05</v>
      </c>
      <c r="Q1153" s="104">
        <v>0</v>
      </c>
      <c r="R1153" s="104">
        <v>0</v>
      </c>
      <c r="S1153" s="104">
        <v>0</v>
      </c>
      <c r="T1153" s="104">
        <v>1</v>
      </c>
      <c r="U1153" s="104">
        <v>2</v>
      </c>
      <c r="V1153" s="104">
        <v>0</v>
      </c>
      <c r="W1153" s="104">
        <v>0</v>
      </c>
      <c r="X1153" s="104">
        <v>0</v>
      </c>
      <c r="Y1153" s="104">
        <v>0</v>
      </c>
      <c r="Z1153" s="104">
        <v>0</v>
      </c>
      <c r="AA1153" s="104">
        <v>0</v>
      </c>
      <c r="AB1153" s="104">
        <v>1</v>
      </c>
      <c r="AC1153" s="104">
        <v>0</v>
      </c>
      <c r="AD1153" s="104">
        <v>15</v>
      </c>
      <c r="AE1153" s="104">
        <v>0</v>
      </c>
      <c r="AF1153" s="104">
        <v>0</v>
      </c>
      <c r="AG1153" s="104">
        <v>7</v>
      </c>
      <c r="AH1153" s="104">
        <v>0</v>
      </c>
      <c r="AI1153" s="104">
        <v>0</v>
      </c>
      <c r="AJ1153" s="104">
        <v>6</v>
      </c>
      <c r="AK1153" s="104">
        <v>0</v>
      </c>
      <c r="AL1153" s="104">
        <v>0</v>
      </c>
      <c r="AM1153" s="104">
        <v>0</v>
      </c>
      <c r="AN1153" s="104">
        <v>0</v>
      </c>
      <c r="AO1153" s="104">
        <v>1000</v>
      </c>
      <c r="AP1153" s="104">
        <v>0</v>
      </c>
      <c r="AQ1153" s="104">
        <v>0</v>
      </c>
      <c r="AR1153" s="159">
        <v>10001003</v>
      </c>
      <c r="AS1153" s="104">
        <v>0</v>
      </c>
      <c r="AT1153" s="105" t="s">
        <v>192</v>
      </c>
      <c r="AU1153" s="104" t="s">
        <v>778</v>
      </c>
      <c r="AV1153" s="104" t="s">
        <v>154</v>
      </c>
      <c r="AW1153" s="104">
        <v>0</v>
      </c>
      <c r="AX1153" s="105" t="s">
        <v>156</v>
      </c>
      <c r="AY1153" s="104">
        <v>0</v>
      </c>
      <c r="AZ1153" s="104">
        <v>0</v>
      </c>
      <c r="BA1153" s="13">
        <v>1</v>
      </c>
      <c r="BB1153" s="161" t="s">
        <v>1420</v>
      </c>
      <c r="BC1153" s="104">
        <v>0</v>
      </c>
      <c r="BD1153" s="104">
        <v>0</v>
      </c>
      <c r="BE1153" s="104">
        <v>0</v>
      </c>
      <c r="BF1153" s="104">
        <v>0</v>
      </c>
      <c r="BG1153" s="104">
        <v>0</v>
      </c>
      <c r="BH1153" s="104">
        <v>0</v>
      </c>
      <c r="BI1153" s="110">
        <v>0</v>
      </c>
      <c r="BJ1153" s="6">
        <v>1</v>
      </c>
      <c r="BK1153" s="104">
        <v>0</v>
      </c>
      <c r="BL1153" s="104">
        <v>0</v>
      </c>
      <c r="BM1153" s="104">
        <v>0</v>
      </c>
      <c r="BN1153" s="104">
        <v>0</v>
      </c>
      <c r="BO1153" s="104">
        <v>0</v>
      </c>
    </row>
    <row r="1154" spans="3:67" ht="19.5" customHeight="1">
      <c r="C1154" s="14">
        <v>69032007</v>
      </c>
      <c r="D1154" s="15" t="s">
        <v>1421</v>
      </c>
      <c r="E1154" s="11">
        <v>1</v>
      </c>
      <c r="F1154" s="14">
        <v>62021301</v>
      </c>
      <c r="G1154" s="11">
        <v>62021203</v>
      </c>
      <c r="H1154" s="13">
        <v>0</v>
      </c>
      <c r="I1154" s="11">
        <v>32</v>
      </c>
      <c r="J1154" s="11">
        <v>2</v>
      </c>
      <c r="K1154" s="11">
        <v>0</v>
      </c>
      <c r="L1154" s="14">
        <v>0</v>
      </c>
      <c r="M1154" s="14">
        <v>0</v>
      </c>
      <c r="N1154" s="14">
        <v>2</v>
      </c>
      <c r="O1154" s="14">
        <v>14</v>
      </c>
      <c r="P1154" s="14">
        <v>1</v>
      </c>
      <c r="Q1154" s="14">
        <v>0</v>
      </c>
      <c r="R1154" s="6">
        <v>0</v>
      </c>
      <c r="S1154" s="13">
        <v>0</v>
      </c>
      <c r="T1154" s="11">
        <v>1</v>
      </c>
      <c r="U1154" s="14">
        <v>2</v>
      </c>
      <c r="V1154" s="14">
        <v>0</v>
      </c>
      <c r="W1154" s="14">
        <v>2.5</v>
      </c>
      <c r="X1154" s="14">
        <v>1500</v>
      </c>
      <c r="Y1154" s="14">
        <v>0</v>
      </c>
      <c r="Z1154" s="14">
        <v>0</v>
      </c>
      <c r="AA1154" s="14">
        <v>0</v>
      </c>
      <c r="AB1154" s="14">
        <v>1</v>
      </c>
      <c r="AC1154" s="14">
        <v>0</v>
      </c>
      <c r="AD1154" s="14">
        <v>3</v>
      </c>
      <c r="AE1154" s="14">
        <v>1</v>
      </c>
      <c r="AF1154" s="14">
        <v>3</v>
      </c>
      <c r="AG1154" s="6">
        <v>2</v>
      </c>
      <c r="AH1154" s="6">
        <v>2</v>
      </c>
      <c r="AI1154" s="6">
        <v>0</v>
      </c>
      <c r="AJ1154" s="6">
        <v>0</v>
      </c>
      <c r="AK1154" s="14">
        <v>0</v>
      </c>
      <c r="AL1154" s="14">
        <v>0</v>
      </c>
      <c r="AM1154" s="14">
        <v>0</v>
      </c>
      <c r="AN1154" s="14">
        <v>0</v>
      </c>
      <c r="AO1154" s="14">
        <v>2000</v>
      </c>
      <c r="AP1154" s="14">
        <v>0</v>
      </c>
      <c r="AQ1154" s="14">
        <v>0</v>
      </c>
      <c r="AR1154" s="6">
        <v>69000141</v>
      </c>
      <c r="AS1154" s="14">
        <v>0</v>
      </c>
      <c r="AT1154" s="15" t="s">
        <v>155</v>
      </c>
      <c r="AU1154" s="14" t="s">
        <v>351</v>
      </c>
      <c r="AV1154" s="14">
        <v>0</v>
      </c>
      <c r="AW1154" s="14">
        <v>0</v>
      </c>
      <c r="AX1154" s="15" t="s">
        <v>156</v>
      </c>
      <c r="AY1154" s="15">
        <v>0</v>
      </c>
      <c r="AZ1154" s="13">
        <v>0</v>
      </c>
      <c r="BA1154" s="13">
        <v>0</v>
      </c>
      <c r="BB1154" s="160" t="s">
        <v>1422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69032008</v>
      </c>
      <c r="D1155" s="15" t="s">
        <v>1423</v>
      </c>
      <c r="E1155" s="14">
        <v>1</v>
      </c>
      <c r="F1155" s="14">
        <v>68000002</v>
      </c>
      <c r="G1155" s="14">
        <v>0</v>
      </c>
      <c r="H1155" s="13">
        <v>0</v>
      </c>
      <c r="I1155" s="14">
        <v>1</v>
      </c>
      <c r="J1155" s="14">
        <v>0</v>
      </c>
      <c r="K1155" s="14">
        <v>0</v>
      </c>
      <c r="L1155" s="14">
        <v>0</v>
      </c>
      <c r="M1155" s="14">
        <v>0</v>
      </c>
      <c r="N1155" s="14">
        <v>2</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0</v>
      </c>
      <c r="AE1155" s="14">
        <v>0</v>
      </c>
      <c r="AF1155" s="14">
        <v>0</v>
      </c>
      <c r="AG1155" s="6">
        <v>2</v>
      </c>
      <c r="AH1155" s="6">
        <v>0</v>
      </c>
      <c r="AI1155" s="6">
        <v>0</v>
      </c>
      <c r="AJ1155" s="6">
        <v>0</v>
      </c>
      <c r="AK1155" s="14">
        <v>0</v>
      </c>
      <c r="AL1155" s="14">
        <v>0</v>
      </c>
      <c r="AM1155" s="14">
        <v>0</v>
      </c>
      <c r="AN1155" s="14">
        <v>0</v>
      </c>
      <c r="AO1155" s="14">
        <v>1000</v>
      </c>
      <c r="AP1155" s="14">
        <v>0</v>
      </c>
      <c r="AQ1155" s="14">
        <v>0</v>
      </c>
      <c r="AR1155" s="6">
        <v>0</v>
      </c>
      <c r="AS1155" s="14" t="s">
        <v>154</v>
      </c>
      <c r="AT1155" s="15" t="s">
        <v>155</v>
      </c>
      <c r="AU1155" s="14">
        <v>0</v>
      </c>
      <c r="AV1155" s="14">
        <v>0</v>
      </c>
      <c r="AW1155" s="14">
        <v>0</v>
      </c>
      <c r="AX1155" s="15" t="s">
        <v>156</v>
      </c>
      <c r="AY1155" s="15" t="s">
        <v>1424</v>
      </c>
      <c r="AZ1155" s="13">
        <v>0</v>
      </c>
      <c r="BA1155" s="13">
        <v>1</v>
      </c>
      <c r="BB1155" s="68" t="s">
        <v>1425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69032009</v>
      </c>
      <c r="D1156" s="15" t="s">
        <v>1426</v>
      </c>
      <c r="E1156" s="14">
        <v>1</v>
      </c>
      <c r="F1156" s="14">
        <v>68000002</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0</v>
      </c>
      <c r="AE1156" s="14">
        <v>0</v>
      </c>
      <c r="AF1156" s="14">
        <v>0</v>
      </c>
      <c r="AG1156" s="6">
        <v>2</v>
      </c>
      <c r="AH1156" s="6">
        <v>0</v>
      </c>
      <c r="AI1156" s="6">
        <v>0</v>
      </c>
      <c r="AJ1156" s="6">
        <v>0</v>
      </c>
      <c r="AK1156" s="14">
        <v>0</v>
      </c>
      <c r="AL1156" s="14">
        <v>0</v>
      </c>
      <c r="AM1156" s="14">
        <v>0</v>
      </c>
      <c r="AN1156" s="14">
        <v>0</v>
      </c>
      <c r="AO1156" s="14">
        <v>1000</v>
      </c>
      <c r="AP1156" s="14">
        <v>0</v>
      </c>
      <c r="AQ1156" s="14">
        <v>0</v>
      </c>
      <c r="AR1156" s="6">
        <v>0</v>
      </c>
      <c r="AS1156" s="14" t="s">
        <v>154</v>
      </c>
      <c r="AT1156" s="15" t="s">
        <v>155</v>
      </c>
      <c r="AU1156" s="14">
        <v>0</v>
      </c>
      <c r="AV1156" s="14">
        <v>0</v>
      </c>
      <c r="AW1156" s="14">
        <v>0</v>
      </c>
      <c r="AX1156" s="15" t="s">
        <v>156</v>
      </c>
      <c r="AY1156" s="15" t="s">
        <v>1427</v>
      </c>
      <c r="AZ1156" s="13">
        <v>0</v>
      </c>
      <c r="BA1156" s="13">
        <v>1</v>
      </c>
      <c r="BB1156" s="68" t="s">
        <v>1428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69032010</v>
      </c>
      <c r="D1157" s="15" t="s">
        <v>1429</v>
      </c>
      <c r="E1157" s="14">
        <v>1</v>
      </c>
      <c r="F1157" s="14">
        <v>68000002</v>
      </c>
      <c r="G1157" s="14">
        <v>0</v>
      </c>
      <c r="H1157" s="13">
        <v>0</v>
      </c>
      <c r="I1157" s="14">
        <v>1</v>
      </c>
      <c r="J1157" s="14">
        <v>0</v>
      </c>
      <c r="K1157" s="14">
        <v>0</v>
      </c>
      <c r="L1157" s="14">
        <v>0</v>
      </c>
      <c r="M1157" s="14">
        <v>0</v>
      </c>
      <c r="N1157" s="14">
        <v>2</v>
      </c>
      <c r="O1157" s="14">
        <v>5</v>
      </c>
      <c r="P1157" s="14">
        <v>0.2</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10001002</v>
      </c>
      <c r="AS1157" s="14" t="s">
        <v>154</v>
      </c>
      <c r="AT1157" s="15" t="s">
        <v>155</v>
      </c>
      <c r="AU1157" s="14">
        <v>0</v>
      </c>
      <c r="AV1157" s="14">
        <v>0</v>
      </c>
      <c r="AW1157" s="14">
        <v>0</v>
      </c>
      <c r="AX1157" s="15" t="s">
        <v>156</v>
      </c>
      <c r="AY1157" s="15" t="s">
        <v>154</v>
      </c>
      <c r="AZ1157" s="13">
        <v>0</v>
      </c>
      <c r="BA1157" s="13">
        <v>1</v>
      </c>
      <c r="BB1157" s="68" t="s">
        <v>1430</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69033101</v>
      </c>
      <c r="D1158" s="15" t="s">
        <v>1431</v>
      </c>
      <c r="E1158" s="14">
        <v>1</v>
      </c>
      <c r="F1158" s="14">
        <v>68000015</v>
      </c>
      <c r="G1158" s="14">
        <v>0</v>
      </c>
      <c r="H1158" s="13">
        <v>0</v>
      </c>
      <c r="I1158" s="14">
        <v>1</v>
      </c>
      <c r="J1158" s="14">
        <v>0</v>
      </c>
      <c r="K1158" s="14">
        <v>0</v>
      </c>
      <c r="L1158" s="14">
        <v>0</v>
      </c>
      <c r="M1158" s="14">
        <v>0</v>
      </c>
      <c r="N1158" s="14">
        <v>5</v>
      </c>
      <c r="O1158" s="14">
        <v>11</v>
      </c>
      <c r="P1158" s="14">
        <v>200001</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154</v>
      </c>
      <c r="AT1158" s="15" t="s">
        <v>155</v>
      </c>
      <c r="AU1158" s="14">
        <v>0</v>
      </c>
      <c r="AV1158" s="14">
        <v>0</v>
      </c>
      <c r="AW1158" s="14">
        <v>0</v>
      </c>
      <c r="AX1158" s="15" t="s">
        <v>156</v>
      </c>
      <c r="AY1158" s="15" t="s">
        <v>154</v>
      </c>
      <c r="AZ1158" s="14">
        <v>200001</v>
      </c>
      <c r="BA1158" s="13">
        <v>1</v>
      </c>
      <c r="BB1158" s="15" t="s">
        <v>1432</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69033102</v>
      </c>
      <c r="D1159" s="15" t="s">
        <v>1431</v>
      </c>
      <c r="E1159" s="14">
        <v>1</v>
      </c>
      <c r="F1159" s="14">
        <v>68000015</v>
      </c>
      <c r="G1159" s="14">
        <v>0</v>
      </c>
      <c r="H1159" s="13">
        <v>0</v>
      </c>
      <c r="I1159" s="14">
        <v>1</v>
      </c>
      <c r="J1159" s="14">
        <v>0</v>
      </c>
      <c r="K1159" s="14">
        <v>0</v>
      </c>
      <c r="L1159" s="14">
        <v>0</v>
      </c>
      <c r="M1159" s="14">
        <v>0</v>
      </c>
      <c r="N1159" s="14">
        <v>5</v>
      </c>
      <c r="O1159" s="14">
        <v>11</v>
      </c>
      <c r="P1159" s="14">
        <v>200002</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154</v>
      </c>
      <c r="AT1159" s="15" t="s">
        <v>155</v>
      </c>
      <c r="AU1159" s="14">
        <v>0</v>
      </c>
      <c r="AV1159" s="14">
        <v>0</v>
      </c>
      <c r="AW1159" s="14">
        <v>0</v>
      </c>
      <c r="AX1159" s="15" t="s">
        <v>156</v>
      </c>
      <c r="AY1159" s="15" t="s">
        <v>154</v>
      </c>
      <c r="AZ1159" s="14">
        <v>200002</v>
      </c>
      <c r="BA1159" s="13">
        <v>1</v>
      </c>
      <c r="BB1159" s="15" t="s">
        <v>1433</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69033103</v>
      </c>
      <c r="D1160" s="15" t="s">
        <v>1431</v>
      </c>
      <c r="E1160" s="14">
        <v>1</v>
      </c>
      <c r="F1160" s="14">
        <v>68000015</v>
      </c>
      <c r="G1160" s="14">
        <v>0</v>
      </c>
      <c r="H1160" s="13">
        <v>0</v>
      </c>
      <c r="I1160" s="14">
        <v>1</v>
      </c>
      <c r="J1160" s="14">
        <v>0</v>
      </c>
      <c r="K1160" s="14">
        <v>0</v>
      </c>
      <c r="L1160" s="14">
        <v>0</v>
      </c>
      <c r="M1160" s="14">
        <v>0</v>
      </c>
      <c r="N1160" s="14">
        <v>5</v>
      </c>
      <c r="O1160" s="14">
        <v>11</v>
      </c>
      <c r="P1160" s="14">
        <v>200003</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154</v>
      </c>
      <c r="AT1160" s="15" t="s">
        <v>155</v>
      </c>
      <c r="AU1160" s="14">
        <v>0</v>
      </c>
      <c r="AV1160" s="14">
        <v>0</v>
      </c>
      <c r="AW1160" s="14">
        <v>0</v>
      </c>
      <c r="AX1160" s="15" t="s">
        <v>156</v>
      </c>
      <c r="AY1160" s="15" t="s">
        <v>154</v>
      </c>
      <c r="AZ1160" s="14">
        <v>200003</v>
      </c>
      <c r="BA1160" s="13">
        <v>1</v>
      </c>
      <c r="BB1160" s="15" t="s">
        <v>1434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69033104</v>
      </c>
      <c r="D1161" s="15" t="s">
        <v>1431</v>
      </c>
      <c r="E1161" s="14">
        <v>1</v>
      </c>
      <c r="F1161" s="14">
        <v>68000015</v>
      </c>
      <c r="G1161" s="14">
        <v>0</v>
      </c>
      <c r="H1161" s="13">
        <v>0</v>
      </c>
      <c r="I1161" s="14">
        <v>1</v>
      </c>
      <c r="J1161" s="14">
        <v>0</v>
      </c>
      <c r="K1161" s="14">
        <v>0</v>
      </c>
      <c r="L1161" s="14">
        <v>0</v>
      </c>
      <c r="M1161" s="14">
        <v>0</v>
      </c>
      <c r="N1161" s="14">
        <v>5</v>
      </c>
      <c r="O1161" s="14">
        <v>11</v>
      </c>
      <c r="P1161" s="14">
        <v>200005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154</v>
      </c>
      <c r="AT1161" s="15" t="s">
        <v>155</v>
      </c>
      <c r="AU1161" s="14">
        <v>0</v>
      </c>
      <c r="AV1161" s="14">
        <v>0</v>
      </c>
      <c r="AW1161" s="14">
        <v>0</v>
      </c>
      <c r="AX1161" s="15" t="s">
        <v>156</v>
      </c>
      <c r="AY1161" s="15" t="s">
        <v>154</v>
      </c>
      <c r="AZ1161" s="14">
        <v>200005</v>
      </c>
      <c r="BA1161" s="13">
        <v>1</v>
      </c>
      <c r="BB1161" s="15" t="s">
        <v>1435</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69033105</v>
      </c>
      <c r="D1162" s="15" t="s">
        <v>1431</v>
      </c>
      <c r="E1162" s="14">
        <v>1</v>
      </c>
      <c r="F1162" s="14">
        <v>68000015</v>
      </c>
      <c r="G1162" s="14">
        <v>0</v>
      </c>
      <c r="H1162" s="13">
        <v>0</v>
      </c>
      <c r="I1162" s="14">
        <v>1</v>
      </c>
      <c r="J1162" s="14">
        <v>0</v>
      </c>
      <c r="K1162" s="14">
        <v>0</v>
      </c>
      <c r="L1162" s="14">
        <v>0</v>
      </c>
      <c r="M1162" s="14">
        <v>0</v>
      </c>
      <c r="N1162" s="14">
        <v>5</v>
      </c>
      <c r="O1162" s="14">
        <v>11</v>
      </c>
      <c r="P1162" s="14">
        <v>200007</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154</v>
      </c>
      <c r="AT1162" s="15" t="s">
        <v>155</v>
      </c>
      <c r="AU1162" s="14">
        <v>0</v>
      </c>
      <c r="AV1162" s="14">
        <v>0</v>
      </c>
      <c r="AW1162" s="14">
        <v>0</v>
      </c>
      <c r="AX1162" s="15" t="s">
        <v>156</v>
      </c>
      <c r="AY1162" s="15" t="s">
        <v>154</v>
      </c>
      <c r="AZ1162" s="14">
        <v>200007</v>
      </c>
      <c r="BA1162" s="13">
        <v>1</v>
      </c>
      <c r="BB1162" s="15" t="s">
        <v>1436</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69033106</v>
      </c>
      <c r="D1163" s="15" t="s">
        <v>1431</v>
      </c>
      <c r="E1163" s="14">
        <v>1</v>
      </c>
      <c r="F1163" s="14">
        <v>68000015</v>
      </c>
      <c r="G1163" s="14">
        <v>0</v>
      </c>
      <c r="H1163" s="13">
        <v>0</v>
      </c>
      <c r="I1163" s="14">
        <v>1</v>
      </c>
      <c r="J1163" s="14">
        <v>0</v>
      </c>
      <c r="K1163" s="14">
        <v>0</v>
      </c>
      <c r="L1163" s="14">
        <v>0</v>
      </c>
      <c r="M1163" s="14">
        <v>0</v>
      </c>
      <c r="N1163" s="14">
        <v>5</v>
      </c>
      <c r="O1163" s="14">
        <v>11</v>
      </c>
      <c r="P1163" s="14">
        <v>200008</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154</v>
      </c>
      <c r="AT1163" s="15" t="s">
        <v>155</v>
      </c>
      <c r="AU1163" s="14">
        <v>0</v>
      </c>
      <c r="AV1163" s="14">
        <v>0</v>
      </c>
      <c r="AW1163" s="14">
        <v>0</v>
      </c>
      <c r="AX1163" s="15" t="s">
        <v>156</v>
      </c>
      <c r="AY1163" s="15" t="s">
        <v>154</v>
      </c>
      <c r="AZ1163" s="14">
        <v>200008</v>
      </c>
      <c r="BA1163" s="13">
        <v>1</v>
      </c>
      <c r="BB1163" s="15" t="s">
        <v>1437</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69033201</v>
      </c>
      <c r="D1164" s="15" t="s">
        <v>1431</v>
      </c>
      <c r="E1164" s="14">
        <v>1</v>
      </c>
      <c r="F1164" s="14">
        <v>68000015</v>
      </c>
      <c r="G1164" s="14">
        <v>0</v>
      </c>
      <c r="H1164" s="13">
        <v>0</v>
      </c>
      <c r="I1164" s="14">
        <v>1</v>
      </c>
      <c r="J1164" s="14">
        <v>0</v>
      </c>
      <c r="K1164" s="14">
        <v>0</v>
      </c>
      <c r="L1164" s="14">
        <v>0</v>
      </c>
      <c r="M1164" s="14">
        <v>0</v>
      </c>
      <c r="N1164" s="14">
        <v>5</v>
      </c>
      <c r="O1164" s="14">
        <v>11</v>
      </c>
      <c r="P1164" s="14">
        <v>200002</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154</v>
      </c>
      <c r="AT1164" s="15" t="s">
        <v>155</v>
      </c>
      <c r="AU1164" s="14">
        <v>0</v>
      </c>
      <c r="AV1164" s="14">
        <v>0</v>
      </c>
      <c r="AW1164" s="14">
        <v>0</v>
      </c>
      <c r="AX1164" s="15" t="s">
        <v>156</v>
      </c>
      <c r="AY1164" s="15" t="s">
        <v>154</v>
      </c>
      <c r="AZ1164" s="14">
        <v>200014</v>
      </c>
      <c r="BA1164" s="13">
        <v>1</v>
      </c>
      <c r="BB1164" s="15" t="s">
        <v>1438</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69033202</v>
      </c>
      <c r="D1165" s="15" t="s">
        <v>1431</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154</v>
      </c>
      <c r="AT1165" s="15" t="s">
        <v>155</v>
      </c>
      <c r="AU1165" s="14">
        <v>0</v>
      </c>
      <c r="AV1165" s="14">
        <v>0</v>
      </c>
      <c r="AW1165" s="14">
        <v>0</v>
      </c>
      <c r="AX1165" s="15" t="s">
        <v>156</v>
      </c>
      <c r="AY1165" s="15" t="s">
        <v>154</v>
      </c>
      <c r="AZ1165" s="14">
        <v>200013</v>
      </c>
      <c r="BA1165" s="13">
        <v>1</v>
      </c>
      <c r="BB1165" s="15" t="s">
        <v>1439</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69033203</v>
      </c>
      <c r="D1166" s="15" t="s">
        <v>1431</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154</v>
      </c>
      <c r="AT1166" s="15" t="s">
        <v>155</v>
      </c>
      <c r="AU1166" s="14">
        <v>0</v>
      </c>
      <c r="AV1166" s="14">
        <v>0</v>
      </c>
      <c r="AW1166" s="14">
        <v>0</v>
      </c>
      <c r="AX1166" s="15" t="s">
        <v>156</v>
      </c>
      <c r="AY1166" s="15" t="s">
        <v>154</v>
      </c>
      <c r="AZ1166" s="14">
        <v>200007</v>
      </c>
      <c r="BA1166" s="13">
        <v>1</v>
      </c>
      <c r="BB1166" s="15" t="s">
        <v>1440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69033204</v>
      </c>
      <c r="D1167" s="15" t="s">
        <v>1431</v>
      </c>
      <c r="E1167" s="14">
        <v>1</v>
      </c>
      <c r="F1167" s="14">
        <v>68000015</v>
      </c>
      <c r="G1167" s="14">
        <v>0</v>
      </c>
      <c r="H1167" s="13">
        <v>0</v>
      </c>
      <c r="I1167" s="14">
        <v>1</v>
      </c>
      <c r="J1167" s="14">
        <v>0</v>
      </c>
      <c r="K1167" s="14">
        <v>0</v>
      </c>
      <c r="L1167" s="14">
        <v>0</v>
      </c>
      <c r="M1167" s="14">
        <v>0</v>
      </c>
      <c r="N1167" s="14">
        <v>5</v>
      </c>
      <c r="O1167" s="14">
        <v>11</v>
      </c>
      <c r="P1167" s="14">
        <v>200010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154</v>
      </c>
      <c r="AT1167" s="15" t="s">
        <v>155</v>
      </c>
      <c r="AU1167" s="14">
        <v>0</v>
      </c>
      <c r="AV1167" s="14">
        <v>0</v>
      </c>
      <c r="AW1167" s="14">
        <v>0</v>
      </c>
      <c r="AX1167" s="15" t="s">
        <v>156</v>
      </c>
      <c r="AY1167" s="15" t="s">
        <v>154</v>
      </c>
      <c r="AZ1167" s="14">
        <v>200010</v>
      </c>
      <c r="BA1167" s="13">
        <v>1</v>
      </c>
      <c r="BB1167" s="15" t="s">
        <v>1441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69033205</v>
      </c>
      <c r="D1168" s="15" t="s">
        <v>1431</v>
      </c>
      <c r="E1168" s="14">
        <v>1</v>
      </c>
      <c r="F1168" s="14">
        <v>68000015</v>
      </c>
      <c r="G1168" s="14">
        <v>0</v>
      </c>
      <c r="H1168" s="13">
        <v>0</v>
      </c>
      <c r="I1168" s="14">
        <v>1</v>
      </c>
      <c r="J1168" s="14">
        <v>0</v>
      </c>
      <c r="K1168" s="14">
        <v>0</v>
      </c>
      <c r="L1168" s="14">
        <v>0</v>
      </c>
      <c r="M1168" s="14">
        <v>0</v>
      </c>
      <c r="N1168" s="14">
        <v>5</v>
      </c>
      <c r="O1168" s="14">
        <v>11</v>
      </c>
      <c r="P1168" s="14">
        <v>200011</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154</v>
      </c>
      <c r="AT1168" s="15" t="s">
        <v>155</v>
      </c>
      <c r="AU1168" s="14">
        <v>0</v>
      </c>
      <c r="AV1168" s="14">
        <v>0</v>
      </c>
      <c r="AW1168" s="14">
        <v>0</v>
      </c>
      <c r="AX1168" s="15" t="s">
        <v>156</v>
      </c>
      <c r="AY1168" s="15" t="s">
        <v>154</v>
      </c>
      <c r="AZ1168" s="14">
        <v>200011</v>
      </c>
      <c r="BA1168" s="13">
        <v>1</v>
      </c>
      <c r="BB1168" s="15" t="s">
        <v>1442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69033206</v>
      </c>
      <c r="D1169" s="15" t="s">
        <v>1431</v>
      </c>
      <c r="E1169" s="14">
        <v>1</v>
      </c>
      <c r="F1169" s="14">
        <v>68000015</v>
      </c>
      <c r="G1169" s="14">
        <v>0</v>
      </c>
      <c r="H1169" s="13">
        <v>0</v>
      </c>
      <c r="I1169" s="14">
        <v>1</v>
      </c>
      <c r="J1169" s="14">
        <v>0</v>
      </c>
      <c r="K1169" s="14">
        <v>0</v>
      </c>
      <c r="L1169" s="14">
        <v>0</v>
      </c>
      <c r="M1169" s="14">
        <v>0</v>
      </c>
      <c r="N1169" s="14">
        <v>5</v>
      </c>
      <c r="O1169" s="14">
        <v>11</v>
      </c>
      <c r="P1169" s="14">
        <v>200012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154</v>
      </c>
      <c r="AT1169" s="15" t="s">
        <v>155</v>
      </c>
      <c r="AU1169" s="14">
        <v>0</v>
      </c>
      <c r="AV1169" s="14">
        <v>0</v>
      </c>
      <c r="AW1169" s="14">
        <v>0</v>
      </c>
      <c r="AX1169" s="15" t="s">
        <v>156</v>
      </c>
      <c r="AY1169" s="15" t="s">
        <v>154</v>
      </c>
      <c r="AZ1169" s="14">
        <v>200012</v>
      </c>
      <c r="BA1169" s="13">
        <v>1</v>
      </c>
      <c r="BB1169" s="15" t="s">
        <v>1443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69041001</v>
      </c>
      <c r="D1170" s="15" t="s">
        <v>1444</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154</v>
      </c>
      <c r="AT1170" s="15" t="s">
        <v>155</v>
      </c>
      <c r="AU1170" s="14">
        <v>0</v>
      </c>
      <c r="AV1170" s="14">
        <v>0</v>
      </c>
      <c r="AW1170" s="14">
        <v>0</v>
      </c>
      <c r="AX1170" s="15" t="s">
        <v>156</v>
      </c>
      <c r="AY1170" s="15" t="s">
        <v>1445</v>
      </c>
      <c r="AZ1170" s="13">
        <v>0</v>
      </c>
      <c r="BA1170" s="13">
        <v>1</v>
      </c>
      <c r="BB1170" s="162" t="s">
        <v>1446</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69041002</v>
      </c>
      <c r="D1171" s="15" t="s">
        <v>1447</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154</v>
      </c>
      <c r="AT1171" s="15" t="s">
        <v>155</v>
      </c>
      <c r="AU1171" s="14">
        <v>0</v>
      </c>
      <c r="AV1171" s="14">
        <v>0</v>
      </c>
      <c r="AW1171" s="14">
        <v>0</v>
      </c>
      <c r="AX1171" s="15" t="s">
        <v>156</v>
      </c>
      <c r="AY1171" s="15" t="s">
        <v>1448</v>
      </c>
      <c r="AZ1171" s="13">
        <v>0</v>
      </c>
      <c r="BA1171" s="13">
        <v>1</v>
      </c>
      <c r="BB1171" s="162" t="s">
        <v>1449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69041003</v>
      </c>
      <c r="D1172" s="15" t="s">
        <v>1450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154</v>
      </c>
      <c r="AT1172" s="15" t="s">
        <v>155</v>
      </c>
      <c r="AU1172" s="14">
        <v>0</v>
      </c>
      <c r="AV1172" s="14">
        <v>0</v>
      </c>
      <c r="AW1172" s="14">
        <v>0</v>
      </c>
      <c r="AX1172" s="15" t="s">
        <v>156</v>
      </c>
      <c r="AY1172" s="15" t="s">
        <v>1451</v>
      </c>
      <c r="AZ1172" s="13">
        <v>0</v>
      </c>
      <c r="BA1172" s="13">
        <v>1</v>
      </c>
      <c r="BB1172" s="162" t="s">
        <v>1452</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69041004</v>
      </c>
      <c r="D1173" s="15" t="s">
        <v>1453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154</v>
      </c>
      <c r="AT1173" s="15" t="s">
        <v>155</v>
      </c>
      <c r="AU1173" s="14">
        <v>0</v>
      </c>
      <c r="AV1173" s="14">
        <v>0</v>
      </c>
      <c r="AW1173" s="14">
        <v>0</v>
      </c>
      <c r="AX1173" s="15" t="s">
        <v>156</v>
      </c>
      <c r="AY1173" s="15" t="s">
        <v>1454</v>
      </c>
      <c r="AZ1173" s="13">
        <v>0</v>
      </c>
      <c r="BA1173" s="13">
        <v>1</v>
      </c>
      <c r="BB1173" s="162" t="s">
        <v>1455</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69041005</v>
      </c>
      <c r="D1174" s="15" t="s">
        <v>1456</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154</v>
      </c>
      <c r="AT1174" s="15" t="s">
        <v>155</v>
      </c>
      <c r="AU1174" s="14">
        <v>0</v>
      </c>
      <c r="AV1174" s="14">
        <v>0</v>
      </c>
      <c r="AW1174" s="14">
        <v>0</v>
      </c>
      <c r="AX1174" s="15" t="s">
        <v>156</v>
      </c>
      <c r="AY1174" s="15" t="s">
        <v>1457</v>
      </c>
      <c r="AZ1174" s="13">
        <v>0</v>
      </c>
      <c r="BA1174" s="13">
        <v>1</v>
      </c>
      <c r="BB1174" s="162" t="s">
        <v>1458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69041006</v>
      </c>
      <c r="D1175" s="15" t="s">
        <v>1459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154</v>
      </c>
      <c r="AT1175" s="15" t="s">
        <v>155</v>
      </c>
      <c r="AU1175" s="14">
        <v>0</v>
      </c>
      <c r="AV1175" s="14">
        <v>0</v>
      </c>
      <c r="AW1175" s="14">
        <v>0</v>
      </c>
      <c r="AX1175" s="15" t="s">
        <v>156</v>
      </c>
      <c r="AY1175" s="15" t="s">
        <v>1460</v>
      </c>
      <c r="AZ1175" s="13">
        <v>0</v>
      </c>
      <c r="BA1175" s="13">
        <v>1</v>
      </c>
      <c r="BB1175" s="162" t="s">
        <v>1461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69041007</v>
      </c>
      <c r="D1176" s="15" t="s">
        <v>1462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154</v>
      </c>
      <c r="AT1176" s="15" t="s">
        <v>155</v>
      </c>
      <c r="AU1176" s="14">
        <v>0</v>
      </c>
      <c r="AV1176" s="14">
        <v>0</v>
      </c>
      <c r="AW1176" s="14">
        <v>0</v>
      </c>
      <c r="AX1176" s="15" t="s">
        <v>156</v>
      </c>
      <c r="AY1176" s="11" t="s">
        <v>1198</v>
      </c>
      <c r="AZ1176" s="13">
        <v>0</v>
      </c>
      <c r="BA1176" s="13">
        <v>1</v>
      </c>
      <c r="BB1176" s="162" t="s">
        <v>1199</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69051001</v>
      </c>
      <c r="D1177" s="150" t="s">
        <v>382</v>
      </c>
      <c r="E1177" s="151">
        <v>1</v>
      </c>
      <c r="F1177" s="151">
        <v>61011101</v>
      </c>
      <c r="G1177" s="152">
        <v>0</v>
      </c>
      <c r="H1177" s="152">
        <v>0</v>
      </c>
      <c r="I1177" s="151">
        <v>1</v>
      </c>
      <c r="J1177" s="151">
        <v>0</v>
      </c>
      <c r="K1177" s="152">
        <v>0</v>
      </c>
      <c r="L1177" s="152">
        <v>0</v>
      </c>
      <c r="M1177" s="152" t="s">
        <v>1463</v>
      </c>
      <c r="N1177" s="152">
        <v>3</v>
      </c>
      <c r="O1177" s="152">
        <v>0</v>
      </c>
      <c r="P1177" s="152">
        <v>0</v>
      </c>
      <c r="Q1177" s="152">
        <v>0</v>
      </c>
      <c r="R1177" s="6">
        <v>0</v>
      </c>
      <c r="S1177" s="152">
        <v>0</v>
      </c>
      <c r="T1177" s="11">
        <v>1</v>
      </c>
      <c r="U1177" s="152">
        <v>0</v>
      </c>
      <c r="V1177" s="152">
        <v>0</v>
      </c>
      <c r="W1177" s="152">
        <v>0</v>
      </c>
      <c r="X1177" s="152">
        <v>0</v>
      </c>
      <c r="Y1177" s="152">
        <v>0</v>
      </c>
      <c r="Z1177" s="152">
        <v>0</v>
      </c>
      <c r="AA1177" s="152">
        <v>0</v>
      </c>
      <c r="AB1177" s="151">
        <v>0</v>
      </c>
      <c r="AC1177" s="152">
        <v>0</v>
      </c>
      <c r="AD1177" s="152">
        <v>0</v>
      </c>
      <c r="AE1177" s="152">
        <v>0</v>
      </c>
      <c r="AF1177" s="152">
        <v>0</v>
      </c>
      <c r="AG1177" s="152">
        <v>0</v>
      </c>
      <c r="AH1177" s="152">
        <v>0</v>
      </c>
      <c r="AI1177" s="6">
        <v>0</v>
      </c>
      <c r="AJ1177" s="152">
        <v>0</v>
      </c>
      <c r="AK1177" s="152">
        <v>0</v>
      </c>
      <c r="AL1177" s="152">
        <v>0</v>
      </c>
      <c r="AM1177" s="152">
        <v>0</v>
      </c>
      <c r="AN1177" s="152">
        <v>0</v>
      </c>
      <c r="AO1177" s="152">
        <v>0</v>
      </c>
      <c r="AP1177" s="152">
        <v>0</v>
      </c>
      <c r="AQ1177" s="152">
        <v>0</v>
      </c>
      <c r="AR1177" s="154">
        <v>0</v>
      </c>
      <c r="AS1177" s="152">
        <v>0</v>
      </c>
      <c r="AT1177" s="150">
        <v>0</v>
      </c>
      <c r="AU1177" s="152">
        <v>0</v>
      </c>
      <c r="AV1177" s="152">
        <v>0</v>
      </c>
      <c r="AW1177" s="152">
        <v>0</v>
      </c>
      <c r="AX1177" s="7" t="s">
        <v>156</v>
      </c>
      <c r="AY1177" s="152">
        <v>0</v>
      </c>
      <c r="AZ1177" s="156">
        <v>0</v>
      </c>
      <c r="BA1177" s="13">
        <v>1</v>
      </c>
      <c r="BB1177" s="150" t="s">
        <v>1464</v>
      </c>
      <c r="BC1177" s="152">
        <v>0</v>
      </c>
      <c r="BD1177" s="157">
        <v>0</v>
      </c>
      <c r="BE1177" s="6">
        <v>0</v>
      </c>
      <c r="BF1177" s="152">
        <v>0</v>
      </c>
      <c r="BG1177" s="152">
        <v>0</v>
      </c>
      <c r="BH1177" s="152">
        <v>0</v>
      </c>
      <c r="BI1177" s="9">
        <v>0</v>
      </c>
      <c r="BJ1177" s="6">
        <v>0</v>
      </c>
      <c r="BK1177" s="6">
        <v>0</v>
      </c>
      <c r="BL1177" s="6">
        <v>0</v>
      </c>
      <c r="BM1177" s="6">
        <v>0</v>
      </c>
      <c r="BN1177" s="6">
        <v>0</v>
      </c>
      <c r="BO1177" s="6">
        <v>0</v>
      </c>
    </row>
    <row r="1178" spans="3:67" ht="20.100000000000001" customHeight="1">
      <c r="C1178" s="14">
        <v>69051002</v>
      </c>
      <c r="D1178" s="150" t="s">
        <v>342</v>
      </c>
      <c r="E1178" s="151">
        <v>1</v>
      </c>
      <c r="F1178" s="151">
        <v>61011201</v>
      </c>
      <c r="G1178" s="152">
        <v>0</v>
      </c>
      <c r="H1178" s="152">
        <v>0</v>
      </c>
      <c r="I1178" s="151">
        <v>1</v>
      </c>
      <c r="J1178" s="151">
        <v>0</v>
      </c>
      <c r="K1178" s="152">
        <v>0</v>
      </c>
      <c r="L1178" s="152">
        <v>0</v>
      </c>
      <c r="M1178" s="152" t="s">
        <v>1465</v>
      </c>
      <c r="N1178" s="152">
        <v>3</v>
      </c>
      <c r="O1178" s="152">
        <v>0</v>
      </c>
      <c r="P1178" s="152">
        <v>0</v>
      </c>
      <c r="Q1178" s="152">
        <v>0</v>
      </c>
      <c r="R1178" s="6">
        <v>0</v>
      </c>
      <c r="S1178" s="152">
        <v>0</v>
      </c>
      <c r="T1178" s="11">
        <v>1</v>
      </c>
      <c r="U1178" s="152">
        <v>0</v>
      </c>
      <c r="V1178" s="152">
        <v>0</v>
      </c>
      <c r="W1178" s="152">
        <v>0</v>
      </c>
      <c r="X1178" s="152">
        <v>0</v>
      </c>
      <c r="Y1178" s="152">
        <v>0</v>
      </c>
      <c r="Z1178" s="152">
        <v>0</v>
      </c>
      <c r="AA1178" s="152">
        <v>0</v>
      </c>
      <c r="AB1178" s="151">
        <v>0</v>
      </c>
      <c r="AC1178" s="152">
        <v>0</v>
      </c>
      <c r="AD1178" s="152">
        <v>0</v>
      </c>
      <c r="AE1178" s="152">
        <v>0</v>
      </c>
      <c r="AF1178" s="152">
        <v>0</v>
      </c>
      <c r="AG1178" s="152">
        <v>0</v>
      </c>
      <c r="AH1178" s="152">
        <v>0</v>
      </c>
      <c r="AI1178" s="6">
        <v>0</v>
      </c>
      <c r="AJ1178" s="152">
        <v>0</v>
      </c>
      <c r="AK1178" s="152">
        <v>0</v>
      </c>
      <c r="AL1178" s="152">
        <v>0</v>
      </c>
      <c r="AM1178" s="152">
        <v>0</v>
      </c>
      <c r="AN1178" s="152">
        <v>0</v>
      </c>
      <c r="AO1178" s="152">
        <v>0</v>
      </c>
      <c r="AP1178" s="152">
        <v>0</v>
      </c>
      <c r="AQ1178" s="152">
        <v>0</v>
      </c>
      <c r="AR1178" s="154">
        <v>0</v>
      </c>
      <c r="AS1178" s="152">
        <v>0</v>
      </c>
      <c r="AT1178" s="150">
        <v>0</v>
      </c>
      <c r="AU1178" s="152">
        <v>0</v>
      </c>
      <c r="AV1178" s="152">
        <v>0</v>
      </c>
      <c r="AW1178" s="152">
        <v>0</v>
      </c>
      <c r="AX1178" s="7" t="s">
        <v>156</v>
      </c>
      <c r="AY1178" s="152">
        <v>0</v>
      </c>
      <c r="AZ1178" s="156">
        <v>0</v>
      </c>
      <c r="BA1178" s="13">
        <v>1</v>
      </c>
      <c r="BB1178" s="150" t="s">
        <v>1466</v>
      </c>
      <c r="BC1178" s="152">
        <v>0</v>
      </c>
      <c r="BD1178" s="157">
        <v>0</v>
      </c>
      <c r="BE1178" s="6">
        <v>0</v>
      </c>
      <c r="BF1178" s="152">
        <v>0</v>
      </c>
      <c r="BG1178" s="152">
        <v>0</v>
      </c>
      <c r="BH1178" s="152">
        <v>0</v>
      </c>
      <c r="BI1178" s="9">
        <v>0</v>
      </c>
      <c r="BJ1178" s="6">
        <v>0</v>
      </c>
      <c r="BK1178" s="6">
        <v>0</v>
      </c>
      <c r="BL1178" s="6">
        <v>0</v>
      </c>
      <c r="BM1178" s="6">
        <v>0</v>
      </c>
      <c r="BN1178" s="6">
        <v>0</v>
      </c>
      <c r="BO1178" s="6">
        <v>0</v>
      </c>
    </row>
    <row r="1179" spans="3:67" ht="20.100000000000001" customHeight="1">
      <c r="C1179" s="14">
        <v>69051003</v>
      </c>
      <c r="D1179" s="150" t="s">
        <v>686</v>
      </c>
      <c r="E1179" s="151">
        <v>1</v>
      </c>
      <c r="F1179" s="151">
        <v>61011301</v>
      </c>
      <c r="G1179" s="152">
        <v>0</v>
      </c>
      <c r="H1179" s="152">
        <v>0</v>
      </c>
      <c r="I1179" s="151">
        <v>1</v>
      </c>
      <c r="J1179" s="151">
        <v>0</v>
      </c>
      <c r="K1179" s="152">
        <v>0</v>
      </c>
      <c r="L1179" s="152">
        <v>0</v>
      </c>
      <c r="M1179" s="152" t="s">
        <v>1467</v>
      </c>
      <c r="N1179" s="152">
        <v>3</v>
      </c>
      <c r="O1179" s="152">
        <v>0</v>
      </c>
      <c r="P1179" s="152">
        <v>0</v>
      </c>
      <c r="Q1179" s="152">
        <v>0</v>
      </c>
      <c r="R1179" s="6">
        <v>0</v>
      </c>
      <c r="S1179" s="152">
        <v>0</v>
      </c>
      <c r="T1179" s="11">
        <v>1</v>
      </c>
      <c r="U1179" s="152">
        <v>0</v>
      </c>
      <c r="V1179" s="152">
        <v>0</v>
      </c>
      <c r="W1179" s="152">
        <v>0</v>
      </c>
      <c r="X1179" s="152">
        <v>0</v>
      </c>
      <c r="Y1179" s="152">
        <v>0</v>
      </c>
      <c r="Z1179" s="152">
        <v>0</v>
      </c>
      <c r="AA1179" s="152">
        <v>0</v>
      </c>
      <c r="AB1179" s="151">
        <v>0</v>
      </c>
      <c r="AC1179" s="152">
        <v>0</v>
      </c>
      <c r="AD1179" s="152">
        <v>0</v>
      </c>
      <c r="AE1179" s="152">
        <v>0</v>
      </c>
      <c r="AF1179" s="152">
        <v>0</v>
      </c>
      <c r="AG1179" s="152">
        <v>0</v>
      </c>
      <c r="AH1179" s="152">
        <v>0</v>
      </c>
      <c r="AI1179" s="6">
        <v>0</v>
      </c>
      <c r="AJ1179" s="152">
        <v>0</v>
      </c>
      <c r="AK1179" s="152">
        <v>0</v>
      </c>
      <c r="AL1179" s="152">
        <v>0</v>
      </c>
      <c r="AM1179" s="152">
        <v>0</v>
      </c>
      <c r="AN1179" s="152">
        <v>0</v>
      </c>
      <c r="AO1179" s="152">
        <v>0</v>
      </c>
      <c r="AP1179" s="152">
        <v>0</v>
      </c>
      <c r="AQ1179" s="152">
        <v>0</v>
      </c>
      <c r="AR1179" s="154">
        <v>0</v>
      </c>
      <c r="AS1179" s="152">
        <v>0</v>
      </c>
      <c r="AT1179" s="150">
        <v>0</v>
      </c>
      <c r="AU1179" s="152">
        <v>0</v>
      </c>
      <c r="AV1179" s="152">
        <v>0</v>
      </c>
      <c r="AW1179" s="152">
        <v>0</v>
      </c>
      <c r="AX1179" s="7" t="s">
        <v>156</v>
      </c>
      <c r="AY1179" s="152">
        <v>0</v>
      </c>
      <c r="AZ1179" s="156">
        <v>0</v>
      </c>
      <c r="BA1179" s="13">
        <v>1</v>
      </c>
      <c r="BB1179" s="150" t="s">
        <v>1468</v>
      </c>
      <c r="BC1179" s="152">
        <v>0</v>
      </c>
      <c r="BD1179" s="157">
        <v>0</v>
      </c>
      <c r="BE1179" s="6">
        <v>0</v>
      </c>
      <c r="BF1179" s="152">
        <v>0</v>
      </c>
      <c r="BG1179" s="152">
        <v>0</v>
      </c>
      <c r="BH1179" s="152">
        <v>0</v>
      </c>
      <c r="BI1179" s="9">
        <v>0</v>
      </c>
      <c r="BJ1179" s="6">
        <v>0</v>
      </c>
      <c r="BK1179" s="6">
        <v>0</v>
      </c>
      <c r="BL1179" s="6">
        <v>0</v>
      </c>
      <c r="BM1179" s="6">
        <v>0</v>
      </c>
      <c r="BN1179" s="6">
        <v>0</v>
      </c>
      <c r="BO1179" s="6">
        <v>0</v>
      </c>
    </row>
    <row r="1180" spans="3:67" ht="20.100000000000001" customHeight="1">
      <c r="C1180" s="14">
        <v>69051011</v>
      </c>
      <c r="D1180" s="150" t="s">
        <v>1469</v>
      </c>
      <c r="E1180" s="151">
        <v>1</v>
      </c>
      <c r="F1180" s="151">
        <v>61021401</v>
      </c>
      <c r="G1180" s="152">
        <v>0</v>
      </c>
      <c r="H1180" s="152">
        <v>0</v>
      </c>
      <c r="I1180" s="151">
        <v>1</v>
      </c>
      <c r="J1180" s="151">
        <v>0</v>
      </c>
      <c r="K1180" s="152">
        <v>0</v>
      </c>
      <c r="L1180" s="152">
        <v>0</v>
      </c>
      <c r="M1180" s="152" t="s">
        <v>1292</v>
      </c>
      <c r="N1180" s="152">
        <v>3</v>
      </c>
      <c r="O1180" s="152">
        <v>0</v>
      </c>
      <c r="P1180" s="152">
        <v>0</v>
      </c>
      <c r="Q1180" s="152">
        <v>0</v>
      </c>
      <c r="R1180" s="6">
        <v>0</v>
      </c>
      <c r="S1180" s="152">
        <v>0</v>
      </c>
      <c r="T1180" s="11">
        <v>1</v>
      </c>
      <c r="U1180" s="152">
        <v>0</v>
      </c>
      <c r="V1180" s="152">
        <v>0</v>
      </c>
      <c r="W1180" s="152">
        <v>0</v>
      </c>
      <c r="X1180" s="152">
        <v>0</v>
      </c>
      <c r="Y1180" s="152">
        <v>0</v>
      </c>
      <c r="Z1180" s="152">
        <v>0</v>
      </c>
      <c r="AA1180" s="152">
        <v>0</v>
      </c>
      <c r="AB1180" s="151">
        <v>0</v>
      </c>
      <c r="AC1180" s="152">
        <v>0</v>
      </c>
      <c r="AD1180" s="152">
        <v>0</v>
      </c>
      <c r="AE1180" s="152">
        <v>0</v>
      </c>
      <c r="AF1180" s="152">
        <v>0</v>
      </c>
      <c r="AG1180" s="152">
        <v>0</v>
      </c>
      <c r="AH1180" s="152">
        <v>0</v>
      </c>
      <c r="AI1180" s="6">
        <v>0</v>
      </c>
      <c r="AJ1180" s="152">
        <v>0</v>
      </c>
      <c r="AK1180" s="152">
        <v>0</v>
      </c>
      <c r="AL1180" s="152">
        <v>0</v>
      </c>
      <c r="AM1180" s="152">
        <v>0</v>
      </c>
      <c r="AN1180" s="152">
        <v>0</v>
      </c>
      <c r="AO1180" s="152">
        <v>0</v>
      </c>
      <c r="AP1180" s="152">
        <v>0</v>
      </c>
      <c r="AQ1180" s="152">
        <v>0</v>
      </c>
      <c r="AR1180" s="154">
        <v>0</v>
      </c>
      <c r="AS1180" s="152">
        <v>0</v>
      </c>
      <c r="AT1180" s="150">
        <v>0</v>
      </c>
      <c r="AU1180" s="152">
        <v>0</v>
      </c>
      <c r="AV1180" s="152">
        <v>0</v>
      </c>
      <c r="AW1180" s="152">
        <v>0</v>
      </c>
      <c r="AX1180" s="7" t="s">
        <v>156</v>
      </c>
      <c r="AY1180" s="152">
        <v>0</v>
      </c>
      <c r="AZ1180" s="156">
        <v>0</v>
      </c>
      <c r="BA1180" s="13">
        <v>1</v>
      </c>
      <c r="BB1180" s="150" t="s">
        <v>1291</v>
      </c>
      <c r="BC1180" s="152">
        <v>0</v>
      </c>
      <c r="BD1180" s="157">
        <v>0</v>
      </c>
      <c r="BE1180" s="6">
        <v>0</v>
      </c>
      <c r="BF1180" s="152">
        <v>0</v>
      </c>
      <c r="BG1180" s="152">
        <v>0</v>
      </c>
      <c r="BH1180" s="152">
        <v>0</v>
      </c>
      <c r="BI1180" s="9">
        <v>0</v>
      </c>
      <c r="BJ1180" s="6">
        <v>0</v>
      </c>
      <c r="BK1180" s="6">
        <v>0</v>
      </c>
      <c r="BL1180" s="6">
        <v>0</v>
      </c>
      <c r="BM1180" s="6">
        <v>0</v>
      </c>
      <c r="BN1180" s="6">
        <v>0</v>
      </c>
      <c r="BO1180" s="6">
        <v>0</v>
      </c>
    </row>
    <row r="1181" spans="3:67" ht="20.100000000000001" customHeight="1">
      <c r="C1181" s="14">
        <v>69051012</v>
      </c>
      <c r="D1181" s="150" t="s">
        <v>1470</v>
      </c>
      <c r="E1181" s="151">
        <v>1</v>
      </c>
      <c r="F1181" s="151">
        <v>61021201</v>
      </c>
      <c r="G1181" s="152">
        <v>0</v>
      </c>
      <c r="H1181" s="152">
        <v>0</v>
      </c>
      <c r="I1181" s="151">
        <v>1</v>
      </c>
      <c r="J1181" s="151">
        <v>0</v>
      </c>
      <c r="K1181" s="152">
        <v>0</v>
      </c>
      <c r="L1181" s="152">
        <v>0</v>
      </c>
      <c r="M1181" s="152" t="s">
        <v>1294</v>
      </c>
      <c r="N1181" s="152">
        <v>3</v>
      </c>
      <c r="O1181" s="152">
        <v>0</v>
      </c>
      <c r="P1181" s="152">
        <v>0</v>
      </c>
      <c r="Q1181" s="152">
        <v>0</v>
      </c>
      <c r="R1181" s="6">
        <v>0</v>
      </c>
      <c r="S1181" s="152">
        <v>0</v>
      </c>
      <c r="T1181" s="11">
        <v>1</v>
      </c>
      <c r="U1181" s="152">
        <v>0</v>
      </c>
      <c r="V1181" s="152">
        <v>0</v>
      </c>
      <c r="W1181" s="152">
        <v>0</v>
      </c>
      <c r="X1181" s="152">
        <v>0</v>
      </c>
      <c r="Y1181" s="152">
        <v>0</v>
      </c>
      <c r="Z1181" s="152">
        <v>0</v>
      </c>
      <c r="AA1181" s="152">
        <v>0</v>
      </c>
      <c r="AB1181" s="151">
        <v>0</v>
      </c>
      <c r="AC1181" s="152">
        <v>0</v>
      </c>
      <c r="AD1181" s="152">
        <v>0</v>
      </c>
      <c r="AE1181" s="152">
        <v>0</v>
      </c>
      <c r="AF1181" s="152">
        <v>0</v>
      </c>
      <c r="AG1181" s="152">
        <v>0</v>
      </c>
      <c r="AH1181" s="152">
        <v>0</v>
      </c>
      <c r="AI1181" s="6">
        <v>0</v>
      </c>
      <c r="AJ1181" s="152">
        <v>0</v>
      </c>
      <c r="AK1181" s="152">
        <v>0</v>
      </c>
      <c r="AL1181" s="152">
        <v>0</v>
      </c>
      <c r="AM1181" s="152">
        <v>0</v>
      </c>
      <c r="AN1181" s="152">
        <v>0</v>
      </c>
      <c r="AO1181" s="152">
        <v>0</v>
      </c>
      <c r="AP1181" s="152">
        <v>0</v>
      </c>
      <c r="AQ1181" s="152">
        <v>0</v>
      </c>
      <c r="AR1181" s="154">
        <v>0</v>
      </c>
      <c r="AS1181" s="152">
        <v>0</v>
      </c>
      <c r="AT1181" s="150">
        <v>0</v>
      </c>
      <c r="AU1181" s="152">
        <v>0</v>
      </c>
      <c r="AV1181" s="152">
        <v>0</v>
      </c>
      <c r="AW1181" s="152">
        <v>0</v>
      </c>
      <c r="AX1181" s="7" t="s">
        <v>156</v>
      </c>
      <c r="AY1181" s="152">
        <v>0</v>
      </c>
      <c r="AZ1181" s="156">
        <v>0</v>
      </c>
      <c r="BA1181" s="13">
        <v>1</v>
      </c>
      <c r="BB1181" s="150" t="s">
        <v>1293</v>
      </c>
      <c r="BC1181" s="152">
        <v>0</v>
      </c>
      <c r="BD1181" s="157">
        <v>0</v>
      </c>
      <c r="BE1181" s="6">
        <v>0</v>
      </c>
      <c r="BF1181" s="152">
        <v>0</v>
      </c>
      <c r="BG1181" s="152">
        <v>0</v>
      </c>
      <c r="BH1181" s="152">
        <v>0</v>
      </c>
      <c r="BI1181" s="9">
        <v>0</v>
      </c>
      <c r="BJ1181" s="6">
        <v>0</v>
      </c>
      <c r="BK1181" s="6">
        <v>0</v>
      </c>
      <c r="BL1181" s="6">
        <v>0</v>
      </c>
      <c r="BM1181" s="6">
        <v>0</v>
      </c>
      <c r="BN1181" s="6">
        <v>0</v>
      </c>
      <c r="BO1181" s="6">
        <v>0</v>
      </c>
    </row>
    <row r="1182" spans="3:67" ht="20.100000000000001" customHeight="1">
      <c r="C1182" s="14">
        <v>69051013</v>
      </c>
      <c r="D1182" s="150" t="s">
        <v>1471</v>
      </c>
      <c r="E1182" s="151">
        <v>1</v>
      </c>
      <c r="F1182" s="151">
        <v>61021301</v>
      </c>
      <c r="G1182" s="152">
        <v>0</v>
      </c>
      <c r="H1182" s="152">
        <v>0</v>
      </c>
      <c r="I1182" s="151">
        <v>1</v>
      </c>
      <c r="J1182" s="151">
        <v>0</v>
      </c>
      <c r="K1182" s="152">
        <v>0</v>
      </c>
      <c r="L1182" s="152">
        <v>0</v>
      </c>
      <c r="M1182" s="152" t="s">
        <v>1296</v>
      </c>
      <c r="N1182" s="152">
        <v>3</v>
      </c>
      <c r="O1182" s="152">
        <v>0</v>
      </c>
      <c r="P1182" s="152">
        <v>0</v>
      </c>
      <c r="Q1182" s="152">
        <v>0</v>
      </c>
      <c r="R1182" s="6">
        <v>0</v>
      </c>
      <c r="S1182" s="152">
        <v>0</v>
      </c>
      <c r="T1182" s="11">
        <v>1</v>
      </c>
      <c r="U1182" s="152">
        <v>0</v>
      </c>
      <c r="V1182" s="152">
        <v>0</v>
      </c>
      <c r="W1182" s="152">
        <v>0</v>
      </c>
      <c r="X1182" s="152">
        <v>0</v>
      </c>
      <c r="Y1182" s="152">
        <v>0</v>
      </c>
      <c r="Z1182" s="152">
        <v>0</v>
      </c>
      <c r="AA1182" s="152">
        <v>0</v>
      </c>
      <c r="AB1182" s="151">
        <v>0</v>
      </c>
      <c r="AC1182" s="152">
        <v>0</v>
      </c>
      <c r="AD1182" s="152">
        <v>0</v>
      </c>
      <c r="AE1182" s="152">
        <v>0</v>
      </c>
      <c r="AF1182" s="152">
        <v>0</v>
      </c>
      <c r="AG1182" s="152">
        <v>0</v>
      </c>
      <c r="AH1182" s="152">
        <v>0</v>
      </c>
      <c r="AI1182" s="6">
        <v>0</v>
      </c>
      <c r="AJ1182" s="152">
        <v>0</v>
      </c>
      <c r="AK1182" s="152">
        <v>0</v>
      </c>
      <c r="AL1182" s="152">
        <v>0</v>
      </c>
      <c r="AM1182" s="152">
        <v>0</v>
      </c>
      <c r="AN1182" s="152">
        <v>0</v>
      </c>
      <c r="AO1182" s="152">
        <v>0</v>
      </c>
      <c r="AP1182" s="152">
        <v>0</v>
      </c>
      <c r="AQ1182" s="152">
        <v>0</v>
      </c>
      <c r="AR1182" s="154">
        <v>0</v>
      </c>
      <c r="AS1182" s="152">
        <v>0</v>
      </c>
      <c r="AT1182" s="150">
        <v>0</v>
      </c>
      <c r="AU1182" s="152">
        <v>0</v>
      </c>
      <c r="AV1182" s="152">
        <v>0</v>
      </c>
      <c r="AW1182" s="152">
        <v>0</v>
      </c>
      <c r="AX1182" s="7" t="s">
        <v>156</v>
      </c>
      <c r="AY1182" s="152">
        <v>0</v>
      </c>
      <c r="AZ1182" s="156">
        <v>0</v>
      </c>
      <c r="BA1182" s="13">
        <v>1</v>
      </c>
      <c r="BB1182" s="150" t="s">
        <v>1295</v>
      </c>
      <c r="BC1182" s="152">
        <v>0</v>
      </c>
      <c r="BD1182" s="157">
        <v>0</v>
      </c>
      <c r="BE1182" s="6">
        <v>0</v>
      </c>
      <c r="BF1182" s="152">
        <v>0</v>
      </c>
      <c r="BG1182" s="152">
        <v>0</v>
      </c>
      <c r="BH1182" s="152">
        <v>0</v>
      </c>
      <c r="BI1182" s="9">
        <v>0</v>
      </c>
      <c r="BJ1182" s="6">
        <v>0</v>
      </c>
      <c r="BK1182" s="6">
        <v>0</v>
      </c>
      <c r="BL1182" s="6">
        <v>0</v>
      </c>
      <c r="BM1182" s="6">
        <v>0</v>
      </c>
      <c r="BN1182" s="6">
        <v>0</v>
      </c>
      <c r="BO1182" s="6">
        <v>0</v>
      </c>
    </row>
    <row r="1183" spans="3:67" ht="20.100000000000001" customHeight="1">
      <c r="C1183" s="14">
        <v>69051014</v>
      </c>
      <c r="D1183" s="150" t="s">
        <v>1472</v>
      </c>
      <c r="E1183" s="151">
        <v>1</v>
      </c>
      <c r="F1183" s="151">
        <v>61021402</v>
      </c>
      <c r="G1183" s="152">
        <v>0</v>
      </c>
      <c r="H1183" s="152">
        <v>0</v>
      </c>
      <c r="I1183" s="151">
        <v>1</v>
      </c>
      <c r="J1183" s="151">
        <v>0</v>
      </c>
      <c r="K1183" s="152">
        <v>0</v>
      </c>
      <c r="L1183" s="152">
        <v>0</v>
      </c>
      <c r="M1183" s="152" t="s">
        <v>1298</v>
      </c>
      <c r="N1183" s="152">
        <v>3</v>
      </c>
      <c r="O1183" s="152">
        <v>0</v>
      </c>
      <c r="P1183" s="152">
        <v>0</v>
      </c>
      <c r="Q1183" s="152">
        <v>0</v>
      </c>
      <c r="R1183" s="6">
        <v>0</v>
      </c>
      <c r="S1183" s="152">
        <v>0</v>
      </c>
      <c r="T1183" s="11">
        <v>1</v>
      </c>
      <c r="U1183" s="152">
        <v>0</v>
      </c>
      <c r="V1183" s="152">
        <v>0</v>
      </c>
      <c r="W1183" s="152">
        <v>0</v>
      </c>
      <c r="X1183" s="152">
        <v>0</v>
      </c>
      <c r="Y1183" s="152">
        <v>0</v>
      </c>
      <c r="Z1183" s="152">
        <v>0</v>
      </c>
      <c r="AA1183" s="152">
        <v>0</v>
      </c>
      <c r="AB1183" s="151">
        <v>0</v>
      </c>
      <c r="AC1183" s="152">
        <v>0</v>
      </c>
      <c r="AD1183" s="152">
        <v>0</v>
      </c>
      <c r="AE1183" s="152">
        <v>0</v>
      </c>
      <c r="AF1183" s="152">
        <v>0</v>
      </c>
      <c r="AG1183" s="152">
        <v>0</v>
      </c>
      <c r="AH1183" s="152">
        <v>0</v>
      </c>
      <c r="AI1183" s="6">
        <v>0</v>
      </c>
      <c r="AJ1183" s="152">
        <v>0</v>
      </c>
      <c r="AK1183" s="152">
        <v>0</v>
      </c>
      <c r="AL1183" s="152">
        <v>0</v>
      </c>
      <c r="AM1183" s="152">
        <v>0</v>
      </c>
      <c r="AN1183" s="152">
        <v>0</v>
      </c>
      <c r="AO1183" s="152">
        <v>0</v>
      </c>
      <c r="AP1183" s="152">
        <v>0</v>
      </c>
      <c r="AQ1183" s="152">
        <v>0</v>
      </c>
      <c r="AR1183" s="154">
        <v>0</v>
      </c>
      <c r="AS1183" s="152">
        <v>0</v>
      </c>
      <c r="AT1183" s="150">
        <v>0</v>
      </c>
      <c r="AU1183" s="152">
        <v>0</v>
      </c>
      <c r="AV1183" s="152">
        <v>0</v>
      </c>
      <c r="AW1183" s="152">
        <v>0</v>
      </c>
      <c r="AX1183" s="7" t="s">
        <v>156</v>
      </c>
      <c r="AY1183" s="152">
        <v>0</v>
      </c>
      <c r="AZ1183" s="156">
        <v>0</v>
      </c>
      <c r="BA1183" s="13">
        <v>1</v>
      </c>
      <c r="BB1183" s="150" t="s">
        <v>1297</v>
      </c>
      <c r="BC1183" s="152">
        <v>0</v>
      </c>
      <c r="BD1183" s="157">
        <v>0</v>
      </c>
      <c r="BE1183" s="6">
        <v>0</v>
      </c>
      <c r="BF1183" s="152">
        <v>0</v>
      </c>
      <c r="BG1183" s="152">
        <v>0</v>
      </c>
      <c r="BH1183" s="152">
        <v>0</v>
      </c>
      <c r="BI1183" s="9">
        <v>0</v>
      </c>
      <c r="BJ1183" s="6">
        <v>0</v>
      </c>
      <c r="BK1183" s="6">
        <v>0</v>
      </c>
      <c r="BL1183" s="6">
        <v>0</v>
      </c>
      <c r="BM1183" s="6">
        <v>0</v>
      </c>
      <c r="BN1183" s="6">
        <v>0</v>
      </c>
      <c r="BO1183" s="6">
        <v>0</v>
      </c>
    </row>
    <row r="1184" spans="3:67" ht="20.100000000000001" customHeight="1">
      <c r="C1184" s="14">
        <v>69051021</v>
      </c>
      <c r="D1184" s="150" t="s">
        <v>1473</v>
      </c>
      <c r="E1184" s="151">
        <v>1</v>
      </c>
      <c r="F1184" s="151">
        <v>61022101</v>
      </c>
      <c r="G1184" s="152">
        <v>0</v>
      </c>
      <c r="H1184" s="152">
        <v>0</v>
      </c>
      <c r="I1184" s="151">
        <v>1</v>
      </c>
      <c r="J1184" s="151">
        <v>0</v>
      </c>
      <c r="K1184" s="152">
        <v>0</v>
      </c>
      <c r="L1184" s="152">
        <v>0</v>
      </c>
      <c r="M1184" s="152" t="s">
        <v>2074</v>
      </c>
      <c r="N1184" s="152">
        <v>3</v>
      </c>
      <c r="O1184" s="152">
        <v>0</v>
      </c>
      <c r="P1184" s="152">
        <v>0</v>
      </c>
      <c r="Q1184" s="152">
        <v>0</v>
      </c>
      <c r="R1184" s="6">
        <v>0</v>
      </c>
      <c r="S1184" s="152">
        <v>0</v>
      </c>
      <c r="T1184" s="11">
        <v>1</v>
      </c>
      <c r="U1184" s="152">
        <v>0</v>
      </c>
      <c r="V1184" s="152">
        <v>0</v>
      </c>
      <c r="W1184" s="152">
        <v>0</v>
      </c>
      <c r="X1184" s="152">
        <v>0</v>
      </c>
      <c r="Y1184" s="152">
        <v>0</v>
      </c>
      <c r="Z1184" s="152">
        <v>0</v>
      </c>
      <c r="AA1184" s="152">
        <v>0</v>
      </c>
      <c r="AB1184" s="151">
        <v>0</v>
      </c>
      <c r="AC1184" s="152">
        <v>0</v>
      </c>
      <c r="AD1184" s="152">
        <v>0</v>
      </c>
      <c r="AE1184" s="152">
        <v>0</v>
      </c>
      <c r="AF1184" s="152">
        <v>0</v>
      </c>
      <c r="AG1184" s="152">
        <v>0</v>
      </c>
      <c r="AH1184" s="152">
        <v>0</v>
      </c>
      <c r="AI1184" s="6">
        <v>0</v>
      </c>
      <c r="AJ1184" s="152">
        <v>0</v>
      </c>
      <c r="AK1184" s="152">
        <v>0</v>
      </c>
      <c r="AL1184" s="152">
        <v>0</v>
      </c>
      <c r="AM1184" s="152">
        <v>0</v>
      </c>
      <c r="AN1184" s="152">
        <v>0</v>
      </c>
      <c r="AO1184" s="152">
        <v>0</v>
      </c>
      <c r="AP1184" s="152">
        <v>0</v>
      </c>
      <c r="AQ1184" s="152">
        <v>0</v>
      </c>
      <c r="AR1184" s="154">
        <v>0</v>
      </c>
      <c r="AS1184" s="152">
        <v>0</v>
      </c>
      <c r="AT1184" s="150">
        <v>0</v>
      </c>
      <c r="AU1184" s="152">
        <v>0</v>
      </c>
      <c r="AV1184" s="152">
        <v>0</v>
      </c>
      <c r="AW1184" s="152">
        <v>0</v>
      </c>
      <c r="AX1184" s="7" t="s">
        <v>156</v>
      </c>
      <c r="AY1184" s="152">
        <v>0</v>
      </c>
      <c r="AZ1184" s="156">
        <v>0</v>
      </c>
      <c r="BA1184" s="13">
        <v>1</v>
      </c>
      <c r="BB1184" s="150" t="s">
        <v>1299</v>
      </c>
      <c r="BC1184" s="152">
        <v>0</v>
      </c>
      <c r="BD1184" s="157">
        <v>0</v>
      </c>
      <c r="BE1184" s="6">
        <v>0</v>
      </c>
      <c r="BF1184" s="152">
        <v>0</v>
      </c>
      <c r="BG1184" s="152">
        <v>0</v>
      </c>
      <c r="BH1184" s="152">
        <v>0</v>
      </c>
      <c r="BI1184" s="9">
        <v>0</v>
      </c>
      <c r="BJ1184" s="6">
        <v>0</v>
      </c>
      <c r="BK1184" s="6">
        <v>0</v>
      </c>
      <c r="BL1184" s="6">
        <v>0</v>
      </c>
      <c r="BM1184" s="6">
        <v>0</v>
      </c>
      <c r="BN1184" s="6">
        <v>0</v>
      </c>
      <c r="BO1184" s="6">
        <v>0</v>
      </c>
    </row>
    <row r="1185" spans="3:67" ht="20.100000000000001" customHeight="1">
      <c r="C1185" s="14">
        <v>69051022</v>
      </c>
      <c r="D1185" s="150" t="s">
        <v>1474</v>
      </c>
      <c r="E1185" s="151">
        <v>1</v>
      </c>
      <c r="F1185" s="151">
        <v>61022201</v>
      </c>
      <c r="G1185" s="152">
        <v>0</v>
      </c>
      <c r="H1185" s="152">
        <v>0</v>
      </c>
      <c r="I1185" s="151">
        <v>1</v>
      </c>
      <c r="J1185" s="151">
        <v>0</v>
      </c>
      <c r="K1185" s="152">
        <v>0</v>
      </c>
      <c r="L1185" s="152">
        <v>0</v>
      </c>
      <c r="M1185" s="152" t="s">
        <v>1302</v>
      </c>
      <c r="N1185" s="152">
        <v>3</v>
      </c>
      <c r="O1185" s="152">
        <v>0</v>
      </c>
      <c r="P1185" s="152">
        <v>0</v>
      </c>
      <c r="Q1185" s="152">
        <v>0</v>
      </c>
      <c r="R1185" s="6">
        <v>0</v>
      </c>
      <c r="S1185" s="152">
        <v>0</v>
      </c>
      <c r="T1185" s="11">
        <v>1</v>
      </c>
      <c r="U1185" s="152">
        <v>0</v>
      </c>
      <c r="V1185" s="152">
        <v>0</v>
      </c>
      <c r="W1185" s="152">
        <v>0</v>
      </c>
      <c r="X1185" s="152">
        <v>0</v>
      </c>
      <c r="Y1185" s="152">
        <v>0</v>
      </c>
      <c r="Z1185" s="152">
        <v>0</v>
      </c>
      <c r="AA1185" s="152">
        <v>0</v>
      </c>
      <c r="AB1185" s="151">
        <v>0</v>
      </c>
      <c r="AC1185" s="152">
        <v>0</v>
      </c>
      <c r="AD1185" s="152">
        <v>0</v>
      </c>
      <c r="AE1185" s="152">
        <v>0</v>
      </c>
      <c r="AF1185" s="152">
        <v>0</v>
      </c>
      <c r="AG1185" s="152">
        <v>0</v>
      </c>
      <c r="AH1185" s="152">
        <v>0</v>
      </c>
      <c r="AI1185" s="6">
        <v>0</v>
      </c>
      <c r="AJ1185" s="152">
        <v>0</v>
      </c>
      <c r="AK1185" s="152">
        <v>0</v>
      </c>
      <c r="AL1185" s="152">
        <v>0</v>
      </c>
      <c r="AM1185" s="152">
        <v>0</v>
      </c>
      <c r="AN1185" s="152">
        <v>0</v>
      </c>
      <c r="AO1185" s="152">
        <v>0</v>
      </c>
      <c r="AP1185" s="152">
        <v>0</v>
      </c>
      <c r="AQ1185" s="152">
        <v>0</v>
      </c>
      <c r="AR1185" s="154">
        <v>0</v>
      </c>
      <c r="AS1185" s="152">
        <v>0</v>
      </c>
      <c r="AT1185" s="150">
        <v>0</v>
      </c>
      <c r="AU1185" s="152">
        <v>0</v>
      </c>
      <c r="AV1185" s="152">
        <v>0</v>
      </c>
      <c r="AW1185" s="152">
        <v>0</v>
      </c>
      <c r="AX1185" s="7" t="s">
        <v>156</v>
      </c>
      <c r="AY1185" s="152">
        <v>0</v>
      </c>
      <c r="AZ1185" s="156">
        <v>0</v>
      </c>
      <c r="BA1185" s="13">
        <v>1</v>
      </c>
      <c r="BB1185" s="150" t="s">
        <v>1301</v>
      </c>
      <c r="BC1185" s="152">
        <v>0</v>
      </c>
      <c r="BD1185" s="157">
        <v>0</v>
      </c>
      <c r="BE1185" s="6">
        <v>0</v>
      </c>
      <c r="BF1185" s="152">
        <v>0</v>
      </c>
      <c r="BG1185" s="152">
        <v>0</v>
      </c>
      <c r="BH1185" s="152">
        <v>0</v>
      </c>
      <c r="BI1185" s="9">
        <v>0</v>
      </c>
      <c r="BJ1185" s="6">
        <v>0</v>
      </c>
      <c r="BK1185" s="6">
        <v>0</v>
      </c>
      <c r="BL1185" s="6">
        <v>0</v>
      </c>
      <c r="BM1185" s="6">
        <v>0</v>
      </c>
      <c r="BN1185" s="6">
        <v>0</v>
      </c>
      <c r="BO1185" s="6">
        <v>0</v>
      </c>
    </row>
    <row r="1186" spans="3:67" ht="20.100000000000001" customHeight="1">
      <c r="C1186" s="14">
        <v>69051023</v>
      </c>
      <c r="D1186" s="150" t="s">
        <v>1475</v>
      </c>
      <c r="E1186" s="151">
        <v>1</v>
      </c>
      <c r="F1186" s="151">
        <v>61022301</v>
      </c>
      <c r="G1186" s="152">
        <v>0</v>
      </c>
      <c r="H1186" s="152">
        <v>0</v>
      </c>
      <c r="I1186" s="151">
        <v>1</v>
      </c>
      <c r="J1186" s="151">
        <v>0</v>
      </c>
      <c r="K1186" s="152">
        <v>0</v>
      </c>
      <c r="L1186" s="152">
        <v>0</v>
      </c>
      <c r="M1186" s="152" t="s">
        <v>1304</v>
      </c>
      <c r="N1186" s="152">
        <v>3</v>
      </c>
      <c r="O1186" s="152">
        <v>0</v>
      </c>
      <c r="P1186" s="152">
        <v>0</v>
      </c>
      <c r="Q1186" s="152">
        <v>0</v>
      </c>
      <c r="R1186" s="6">
        <v>0</v>
      </c>
      <c r="S1186" s="152">
        <v>0</v>
      </c>
      <c r="T1186" s="11">
        <v>1</v>
      </c>
      <c r="U1186" s="152">
        <v>0</v>
      </c>
      <c r="V1186" s="152">
        <v>0</v>
      </c>
      <c r="W1186" s="152">
        <v>0</v>
      </c>
      <c r="X1186" s="152">
        <v>0</v>
      </c>
      <c r="Y1186" s="152">
        <v>0</v>
      </c>
      <c r="Z1186" s="152">
        <v>0</v>
      </c>
      <c r="AA1186" s="152">
        <v>0</v>
      </c>
      <c r="AB1186" s="151">
        <v>0</v>
      </c>
      <c r="AC1186" s="152">
        <v>0</v>
      </c>
      <c r="AD1186" s="152">
        <v>0</v>
      </c>
      <c r="AE1186" s="152">
        <v>0</v>
      </c>
      <c r="AF1186" s="152">
        <v>0</v>
      </c>
      <c r="AG1186" s="152">
        <v>0</v>
      </c>
      <c r="AH1186" s="152">
        <v>0</v>
      </c>
      <c r="AI1186" s="6">
        <v>0</v>
      </c>
      <c r="AJ1186" s="152">
        <v>0</v>
      </c>
      <c r="AK1186" s="152">
        <v>0</v>
      </c>
      <c r="AL1186" s="152">
        <v>0</v>
      </c>
      <c r="AM1186" s="152">
        <v>0</v>
      </c>
      <c r="AN1186" s="152">
        <v>0</v>
      </c>
      <c r="AO1186" s="152">
        <v>0</v>
      </c>
      <c r="AP1186" s="152">
        <v>0</v>
      </c>
      <c r="AQ1186" s="152">
        <v>0</v>
      </c>
      <c r="AR1186" s="154">
        <v>0</v>
      </c>
      <c r="AS1186" s="152">
        <v>0</v>
      </c>
      <c r="AT1186" s="150">
        <v>0</v>
      </c>
      <c r="AU1186" s="152">
        <v>0</v>
      </c>
      <c r="AV1186" s="152">
        <v>0</v>
      </c>
      <c r="AW1186" s="152">
        <v>0</v>
      </c>
      <c r="AX1186" s="7" t="s">
        <v>156</v>
      </c>
      <c r="AY1186" s="152">
        <v>0</v>
      </c>
      <c r="AZ1186" s="156">
        <v>0</v>
      </c>
      <c r="BA1186" s="13">
        <v>1</v>
      </c>
      <c r="BB1186" s="150" t="s">
        <v>1303</v>
      </c>
      <c r="BC1186" s="152">
        <v>0</v>
      </c>
      <c r="BD1186" s="157">
        <v>0</v>
      </c>
      <c r="BE1186" s="6">
        <v>0</v>
      </c>
      <c r="BF1186" s="152">
        <v>0</v>
      </c>
      <c r="BG1186" s="152">
        <v>0</v>
      </c>
      <c r="BH1186" s="152">
        <v>0</v>
      </c>
      <c r="BI1186" s="9">
        <v>0</v>
      </c>
      <c r="BJ1186" s="6">
        <v>0</v>
      </c>
      <c r="BK1186" s="6">
        <v>0</v>
      </c>
      <c r="BL1186" s="6">
        <v>0</v>
      </c>
      <c r="BM1186" s="6">
        <v>0</v>
      </c>
      <c r="BN1186" s="6">
        <v>0</v>
      </c>
      <c r="BO1186" s="6">
        <v>0</v>
      </c>
    </row>
    <row r="1187" spans="3:67" ht="20.100000000000001" customHeight="1">
      <c r="C1187" s="14">
        <v>69051024</v>
      </c>
      <c r="D1187" s="150" t="s">
        <v>1476</v>
      </c>
      <c r="E1187" s="151">
        <v>1</v>
      </c>
      <c r="F1187" s="151">
        <v>61022401</v>
      </c>
      <c r="G1187" s="152">
        <v>0</v>
      </c>
      <c r="H1187" s="152">
        <v>0</v>
      </c>
      <c r="I1187" s="151">
        <v>1</v>
      </c>
      <c r="J1187" s="151">
        <v>0</v>
      </c>
      <c r="K1187" s="152">
        <v>0</v>
      </c>
      <c r="L1187" s="152">
        <v>0</v>
      </c>
      <c r="M1187" s="152" t="s">
        <v>2073</v>
      </c>
      <c r="N1187" s="152">
        <v>3</v>
      </c>
      <c r="O1187" s="152">
        <v>0</v>
      </c>
      <c r="P1187" s="152">
        <v>0</v>
      </c>
      <c r="Q1187" s="152">
        <v>0</v>
      </c>
      <c r="R1187" s="6">
        <v>0</v>
      </c>
      <c r="S1187" s="152">
        <v>0</v>
      </c>
      <c r="T1187" s="11">
        <v>1</v>
      </c>
      <c r="U1187" s="152">
        <v>0</v>
      </c>
      <c r="V1187" s="152">
        <v>0</v>
      </c>
      <c r="W1187" s="152">
        <v>0</v>
      </c>
      <c r="X1187" s="152">
        <v>0</v>
      </c>
      <c r="Y1187" s="152">
        <v>0</v>
      </c>
      <c r="Z1187" s="152">
        <v>0</v>
      </c>
      <c r="AA1187" s="152">
        <v>0</v>
      </c>
      <c r="AB1187" s="151">
        <v>0</v>
      </c>
      <c r="AC1187" s="152">
        <v>0</v>
      </c>
      <c r="AD1187" s="152">
        <v>0</v>
      </c>
      <c r="AE1187" s="152">
        <v>0</v>
      </c>
      <c r="AF1187" s="152">
        <v>0</v>
      </c>
      <c r="AG1187" s="152">
        <v>0</v>
      </c>
      <c r="AH1187" s="152">
        <v>0</v>
      </c>
      <c r="AI1187" s="6">
        <v>0</v>
      </c>
      <c r="AJ1187" s="152">
        <v>0</v>
      </c>
      <c r="AK1187" s="152">
        <v>0</v>
      </c>
      <c r="AL1187" s="152">
        <v>0</v>
      </c>
      <c r="AM1187" s="152">
        <v>0</v>
      </c>
      <c r="AN1187" s="152">
        <v>0</v>
      </c>
      <c r="AO1187" s="152">
        <v>0</v>
      </c>
      <c r="AP1187" s="152">
        <v>0</v>
      </c>
      <c r="AQ1187" s="152">
        <v>0</v>
      </c>
      <c r="AR1187" s="154">
        <v>0</v>
      </c>
      <c r="AS1187" s="152">
        <v>0</v>
      </c>
      <c r="AT1187" s="150">
        <v>0</v>
      </c>
      <c r="AU1187" s="152">
        <v>0</v>
      </c>
      <c r="AV1187" s="152">
        <v>0</v>
      </c>
      <c r="AW1187" s="152">
        <v>0</v>
      </c>
      <c r="AX1187" s="7" t="s">
        <v>156</v>
      </c>
      <c r="AY1187" s="152">
        <v>0</v>
      </c>
      <c r="AZ1187" s="156">
        <v>0</v>
      </c>
      <c r="BA1187" s="13">
        <v>1</v>
      </c>
      <c r="BB1187" s="150" t="s">
        <v>1305</v>
      </c>
      <c r="BC1187" s="152">
        <v>0</v>
      </c>
      <c r="BD1187" s="157">
        <v>0</v>
      </c>
      <c r="BE1187" s="6">
        <v>0</v>
      </c>
      <c r="BF1187" s="152">
        <v>0</v>
      </c>
      <c r="BG1187" s="152">
        <v>0</v>
      </c>
      <c r="BH1187" s="152">
        <v>0</v>
      </c>
      <c r="BI1187" s="9">
        <v>0</v>
      </c>
      <c r="BJ1187" s="6">
        <v>0</v>
      </c>
      <c r="BK1187" s="6">
        <v>0</v>
      </c>
      <c r="BL1187" s="6">
        <v>0</v>
      </c>
      <c r="BM1187" s="6">
        <v>0</v>
      </c>
      <c r="BN1187" s="6">
        <v>0</v>
      </c>
      <c r="BO1187" s="6">
        <v>0</v>
      </c>
    </row>
    <row r="1188" spans="3:67" ht="20.100000000000001" customHeight="1">
      <c r="C1188" s="14">
        <v>69051031</v>
      </c>
      <c r="D1188" s="150" t="s">
        <v>1477</v>
      </c>
      <c r="E1188" s="151">
        <v>1</v>
      </c>
      <c r="F1188" s="151">
        <v>61023101</v>
      </c>
      <c r="G1188" s="152">
        <v>0</v>
      </c>
      <c r="H1188" s="152">
        <v>0</v>
      </c>
      <c r="I1188" s="151">
        <v>1</v>
      </c>
      <c r="J1188" s="151">
        <v>0</v>
      </c>
      <c r="K1188" s="152">
        <v>0</v>
      </c>
      <c r="L1188" s="152">
        <v>0</v>
      </c>
      <c r="M1188" s="152" t="s">
        <v>1308</v>
      </c>
      <c r="N1188" s="152">
        <v>3</v>
      </c>
      <c r="O1188" s="152">
        <v>0</v>
      </c>
      <c r="P1188" s="152">
        <v>0</v>
      </c>
      <c r="Q1188" s="152">
        <v>0</v>
      </c>
      <c r="R1188" s="6">
        <v>0</v>
      </c>
      <c r="S1188" s="152">
        <v>0</v>
      </c>
      <c r="T1188" s="11">
        <v>1</v>
      </c>
      <c r="U1188" s="152">
        <v>0</v>
      </c>
      <c r="V1188" s="152">
        <v>0</v>
      </c>
      <c r="W1188" s="152">
        <v>0</v>
      </c>
      <c r="X1188" s="152">
        <v>0</v>
      </c>
      <c r="Y1188" s="152">
        <v>0</v>
      </c>
      <c r="Z1188" s="152">
        <v>0</v>
      </c>
      <c r="AA1188" s="152">
        <v>0</v>
      </c>
      <c r="AB1188" s="151">
        <v>0</v>
      </c>
      <c r="AC1188" s="152">
        <v>0</v>
      </c>
      <c r="AD1188" s="152">
        <v>0</v>
      </c>
      <c r="AE1188" s="152">
        <v>0</v>
      </c>
      <c r="AF1188" s="152">
        <v>0</v>
      </c>
      <c r="AG1188" s="152">
        <v>0</v>
      </c>
      <c r="AH1188" s="152">
        <v>0</v>
      </c>
      <c r="AI1188" s="6">
        <v>0</v>
      </c>
      <c r="AJ1188" s="152">
        <v>0</v>
      </c>
      <c r="AK1188" s="152">
        <v>0</v>
      </c>
      <c r="AL1188" s="152">
        <v>0</v>
      </c>
      <c r="AM1188" s="152">
        <v>0</v>
      </c>
      <c r="AN1188" s="152">
        <v>0</v>
      </c>
      <c r="AO1188" s="152">
        <v>0</v>
      </c>
      <c r="AP1188" s="152">
        <v>0</v>
      </c>
      <c r="AQ1188" s="152">
        <v>0</v>
      </c>
      <c r="AR1188" s="154">
        <v>0</v>
      </c>
      <c r="AS1188" s="152">
        <v>0</v>
      </c>
      <c r="AT1188" s="150">
        <v>0</v>
      </c>
      <c r="AU1188" s="152">
        <v>0</v>
      </c>
      <c r="AV1188" s="152">
        <v>0</v>
      </c>
      <c r="AW1188" s="152">
        <v>0</v>
      </c>
      <c r="AX1188" s="7" t="s">
        <v>156</v>
      </c>
      <c r="AY1188" s="152">
        <v>0</v>
      </c>
      <c r="AZ1188" s="156">
        <v>0</v>
      </c>
      <c r="BA1188" s="13">
        <v>1</v>
      </c>
      <c r="BB1188" s="150" t="s">
        <v>1307</v>
      </c>
      <c r="BC1188" s="152">
        <v>0</v>
      </c>
      <c r="BD1188" s="157">
        <v>0</v>
      </c>
      <c r="BE1188" s="6">
        <v>0</v>
      </c>
      <c r="BF1188" s="152">
        <v>0</v>
      </c>
      <c r="BG1188" s="152">
        <v>0</v>
      </c>
      <c r="BH1188" s="152">
        <v>0</v>
      </c>
      <c r="BI1188" s="9">
        <v>0</v>
      </c>
      <c r="BJ1188" s="6">
        <v>0</v>
      </c>
      <c r="BK1188" s="6">
        <v>0</v>
      </c>
      <c r="BL1188" s="6">
        <v>0</v>
      </c>
      <c r="BM1188" s="6">
        <v>0</v>
      </c>
      <c r="BN1188" s="6">
        <v>0</v>
      </c>
      <c r="BO1188" s="6">
        <v>0</v>
      </c>
    </row>
    <row r="1189" spans="3:67" ht="20.100000000000001" customHeight="1">
      <c r="C1189" s="14">
        <v>69051032</v>
      </c>
      <c r="D1189" s="150" t="s">
        <v>1478</v>
      </c>
      <c r="E1189" s="151">
        <v>1</v>
      </c>
      <c r="F1189" s="151">
        <v>61023201</v>
      </c>
      <c r="G1189" s="152">
        <v>0</v>
      </c>
      <c r="H1189" s="152">
        <v>0</v>
      </c>
      <c r="I1189" s="151">
        <v>1</v>
      </c>
      <c r="J1189" s="151">
        <v>0</v>
      </c>
      <c r="K1189" s="152">
        <v>0</v>
      </c>
      <c r="L1189" s="152">
        <v>0</v>
      </c>
      <c r="M1189" s="152" t="s">
        <v>1310</v>
      </c>
      <c r="N1189" s="152">
        <v>3</v>
      </c>
      <c r="O1189" s="152">
        <v>0</v>
      </c>
      <c r="P1189" s="152">
        <v>0</v>
      </c>
      <c r="Q1189" s="152">
        <v>0</v>
      </c>
      <c r="R1189" s="6">
        <v>0</v>
      </c>
      <c r="S1189" s="152">
        <v>0</v>
      </c>
      <c r="T1189" s="11">
        <v>1</v>
      </c>
      <c r="U1189" s="152">
        <v>0</v>
      </c>
      <c r="V1189" s="152">
        <v>0</v>
      </c>
      <c r="W1189" s="152">
        <v>0</v>
      </c>
      <c r="X1189" s="152">
        <v>0</v>
      </c>
      <c r="Y1189" s="152">
        <v>0</v>
      </c>
      <c r="Z1189" s="152">
        <v>0</v>
      </c>
      <c r="AA1189" s="152">
        <v>0</v>
      </c>
      <c r="AB1189" s="151">
        <v>0</v>
      </c>
      <c r="AC1189" s="152">
        <v>0</v>
      </c>
      <c r="AD1189" s="152">
        <v>0</v>
      </c>
      <c r="AE1189" s="152">
        <v>0</v>
      </c>
      <c r="AF1189" s="152">
        <v>0</v>
      </c>
      <c r="AG1189" s="152">
        <v>0</v>
      </c>
      <c r="AH1189" s="152">
        <v>0</v>
      </c>
      <c r="AI1189" s="6">
        <v>0</v>
      </c>
      <c r="AJ1189" s="152">
        <v>0</v>
      </c>
      <c r="AK1189" s="152">
        <v>0</v>
      </c>
      <c r="AL1189" s="152">
        <v>0</v>
      </c>
      <c r="AM1189" s="152">
        <v>0</v>
      </c>
      <c r="AN1189" s="152">
        <v>0</v>
      </c>
      <c r="AO1189" s="152">
        <v>0</v>
      </c>
      <c r="AP1189" s="152">
        <v>0</v>
      </c>
      <c r="AQ1189" s="152">
        <v>0</v>
      </c>
      <c r="AR1189" s="154">
        <v>0</v>
      </c>
      <c r="AS1189" s="152">
        <v>0</v>
      </c>
      <c r="AT1189" s="150">
        <v>0</v>
      </c>
      <c r="AU1189" s="152">
        <v>0</v>
      </c>
      <c r="AV1189" s="152">
        <v>0</v>
      </c>
      <c r="AW1189" s="152">
        <v>0</v>
      </c>
      <c r="AX1189" s="7" t="s">
        <v>156</v>
      </c>
      <c r="AY1189" s="152">
        <v>0</v>
      </c>
      <c r="AZ1189" s="156">
        <v>0</v>
      </c>
      <c r="BA1189" s="13">
        <v>1</v>
      </c>
      <c r="BB1189" s="150" t="s">
        <v>1309</v>
      </c>
      <c r="BC1189" s="152">
        <v>0</v>
      </c>
      <c r="BD1189" s="157">
        <v>0</v>
      </c>
      <c r="BE1189" s="6">
        <v>0</v>
      </c>
      <c r="BF1189" s="152">
        <v>0</v>
      </c>
      <c r="BG1189" s="152">
        <v>0</v>
      </c>
      <c r="BH1189" s="152">
        <v>0</v>
      </c>
      <c r="BI1189" s="9">
        <v>0</v>
      </c>
      <c r="BJ1189" s="6">
        <v>0</v>
      </c>
      <c r="BK1189" s="6">
        <v>0</v>
      </c>
      <c r="BL1189" s="6">
        <v>0</v>
      </c>
      <c r="BM1189" s="6">
        <v>0</v>
      </c>
      <c r="BN1189" s="6">
        <v>0</v>
      </c>
      <c r="BO1189" s="6">
        <v>0</v>
      </c>
    </row>
    <row r="1190" spans="3:67" ht="20.100000000000001" customHeight="1">
      <c r="C1190" s="14">
        <v>69051033</v>
      </c>
      <c r="D1190" s="150" t="s">
        <v>1479</v>
      </c>
      <c r="E1190" s="151">
        <v>1</v>
      </c>
      <c r="F1190" s="151">
        <v>61023301</v>
      </c>
      <c r="G1190" s="152">
        <v>0</v>
      </c>
      <c r="H1190" s="152">
        <v>0</v>
      </c>
      <c r="I1190" s="151">
        <v>1</v>
      </c>
      <c r="J1190" s="151">
        <v>0</v>
      </c>
      <c r="K1190" s="152">
        <v>0</v>
      </c>
      <c r="L1190" s="152">
        <v>0</v>
      </c>
      <c r="M1190" s="152" t="s">
        <v>1312</v>
      </c>
      <c r="N1190" s="152">
        <v>3</v>
      </c>
      <c r="O1190" s="152">
        <v>0</v>
      </c>
      <c r="P1190" s="152">
        <v>0</v>
      </c>
      <c r="Q1190" s="152">
        <v>0</v>
      </c>
      <c r="R1190" s="6">
        <v>0</v>
      </c>
      <c r="S1190" s="152">
        <v>0</v>
      </c>
      <c r="T1190" s="11">
        <v>1</v>
      </c>
      <c r="U1190" s="152">
        <v>0</v>
      </c>
      <c r="V1190" s="152">
        <v>0</v>
      </c>
      <c r="W1190" s="152">
        <v>0</v>
      </c>
      <c r="X1190" s="152">
        <v>0</v>
      </c>
      <c r="Y1190" s="152">
        <v>0</v>
      </c>
      <c r="Z1190" s="152">
        <v>0</v>
      </c>
      <c r="AA1190" s="152">
        <v>0</v>
      </c>
      <c r="AB1190" s="151">
        <v>0</v>
      </c>
      <c r="AC1190" s="152">
        <v>0</v>
      </c>
      <c r="AD1190" s="152">
        <v>0</v>
      </c>
      <c r="AE1190" s="152">
        <v>0</v>
      </c>
      <c r="AF1190" s="152">
        <v>0</v>
      </c>
      <c r="AG1190" s="152">
        <v>0</v>
      </c>
      <c r="AH1190" s="152">
        <v>0</v>
      </c>
      <c r="AI1190" s="6">
        <v>0</v>
      </c>
      <c r="AJ1190" s="152">
        <v>0</v>
      </c>
      <c r="AK1190" s="152">
        <v>0</v>
      </c>
      <c r="AL1190" s="152">
        <v>0</v>
      </c>
      <c r="AM1190" s="152">
        <v>0</v>
      </c>
      <c r="AN1190" s="152">
        <v>0</v>
      </c>
      <c r="AO1190" s="152">
        <v>0</v>
      </c>
      <c r="AP1190" s="152">
        <v>0</v>
      </c>
      <c r="AQ1190" s="152">
        <v>0</v>
      </c>
      <c r="AR1190" s="154">
        <v>0</v>
      </c>
      <c r="AS1190" s="152">
        <v>0</v>
      </c>
      <c r="AT1190" s="150">
        <v>0</v>
      </c>
      <c r="AU1190" s="152">
        <v>0</v>
      </c>
      <c r="AV1190" s="152">
        <v>0</v>
      </c>
      <c r="AW1190" s="152">
        <v>0</v>
      </c>
      <c r="AX1190" s="7" t="s">
        <v>156</v>
      </c>
      <c r="AY1190" s="152">
        <v>0</v>
      </c>
      <c r="AZ1190" s="156">
        <v>0</v>
      </c>
      <c r="BA1190" s="13">
        <v>1</v>
      </c>
      <c r="BB1190" s="150" t="s">
        <v>1311</v>
      </c>
      <c r="BC1190" s="152">
        <v>0</v>
      </c>
      <c r="BD1190" s="157">
        <v>0</v>
      </c>
      <c r="BE1190" s="6">
        <v>0</v>
      </c>
      <c r="BF1190" s="152">
        <v>0</v>
      </c>
      <c r="BG1190" s="152">
        <v>0</v>
      </c>
      <c r="BH1190" s="152">
        <v>0</v>
      </c>
      <c r="BI1190" s="9">
        <v>0</v>
      </c>
      <c r="BJ1190" s="6">
        <v>0</v>
      </c>
      <c r="BK1190" s="6">
        <v>0</v>
      </c>
      <c r="BL1190" s="6">
        <v>0</v>
      </c>
      <c r="BM1190" s="6">
        <v>0</v>
      </c>
      <c r="BN1190" s="6">
        <v>0</v>
      </c>
      <c r="BO1190" s="6">
        <v>0</v>
      </c>
    </row>
    <row r="1191" spans="3:67" ht="20.100000000000001" customHeight="1">
      <c r="C1191" s="14">
        <v>69051034</v>
      </c>
      <c r="D1191" s="150" t="s">
        <v>1480</v>
      </c>
      <c r="E1191" s="151">
        <v>1</v>
      </c>
      <c r="F1191" s="151">
        <v>61023401</v>
      </c>
      <c r="G1191" s="152">
        <v>0</v>
      </c>
      <c r="H1191" s="152">
        <v>0</v>
      </c>
      <c r="I1191" s="151">
        <v>1</v>
      </c>
      <c r="J1191" s="151">
        <v>0</v>
      </c>
      <c r="K1191" s="152">
        <v>0</v>
      </c>
      <c r="L1191" s="152">
        <v>0</v>
      </c>
      <c r="M1191" s="152" t="s">
        <v>1314</v>
      </c>
      <c r="N1191" s="152">
        <v>3</v>
      </c>
      <c r="O1191" s="152">
        <v>0</v>
      </c>
      <c r="P1191" s="152">
        <v>0</v>
      </c>
      <c r="Q1191" s="152">
        <v>0</v>
      </c>
      <c r="R1191" s="6">
        <v>0</v>
      </c>
      <c r="S1191" s="152">
        <v>0</v>
      </c>
      <c r="T1191" s="11">
        <v>1</v>
      </c>
      <c r="U1191" s="152">
        <v>0</v>
      </c>
      <c r="V1191" s="152">
        <v>0</v>
      </c>
      <c r="W1191" s="152">
        <v>0</v>
      </c>
      <c r="X1191" s="152">
        <v>0</v>
      </c>
      <c r="Y1191" s="152">
        <v>0</v>
      </c>
      <c r="Z1191" s="152">
        <v>0</v>
      </c>
      <c r="AA1191" s="152">
        <v>0</v>
      </c>
      <c r="AB1191" s="151">
        <v>0</v>
      </c>
      <c r="AC1191" s="152">
        <v>0</v>
      </c>
      <c r="AD1191" s="152">
        <v>0</v>
      </c>
      <c r="AE1191" s="152">
        <v>0</v>
      </c>
      <c r="AF1191" s="152">
        <v>0</v>
      </c>
      <c r="AG1191" s="152">
        <v>0</v>
      </c>
      <c r="AH1191" s="152">
        <v>0</v>
      </c>
      <c r="AI1191" s="6">
        <v>0</v>
      </c>
      <c r="AJ1191" s="152">
        <v>0</v>
      </c>
      <c r="AK1191" s="152">
        <v>0</v>
      </c>
      <c r="AL1191" s="152">
        <v>0</v>
      </c>
      <c r="AM1191" s="152">
        <v>0</v>
      </c>
      <c r="AN1191" s="152">
        <v>0</v>
      </c>
      <c r="AO1191" s="152">
        <v>0</v>
      </c>
      <c r="AP1191" s="152">
        <v>0</v>
      </c>
      <c r="AQ1191" s="152">
        <v>0</v>
      </c>
      <c r="AR1191" s="154">
        <v>0</v>
      </c>
      <c r="AS1191" s="152">
        <v>0</v>
      </c>
      <c r="AT1191" s="150">
        <v>0</v>
      </c>
      <c r="AU1191" s="152">
        <v>0</v>
      </c>
      <c r="AV1191" s="152">
        <v>0</v>
      </c>
      <c r="AW1191" s="152">
        <v>0</v>
      </c>
      <c r="AX1191" s="7" t="s">
        <v>156</v>
      </c>
      <c r="AY1191" s="152">
        <v>0</v>
      </c>
      <c r="AZ1191" s="156">
        <v>0</v>
      </c>
      <c r="BA1191" s="13">
        <v>1</v>
      </c>
      <c r="BB1191" s="150" t="s">
        <v>1313</v>
      </c>
      <c r="BC1191" s="152">
        <v>0</v>
      </c>
      <c r="BD1191" s="157">
        <v>0</v>
      </c>
      <c r="BE1191" s="6">
        <v>0</v>
      </c>
      <c r="BF1191" s="152">
        <v>0</v>
      </c>
      <c r="BG1191" s="152">
        <v>0</v>
      </c>
      <c r="BH1191" s="152">
        <v>0</v>
      </c>
      <c r="BI1191" s="9">
        <v>0</v>
      </c>
      <c r="BJ1191" s="6">
        <v>0</v>
      </c>
      <c r="BK1191" s="6">
        <v>0</v>
      </c>
      <c r="BL1191" s="6">
        <v>0</v>
      </c>
      <c r="BM1191" s="6">
        <v>0</v>
      </c>
      <c r="BN1191" s="6">
        <v>0</v>
      </c>
      <c r="BO1191" s="6">
        <v>0</v>
      </c>
    </row>
    <row r="1192" spans="3:67" ht="20.100000000000001" customHeight="1">
      <c r="C1192" s="14">
        <v>69052001</v>
      </c>
      <c r="D1192" s="150" t="s">
        <v>1481</v>
      </c>
      <c r="E1192" s="151">
        <v>1</v>
      </c>
      <c r="F1192" s="151">
        <v>62011101</v>
      </c>
      <c r="G1192" s="152">
        <v>0</v>
      </c>
      <c r="H1192" s="152">
        <v>0</v>
      </c>
      <c r="I1192" s="151">
        <v>1</v>
      </c>
      <c r="J1192" s="151">
        <v>0</v>
      </c>
      <c r="K1192" s="152">
        <v>0</v>
      </c>
      <c r="L1192" s="152">
        <v>0</v>
      </c>
      <c r="M1192" s="152" t="s">
        <v>1482</v>
      </c>
      <c r="N1192" s="152">
        <v>3</v>
      </c>
      <c r="O1192" s="152">
        <v>0</v>
      </c>
      <c r="P1192" s="152">
        <v>0</v>
      </c>
      <c r="Q1192" s="152">
        <v>0</v>
      </c>
      <c r="R1192" s="6">
        <v>0</v>
      </c>
      <c r="S1192" s="152">
        <v>0</v>
      </c>
      <c r="T1192" s="11">
        <v>1</v>
      </c>
      <c r="U1192" s="152">
        <v>0</v>
      </c>
      <c r="V1192" s="152">
        <v>0</v>
      </c>
      <c r="W1192" s="152">
        <v>0</v>
      </c>
      <c r="X1192" s="152">
        <v>0</v>
      </c>
      <c r="Y1192" s="152">
        <v>0</v>
      </c>
      <c r="Z1192" s="152">
        <v>0</v>
      </c>
      <c r="AA1192" s="152">
        <v>0</v>
      </c>
      <c r="AB1192" s="151">
        <v>0</v>
      </c>
      <c r="AC1192" s="152">
        <v>0</v>
      </c>
      <c r="AD1192" s="152">
        <v>0</v>
      </c>
      <c r="AE1192" s="152">
        <v>0</v>
      </c>
      <c r="AF1192" s="152">
        <v>0</v>
      </c>
      <c r="AG1192" s="152">
        <v>0</v>
      </c>
      <c r="AH1192" s="152">
        <v>0</v>
      </c>
      <c r="AI1192" s="6">
        <v>0</v>
      </c>
      <c r="AJ1192" s="152">
        <v>0</v>
      </c>
      <c r="AK1192" s="152">
        <v>0</v>
      </c>
      <c r="AL1192" s="152">
        <v>0</v>
      </c>
      <c r="AM1192" s="152">
        <v>0</v>
      </c>
      <c r="AN1192" s="152">
        <v>0</v>
      </c>
      <c r="AO1192" s="152">
        <v>0</v>
      </c>
      <c r="AP1192" s="152">
        <v>0</v>
      </c>
      <c r="AQ1192" s="152">
        <v>0</v>
      </c>
      <c r="AR1192" s="154">
        <v>0</v>
      </c>
      <c r="AS1192" s="152">
        <v>0</v>
      </c>
      <c r="AT1192" s="150">
        <v>0</v>
      </c>
      <c r="AU1192" s="152">
        <v>0</v>
      </c>
      <c r="AV1192" s="152">
        <v>0</v>
      </c>
      <c r="AW1192" s="152">
        <v>0</v>
      </c>
      <c r="AX1192" s="7" t="s">
        <v>156</v>
      </c>
      <c r="AY1192" s="152">
        <v>0</v>
      </c>
      <c r="AZ1192" s="156">
        <v>0</v>
      </c>
      <c r="BA1192" s="13">
        <v>1</v>
      </c>
      <c r="BB1192" s="150" t="s">
        <v>1483</v>
      </c>
      <c r="BC1192" s="152">
        <v>0</v>
      </c>
      <c r="BD1192" s="157">
        <v>0</v>
      </c>
      <c r="BE1192" s="6">
        <v>0</v>
      </c>
      <c r="BF1192" s="152">
        <v>0</v>
      </c>
      <c r="BG1192" s="152">
        <v>0</v>
      </c>
      <c r="BH1192" s="152">
        <v>0</v>
      </c>
      <c r="BI1192" s="9">
        <v>0</v>
      </c>
      <c r="BJ1192" s="6">
        <v>0</v>
      </c>
      <c r="BK1192" s="6">
        <v>0</v>
      </c>
      <c r="BL1192" s="6">
        <v>0</v>
      </c>
      <c r="BM1192" s="6">
        <v>0</v>
      </c>
      <c r="BN1192" s="6">
        <v>0</v>
      </c>
      <c r="BO1192" s="6">
        <v>0</v>
      </c>
    </row>
    <row r="1193" spans="3:67" ht="20.100000000000001" customHeight="1">
      <c r="C1193" s="14">
        <v>69052002</v>
      </c>
      <c r="D1193" s="150" t="s">
        <v>1484</v>
      </c>
      <c r="E1193" s="151">
        <v>1</v>
      </c>
      <c r="F1193" s="151">
        <v>62011201</v>
      </c>
      <c r="G1193" s="152">
        <v>0</v>
      </c>
      <c r="H1193" s="152">
        <v>0</v>
      </c>
      <c r="I1193" s="151">
        <v>1</v>
      </c>
      <c r="J1193" s="151">
        <v>0</v>
      </c>
      <c r="K1193" s="152">
        <v>0</v>
      </c>
      <c r="L1193" s="152">
        <v>0</v>
      </c>
      <c r="M1193" s="152" t="s">
        <v>1485</v>
      </c>
      <c r="N1193" s="152">
        <v>3</v>
      </c>
      <c r="O1193" s="152">
        <v>0</v>
      </c>
      <c r="P1193" s="152">
        <v>0</v>
      </c>
      <c r="Q1193" s="152">
        <v>0</v>
      </c>
      <c r="R1193" s="6">
        <v>0</v>
      </c>
      <c r="S1193" s="152">
        <v>0</v>
      </c>
      <c r="T1193" s="11">
        <v>1</v>
      </c>
      <c r="U1193" s="152">
        <v>0</v>
      </c>
      <c r="V1193" s="152">
        <v>0</v>
      </c>
      <c r="W1193" s="152">
        <v>0</v>
      </c>
      <c r="X1193" s="152">
        <v>0</v>
      </c>
      <c r="Y1193" s="152">
        <v>0</v>
      </c>
      <c r="Z1193" s="152">
        <v>0</v>
      </c>
      <c r="AA1193" s="152">
        <v>0</v>
      </c>
      <c r="AB1193" s="151">
        <v>0</v>
      </c>
      <c r="AC1193" s="152">
        <v>0</v>
      </c>
      <c r="AD1193" s="152">
        <v>0</v>
      </c>
      <c r="AE1193" s="152">
        <v>0</v>
      </c>
      <c r="AF1193" s="152">
        <v>0</v>
      </c>
      <c r="AG1193" s="152">
        <v>0</v>
      </c>
      <c r="AH1193" s="152">
        <v>0</v>
      </c>
      <c r="AI1193" s="6">
        <v>0</v>
      </c>
      <c r="AJ1193" s="152">
        <v>0</v>
      </c>
      <c r="AK1193" s="152">
        <v>0</v>
      </c>
      <c r="AL1193" s="152">
        <v>0</v>
      </c>
      <c r="AM1193" s="152">
        <v>0</v>
      </c>
      <c r="AN1193" s="152">
        <v>0</v>
      </c>
      <c r="AO1193" s="152">
        <v>0</v>
      </c>
      <c r="AP1193" s="152">
        <v>0</v>
      </c>
      <c r="AQ1193" s="152">
        <v>0</v>
      </c>
      <c r="AR1193" s="154">
        <v>0</v>
      </c>
      <c r="AS1193" s="152">
        <v>0</v>
      </c>
      <c r="AT1193" s="150">
        <v>0</v>
      </c>
      <c r="AU1193" s="152">
        <v>0</v>
      </c>
      <c r="AV1193" s="152">
        <v>0</v>
      </c>
      <c r="AW1193" s="152">
        <v>0</v>
      </c>
      <c r="AX1193" s="7" t="s">
        <v>156</v>
      </c>
      <c r="AY1193" s="152">
        <v>0</v>
      </c>
      <c r="AZ1193" s="156">
        <v>0</v>
      </c>
      <c r="BA1193" s="13">
        <v>1</v>
      </c>
      <c r="BB1193" s="150" t="s">
        <v>1486</v>
      </c>
      <c r="BC1193" s="152">
        <v>0</v>
      </c>
      <c r="BD1193" s="157">
        <v>0</v>
      </c>
      <c r="BE1193" s="6">
        <v>0</v>
      </c>
      <c r="BF1193" s="152">
        <v>0</v>
      </c>
      <c r="BG1193" s="152">
        <v>0</v>
      </c>
      <c r="BH1193" s="152">
        <v>0</v>
      </c>
      <c r="BI1193" s="9">
        <v>0</v>
      </c>
      <c r="BJ1193" s="6">
        <v>0</v>
      </c>
      <c r="BK1193" s="6">
        <v>0</v>
      </c>
      <c r="BL1193" s="6">
        <v>0</v>
      </c>
      <c r="BM1193" s="6">
        <v>0</v>
      </c>
      <c r="BN1193" s="6">
        <v>0</v>
      </c>
      <c r="BO1193" s="6">
        <v>0</v>
      </c>
    </row>
    <row r="1194" spans="3:67" ht="20.100000000000001" customHeight="1">
      <c r="C1194" s="14">
        <v>69052003</v>
      </c>
      <c r="D1194" s="150" t="s">
        <v>1487</v>
      </c>
      <c r="E1194" s="151">
        <v>1</v>
      </c>
      <c r="F1194" s="151">
        <v>62011301</v>
      </c>
      <c r="G1194" s="152">
        <v>0</v>
      </c>
      <c r="H1194" s="152">
        <v>0</v>
      </c>
      <c r="I1194" s="151">
        <v>1</v>
      </c>
      <c r="J1194" s="151">
        <v>0</v>
      </c>
      <c r="K1194" s="152">
        <v>0</v>
      </c>
      <c r="L1194" s="152">
        <v>0</v>
      </c>
      <c r="M1194" s="152" t="s">
        <v>1488</v>
      </c>
      <c r="N1194" s="152">
        <v>3</v>
      </c>
      <c r="O1194" s="152">
        <v>0</v>
      </c>
      <c r="P1194" s="152">
        <v>0</v>
      </c>
      <c r="Q1194" s="152">
        <v>0</v>
      </c>
      <c r="R1194" s="6">
        <v>0</v>
      </c>
      <c r="S1194" s="152">
        <v>0</v>
      </c>
      <c r="T1194" s="11">
        <v>1</v>
      </c>
      <c r="U1194" s="152">
        <v>0</v>
      </c>
      <c r="V1194" s="152">
        <v>0</v>
      </c>
      <c r="W1194" s="152">
        <v>0</v>
      </c>
      <c r="X1194" s="152">
        <v>0</v>
      </c>
      <c r="Y1194" s="152">
        <v>0</v>
      </c>
      <c r="Z1194" s="152">
        <v>0</v>
      </c>
      <c r="AA1194" s="152">
        <v>0</v>
      </c>
      <c r="AB1194" s="151">
        <v>0</v>
      </c>
      <c r="AC1194" s="152">
        <v>0</v>
      </c>
      <c r="AD1194" s="152">
        <v>0</v>
      </c>
      <c r="AE1194" s="152">
        <v>0</v>
      </c>
      <c r="AF1194" s="152">
        <v>0</v>
      </c>
      <c r="AG1194" s="152">
        <v>0</v>
      </c>
      <c r="AH1194" s="152">
        <v>0</v>
      </c>
      <c r="AI1194" s="6">
        <v>0</v>
      </c>
      <c r="AJ1194" s="152">
        <v>0</v>
      </c>
      <c r="AK1194" s="152">
        <v>0</v>
      </c>
      <c r="AL1194" s="152">
        <v>0</v>
      </c>
      <c r="AM1194" s="152">
        <v>0</v>
      </c>
      <c r="AN1194" s="152">
        <v>0</v>
      </c>
      <c r="AO1194" s="152">
        <v>0</v>
      </c>
      <c r="AP1194" s="152">
        <v>0</v>
      </c>
      <c r="AQ1194" s="152">
        <v>0</v>
      </c>
      <c r="AR1194" s="154">
        <v>0</v>
      </c>
      <c r="AS1194" s="152">
        <v>0</v>
      </c>
      <c r="AT1194" s="150">
        <v>0</v>
      </c>
      <c r="AU1194" s="152">
        <v>0</v>
      </c>
      <c r="AV1194" s="152">
        <v>0</v>
      </c>
      <c r="AW1194" s="152">
        <v>0</v>
      </c>
      <c r="AX1194" s="7" t="s">
        <v>156</v>
      </c>
      <c r="AY1194" s="152">
        <v>0</v>
      </c>
      <c r="AZ1194" s="156">
        <v>0</v>
      </c>
      <c r="BA1194" s="13">
        <v>1</v>
      </c>
      <c r="BB1194" s="150" t="s">
        <v>1489</v>
      </c>
      <c r="BC1194" s="152">
        <v>0</v>
      </c>
      <c r="BD1194" s="157">
        <v>0</v>
      </c>
      <c r="BE1194" s="6">
        <v>0</v>
      </c>
      <c r="BF1194" s="152">
        <v>0</v>
      </c>
      <c r="BG1194" s="152">
        <v>0</v>
      </c>
      <c r="BH1194" s="152">
        <v>0</v>
      </c>
      <c r="BI1194" s="9">
        <v>0</v>
      </c>
      <c r="BJ1194" s="6">
        <v>0</v>
      </c>
      <c r="BK1194" s="6">
        <v>0</v>
      </c>
      <c r="BL1194" s="6">
        <v>0</v>
      </c>
      <c r="BM1194" s="6">
        <v>0</v>
      </c>
      <c r="BN1194" s="6">
        <v>0</v>
      </c>
      <c r="BO1194" s="6">
        <v>0</v>
      </c>
    </row>
    <row r="1195" spans="3:67" ht="20.100000000000001" customHeight="1">
      <c r="C1195" s="14">
        <v>69052011</v>
      </c>
      <c r="D1195" s="150" t="s">
        <v>1490</v>
      </c>
      <c r="E1195" s="151">
        <v>1</v>
      </c>
      <c r="F1195" s="151">
        <v>61021101</v>
      </c>
      <c r="G1195" s="152">
        <v>0</v>
      </c>
      <c r="H1195" s="152">
        <v>0</v>
      </c>
      <c r="I1195" s="151">
        <v>1</v>
      </c>
      <c r="J1195" s="151">
        <v>0</v>
      </c>
      <c r="K1195" s="152">
        <v>0</v>
      </c>
      <c r="L1195" s="152">
        <v>0</v>
      </c>
      <c r="M1195" s="152" t="s">
        <v>1328</v>
      </c>
      <c r="N1195" s="152">
        <v>3</v>
      </c>
      <c r="O1195" s="152">
        <v>0</v>
      </c>
      <c r="P1195" s="152">
        <v>0</v>
      </c>
      <c r="Q1195" s="152">
        <v>0</v>
      </c>
      <c r="R1195" s="6">
        <v>0</v>
      </c>
      <c r="S1195" s="152">
        <v>0</v>
      </c>
      <c r="T1195" s="11">
        <v>1</v>
      </c>
      <c r="U1195" s="152">
        <v>0</v>
      </c>
      <c r="V1195" s="152">
        <v>0</v>
      </c>
      <c r="W1195" s="152">
        <v>0</v>
      </c>
      <c r="X1195" s="152">
        <v>0</v>
      </c>
      <c r="Y1195" s="152">
        <v>0</v>
      </c>
      <c r="Z1195" s="152">
        <v>0</v>
      </c>
      <c r="AA1195" s="152">
        <v>0</v>
      </c>
      <c r="AB1195" s="151">
        <v>0</v>
      </c>
      <c r="AC1195" s="152">
        <v>0</v>
      </c>
      <c r="AD1195" s="152">
        <v>0</v>
      </c>
      <c r="AE1195" s="152">
        <v>0</v>
      </c>
      <c r="AF1195" s="152">
        <v>0</v>
      </c>
      <c r="AG1195" s="152">
        <v>0</v>
      </c>
      <c r="AH1195" s="152">
        <v>0</v>
      </c>
      <c r="AI1195" s="6">
        <v>0</v>
      </c>
      <c r="AJ1195" s="152">
        <v>0</v>
      </c>
      <c r="AK1195" s="152">
        <v>0</v>
      </c>
      <c r="AL1195" s="152">
        <v>0</v>
      </c>
      <c r="AM1195" s="152">
        <v>0</v>
      </c>
      <c r="AN1195" s="152">
        <v>0</v>
      </c>
      <c r="AO1195" s="152">
        <v>0</v>
      </c>
      <c r="AP1195" s="152">
        <v>0</v>
      </c>
      <c r="AQ1195" s="152">
        <v>0</v>
      </c>
      <c r="AR1195" s="154">
        <v>0</v>
      </c>
      <c r="AS1195" s="152">
        <v>0</v>
      </c>
      <c r="AT1195" s="150">
        <v>0</v>
      </c>
      <c r="AU1195" s="152">
        <v>0</v>
      </c>
      <c r="AV1195" s="152">
        <v>0</v>
      </c>
      <c r="AW1195" s="152">
        <v>0</v>
      </c>
      <c r="AX1195" s="7" t="s">
        <v>156</v>
      </c>
      <c r="AY1195" s="152">
        <v>0</v>
      </c>
      <c r="AZ1195" s="156">
        <v>0</v>
      </c>
      <c r="BA1195" s="13">
        <v>1</v>
      </c>
      <c r="BB1195" s="150" t="s">
        <v>1327</v>
      </c>
      <c r="BC1195" s="152">
        <v>0</v>
      </c>
      <c r="BD1195" s="157">
        <v>0</v>
      </c>
      <c r="BE1195" s="6">
        <v>0</v>
      </c>
      <c r="BF1195" s="152">
        <v>0</v>
      </c>
      <c r="BG1195" s="152">
        <v>0</v>
      </c>
      <c r="BH1195" s="152">
        <v>0</v>
      </c>
      <c r="BI1195" s="9">
        <v>0</v>
      </c>
      <c r="BJ1195" s="6">
        <v>0</v>
      </c>
      <c r="BK1195" s="6">
        <v>0</v>
      </c>
      <c r="BL1195" s="6">
        <v>0</v>
      </c>
      <c r="BM1195" s="6">
        <v>0</v>
      </c>
      <c r="BN1195" s="6">
        <v>0</v>
      </c>
      <c r="BO1195" s="6">
        <v>0</v>
      </c>
    </row>
    <row r="1196" spans="3:67" ht="20.100000000000001" customHeight="1">
      <c r="C1196" s="14">
        <v>69052012</v>
      </c>
      <c r="D1196" s="150" t="s">
        <v>1491</v>
      </c>
      <c r="E1196" s="151">
        <v>1</v>
      </c>
      <c r="F1196" s="151">
        <v>62021301</v>
      </c>
      <c r="G1196" s="152">
        <v>0</v>
      </c>
      <c r="H1196" s="152">
        <v>0</v>
      </c>
      <c r="I1196" s="151">
        <v>1</v>
      </c>
      <c r="J1196" s="151">
        <v>0</v>
      </c>
      <c r="K1196" s="152">
        <v>0</v>
      </c>
      <c r="L1196" s="152">
        <v>0</v>
      </c>
      <c r="M1196" s="152" t="s">
        <v>1330</v>
      </c>
      <c r="N1196" s="152">
        <v>3</v>
      </c>
      <c r="O1196" s="152">
        <v>0</v>
      </c>
      <c r="P1196" s="152">
        <v>0</v>
      </c>
      <c r="Q1196" s="152">
        <v>0</v>
      </c>
      <c r="R1196" s="6">
        <v>0</v>
      </c>
      <c r="S1196" s="152">
        <v>0</v>
      </c>
      <c r="T1196" s="11">
        <v>1</v>
      </c>
      <c r="U1196" s="152">
        <v>0</v>
      </c>
      <c r="V1196" s="152">
        <v>0</v>
      </c>
      <c r="W1196" s="152">
        <v>0</v>
      </c>
      <c r="X1196" s="152">
        <v>0</v>
      </c>
      <c r="Y1196" s="152">
        <v>0</v>
      </c>
      <c r="Z1196" s="152">
        <v>0</v>
      </c>
      <c r="AA1196" s="152">
        <v>0</v>
      </c>
      <c r="AB1196" s="151">
        <v>0</v>
      </c>
      <c r="AC1196" s="152">
        <v>0</v>
      </c>
      <c r="AD1196" s="152">
        <v>0</v>
      </c>
      <c r="AE1196" s="152">
        <v>0</v>
      </c>
      <c r="AF1196" s="152">
        <v>0</v>
      </c>
      <c r="AG1196" s="152">
        <v>0</v>
      </c>
      <c r="AH1196" s="152">
        <v>0</v>
      </c>
      <c r="AI1196" s="6">
        <v>0</v>
      </c>
      <c r="AJ1196" s="152">
        <v>0</v>
      </c>
      <c r="AK1196" s="152">
        <v>0</v>
      </c>
      <c r="AL1196" s="152">
        <v>0</v>
      </c>
      <c r="AM1196" s="152">
        <v>0</v>
      </c>
      <c r="AN1196" s="152">
        <v>0</v>
      </c>
      <c r="AO1196" s="152">
        <v>0</v>
      </c>
      <c r="AP1196" s="152">
        <v>0</v>
      </c>
      <c r="AQ1196" s="152">
        <v>0</v>
      </c>
      <c r="AR1196" s="154">
        <v>0</v>
      </c>
      <c r="AS1196" s="152">
        <v>0</v>
      </c>
      <c r="AT1196" s="150">
        <v>0</v>
      </c>
      <c r="AU1196" s="152">
        <v>0</v>
      </c>
      <c r="AV1196" s="152">
        <v>0</v>
      </c>
      <c r="AW1196" s="152">
        <v>0</v>
      </c>
      <c r="AX1196" s="7" t="s">
        <v>156</v>
      </c>
      <c r="AY1196" s="152">
        <v>0</v>
      </c>
      <c r="AZ1196" s="156">
        <v>0</v>
      </c>
      <c r="BA1196" s="13">
        <v>1</v>
      </c>
      <c r="BB1196" s="150" t="s">
        <v>1329</v>
      </c>
      <c r="BC1196" s="152">
        <v>0</v>
      </c>
      <c r="BD1196" s="157">
        <v>0</v>
      </c>
      <c r="BE1196" s="6">
        <v>0</v>
      </c>
      <c r="BF1196" s="152">
        <v>0</v>
      </c>
      <c r="BG1196" s="152">
        <v>0</v>
      </c>
      <c r="BH1196" s="152">
        <v>0</v>
      </c>
      <c r="BI1196" s="9">
        <v>0</v>
      </c>
      <c r="BJ1196" s="6">
        <v>0</v>
      </c>
      <c r="BK1196" s="6">
        <v>0</v>
      </c>
      <c r="BL1196" s="6">
        <v>0</v>
      </c>
      <c r="BM1196" s="6">
        <v>0</v>
      </c>
      <c r="BN1196" s="6">
        <v>0</v>
      </c>
      <c r="BO1196" s="6">
        <v>0</v>
      </c>
    </row>
    <row r="1197" spans="3:67" ht="20.100000000000001" customHeight="1">
      <c r="C1197" s="14">
        <v>69052013</v>
      </c>
      <c r="D1197" s="150" t="s">
        <v>1492</v>
      </c>
      <c r="E1197" s="151">
        <v>1</v>
      </c>
      <c r="F1197" s="151">
        <v>62021401</v>
      </c>
      <c r="G1197" s="152">
        <v>0</v>
      </c>
      <c r="H1197" s="152">
        <v>0</v>
      </c>
      <c r="I1197" s="151">
        <v>1</v>
      </c>
      <c r="J1197" s="151">
        <v>0</v>
      </c>
      <c r="K1197" s="152">
        <v>0</v>
      </c>
      <c r="L1197" s="152">
        <v>0</v>
      </c>
      <c r="M1197" s="152" t="s">
        <v>1332</v>
      </c>
      <c r="N1197" s="152">
        <v>3</v>
      </c>
      <c r="O1197" s="152">
        <v>0</v>
      </c>
      <c r="P1197" s="152">
        <v>0</v>
      </c>
      <c r="Q1197" s="152">
        <v>0</v>
      </c>
      <c r="R1197" s="6">
        <v>0</v>
      </c>
      <c r="S1197" s="152">
        <v>0</v>
      </c>
      <c r="T1197" s="11">
        <v>1</v>
      </c>
      <c r="U1197" s="152">
        <v>0</v>
      </c>
      <c r="V1197" s="152">
        <v>0</v>
      </c>
      <c r="W1197" s="152">
        <v>0</v>
      </c>
      <c r="X1197" s="152">
        <v>0</v>
      </c>
      <c r="Y1197" s="152">
        <v>0</v>
      </c>
      <c r="Z1197" s="152">
        <v>0</v>
      </c>
      <c r="AA1197" s="152">
        <v>0</v>
      </c>
      <c r="AB1197" s="151">
        <v>0</v>
      </c>
      <c r="AC1197" s="152">
        <v>0</v>
      </c>
      <c r="AD1197" s="152">
        <v>0</v>
      </c>
      <c r="AE1197" s="152">
        <v>0</v>
      </c>
      <c r="AF1197" s="152">
        <v>0</v>
      </c>
      <c r="AG1197" s="152">
        <v>0</v>
      </c>
      <c r="AH1197" s="152">
        <v>0</v>
      </c>
      <c r="AI1197" s="6">
        <v>0</v>
      </c>
      <c r="AJ1197" s="152">
        <v>0</v>
      </c>
      <c r="AK1197" s="152">
        <v>0</v>
      </c>
      <c r="AL1197" s="152">
        <v>0</v>
      </c>
      <c r="AM1197" s="152">
        <v>0</v>
      </c>
      <c r="AN1197" s="152">
        <v>0</v>
      </c>
      <c r="AO1197" s="152">
        <v>0</v>
      </c>
      <c r="AP1197" s="152">
        <v>0</v>
      </c>
      <c r="AQ1197" s="152">
        <v>0</v>
      </c>
      <c r="AR1197" s="154">
        <v>0</v>
      </c>
      <c r="AS1197" s="152">
        <v>0</v>
      </c>
      <c r="AT1197" s="150">
        <v>0</v>
      </c>
      <c r="AU1197" s="152">
        <v>0</v>
      </c>
      <c r="AV1197" s="152">
        <v>0</v>
      </c>
      <c r="AW1197" s="152">
        <v>0</v>
      </c>
      <c r="AX1197" s="7" t="s">
        <v>156</v>
      </c>
      <c r="AY1197" s="152">
        <v>0</v>
      </c>
      <c r="AZ1197" s="156">
        <v>0</v>
      </c>
      <c r="BA1197" s="13">
        <v>1</v>
      </c>
      <c r="BB1197" s="150" t="s">
        <v>1331</v>
      </c>
      <c r="BC1197" s="152">
        <v>0</v>
      </c>
      <c r="BD1197" s="157">
        <v>0</v>
      </c>
      <c r="BE1197" s="6">
        <v>0</v>
      </c>
      <c r="BF1197" s="152">
        <v>0</v>
      </c>
      <c r="BG1197" s="152">
        <v>0</v>
      </c>
      <c r="BH1197" s="152">
        <v>0</v>
      </c>
      <c r="BI1197" s="9">
        <v>0</v>
      </c>
      <c r="BJ1197" s="6">
        <v>0</v>
      </c>
      <c r="BK1197" s="6">
        <v>0</v>
      </c>
      <c r="BL1197" s="6">
        <v>0</v>
      </c>
      <c r="BM1197" s="6">
        <v>0</v>
      </c>
      <c r="BN1197" s="6">
        <v>0</v>
      </c>
      <c r="BO1197" s="6">
        <v>0</v>
      </c>
    </row>
    <row r="1198" spans="3:67" ht="20.100000000000001" customHeight="1">
      <c r="C1198" s="14">
        <v>69052014</v>
      </c>
      <c r="D1198" s="150" t="s">
        <v>1493</v>
      </c>
      <c r="E1198" s="151">
        <v>1</v>
      </c>
      <c r="F1198" s="151">
        <v>62021501</v>
      </c>
      <c r="G1198" s="152">
        <v>0</v>
      </c>
      <c r="H1198" s="152">
        <v>0</v>
      </c>
      <c r="I1198" s="151">
        <v>1</v>
      </c>
      <c r="J1198" s="151">
        <v>0</v>
      </c>
      <c r="K1198" s="152">
        <v>0</v>
      </c>
      <c r="L1198" s="152">
        <v>0</v>
      </c>
      <c r="M1198" s="152" t="s">
        <v>1334</v>
      </c>
      <c r="N1198" s="152">
        <v>3</v>
      </c>
      <c r="O1198" s="152">
        <v>0</v>
      </c>
      <c r="P1198" s="152">
        <v>0</v>
      </c>
      <c r="Q1198" s="152">
        <v>0</v>
      </c>
      <c r="R1198" s="6">
        <v>0</v>
      </c>
      <c r="S1198" s="152">
        <v>0</v>
      </c>
      <c r="T1198" s="11">
        <v>1</v>
      </c>
      <c r="U1198" s="152">
        <v>0</v>
      </c>
      <c r="V1198" s="152">
        <v>0</v>
      </c>
      <c r="W1198" s="152">
        <v>0</v>
      </c>
      <c r="X1198" s="152">
        <v>0</v>
      </c>
      <c r="Y1198" s="152">
        <v>0</v>
      </c>
      <c r="Z1198" s="152">
        <v>0</v>
      </c>
      <c r="AA1198" s="152">
        <v>0</v>
      </c>
      <c r="AB1198" s="151">
        <v>0</v>
      </c>
      <c r="AC1198" s="152">
        <v>0</v>
      </c>
      <c r="AD1198" s="152">
        <v>0</v>
      </c>
      <c r="AE1198" s="152">
        <v>0</v>
      </c>
      <c r="AF1198" s="152">
        <v>0</v>
      </c>
      <c r="AG1198" s="152">
        <v>0</v>
      </c>
      <c r="AH1198" s="152">
        <v>0</v>
      </c>
      <c r="AI1198" s="6">
        <v>0</v>
      </c>
      <c r="AJ1198" s="152">
        <v>0</v>
      </c>
      <c r="AK1198" s="152">
        <v>0</v>
      </c>
      <c r="AL1198" s="152">
        <v>0</v>
      </c>
      <c r="AM1198" s="152">
        <v>0</v>
      </c>
      <c r="AN1198" s="152">
        <v>0</v>
      </c>
      <c r="AO1198" s="152">
        <v>0</v>
      </c>
      <c r="AP1198" s="152">
        <v>0</v>
      </c>
      <c r="AQ1198" s="152">
        <v>0</v>
      </c>
      <c r="AR1198" s="154">
        <v>0</v>
      </c>
      <c r="AS1198" s="152">
        <v>0</v>
      </c>
      <c r="AT1198" s="150">
        <v>0</v>
      </c>
      <c r="AU1198" s="152">
        <v>0</v>
      </c>
      <c r="AV1198" s="152">
        <v>0</v>
      </c>
      <c r="AW1198" s="152">
        <v>0</v>
      </c>
      <c r="AX1198" s="7" t="s">
        <v>156</v>
      </c>
      <c r="AY1198" s="152">
        <v>0</v>
      </c>
      <c r="AZ1198" s="156">
        <v>0</v>
      </c>
      <c r="BA1198" s="13">
        <v>1</v>
      </c>
      <c r="BB1198" s="150" t="s">
        <v>1333</v>
      </c>
      <c r="BC1198" s="152">
        <v>0</v>
      </c>
      <c r="BD1198" s="157">
        <v>0</v>
      </c>
      <c r="BE1198" s="6">
        <v>0</v>
      </c>
      <c r="BF1198" s="152">
        <v>0</v>
      </c>
      <c r="BG1198" s="152">
        <v>0</v>
      </c>
      <c r="BH1198" s="152">
        <v>0</v>
      </c>
      <c r="BI1198" s="9">
        <v>0</v>
      </c>
      <c r="BJ1198" s="6">
        <v>0</v>
      </c>
      <c r="BK1198" s="6">
        <v>0</v>
      </c>
      <c r="BL1198" s="6">
        <v>0</v>
      </c>
      <c r="BM1198" s="6">
        <v>0</v>
      </c>
      <c r="BN1198" s="6">
        <v>0</v>
      </c>
      <c r="BO1198" s="6">
        <v>0</v>
      </c>
    </row>
    <row r="1199" spans="3:67" ht="20.100000000000001" customHeight="1">
      <c r="C1199" s="14">
        <v>69052021</v>
      </c>
      <c r="D1199" s="150" t="s">
        <v>1494</v>
      </c>
      <c r="E1199" s="151">
        <v>1</v>
      </c>
      <c r="F1199" s="151">
        <v>62022101</v>
      </c>
      <c r="G1199" s="152">
        <v>0</v>
      </c>
      <c r="H1199" s="152">
        <v>0</v>
      </c>
      <c r="I1199" s="151">
        <v>1</v>
      </c>
      <c r="J1199" s="151">
        <v>0</v>
      </c>
      <c r="K1199" s="152">
        <v>0</v>
      </c>
      <c r="L1199" s="152">
        <v>0</v>
      </c>
      <c r="M1199" s="152" t="s">
        <v>1336</v>
      </c>
      <c r="N1199" s="152">
        <v>3</v>
      </c>
      <c r="O1199" s="152">
        <v>0</v>
      </c>
      <c r="P1199" s="152">
        <v>0</v>
      </c>
      <c r="Q1199" s="152">
        <v>0</v>
      </c>
      <c r="R1199" s="6">
        <v>0</v>
      </c>
      <c r="S1199" s="152">
        <v>0</v>
      </c>
      <c r="T1199" s="11">
        <v>1</v>
      </c>
      <c r="U1199" s="152">
        <v>0</v>
      </c>
      <c r="V1199" s="152">
        <v>0</v>
      </c>
      <c r="W1199" s="152">
        <v>0</v>
      </c>
      <c r="X1199" s="152">
        <v>0</v>
      </c>
      <c r="Y1199" s="152">
        <v>0</v>
      </c>
      <c r="Z1199" s="152">
        <v>0</v>
      </c>
      <c r="AA1199" s="152">
        <v>0</v>
      </c>
      <c r="AB1199" s="151">
        <v>0</v>
      </c>
      <c r="AC1199" s="152">
        <v>0</v>
      </c>
      <c r="AD1199" s="152">
        <v>0</v>
      </c>
      <c r="AE1199" s="152">
        <v>0</v>
      </c>
      <c r="AF1199" s="152">
        <v>0</v>
      </c>
      <c r="AG1199" s="152">
        <v>0</v>
      </c>
      <c r="AH1199" s="152">
        <v>0</v>
      </c>
      <c r="AI1199" s="6">
        <v>0</v>
      </c>
      <c r="AJ1199" s="152">
        <v>0</v>
      </c>
      <c r="AK1199" s="152">
        <v>0</v>
      </c>
      <c r="AL1199" s="152">
        <v>0</v>
      </c>
      <c r="AM1199" s="152">
        <v>0</v>
      </c>
      <c r="AN1199" s="152">
        <v>0</v>
      </c>
      <c r="AO1199" s="152">
        <v>0</v>
      </c>
      <c r="AP1199" s="152">
        <v>0</v>
      </c>
      <c r="AQ1199" s="152">
        <v>0</v>
      </c>
      <c r="AR1199" s="154">
        <v>0</v>
      </c>
      <c r="AS1199" s="152">
        <v>0</v>
      </c>
      <c r="AT1199" s="150">
        <v>0</v>
      </c>
      <c r="AU1199" s="152">
        <v>0</v>
      </c>
      <c r="AV1199" s="152">
        <v>0</v>
      </c>
      <c r="AW1199" s="152">
        <v>0</v>
      </c>
      <c r="AX1199" s="7" t="s">
        <v>156</v>
      </c>
      <c r="AY1199" s="152">
        <v>0</v>
      </c>
      <c r="AZ1199" s="156">
        <v>0</v>
      </c>
      <c r="BA1199" s="13">
        <v>1</v>
      </c>
      <c r="BB1199" s="150" t="s">
        <v>1335</v>
      </c>
      <c r="BC1199" s="152">
        <v>0</v>
      </c>
      <c r="BD1199" s="157">
        <v>0</v>
      </c>
      <c r="BE1199" s="6">
        <v>0</v>
      </c>
      <c r="BF1199" s="152">
        <v>0</v>
      </c>
      <c r="BG1199" s="152">
        <v>0</v>
      </c>
      <c r="BH1199" s="152">
        <v>0</v>
      </c>
      <c r="BI1199" s="9">
        <v>0</v>
      </c>
      <c r="BJ1199" s="6">
        <v>0</v>
      </c>
      <c r="BK1199" s="6">
        <v>0</v>
      </c>
      <c r="BL1199" s="6">
        <v>0</v>
      </c>
      <c r="BM1199" s="6">
        <v>0</v>
      </c>
      <c r="BN1199" s="6">
        <v>0</v>
      </c>
      <c r="BO1199" s="6">
        <v>0</v>
      </c>
    </row>
    <row r="1200" spans="3:67" ht="20.100000000000001" customHeight="1">
      <c r="C1200" s="14">
        <v>69052022</v>
      </c>
      <c r="D1200" s="150" t="s">
        <v>1495</v>
      </c>
      <c r="E1200" s="151">
        <v>1</v>
      </c>
      <c r="F1200" s="151">
        <v>62022201</v>
      </c>
      <c r="G1200" s="152">
        <v>0</v>
      </c>
      <c r="H1200" s="152">
        <v>0</v>
      </c>
      <c r="I1200" s="151">
        <v>1</v>
      </c>
      <c r="J1200" s="151">
        <v>0</v>
      </c>
      <c r="K1200" s="152">
        <v>0</v>
      </c>
      <c r="L1200" s="152">
        <v>0</v>
      </c>
      <c r="M1200" s="152" t="s">
        <v>1338</v>
      </c>
      <c r="N1200" s="152">
        <v>3</v>
      </c>
      <c r="O1200" s="152">
        <v>0</v>
      </c>
      <c r="P1200" s="152">
        <v>0</v>
      </c>
      <c r="Q1200" s="152">
        <v>0</v>
      </c>
      <c r="R1200" s="6">
        <v>0</v>
      </c>
      <c r="S1200" s="152">
        <v>0</v>
      </c>
      <c r="T1200" s="11">
        <v>1</v>
      </c>
      <c r="U1200" s="152">
        <v>0</v>
      </c>
      <c r="V1200" s="152">
        <v>0</v>
      </c>
      <c r="W1200" s="152">
        <v>0</v>
      </c>
      <c r="X1200" s="152">
        <v>0</v>
      </c>
      <c r="Y1200" s="152">
        <v>0</v>
      </c>
      <c r="Z1200" s="152">
        <v>0</v>
      </c>
      <c r="AA1200" s="152">
        <v>0</v>
      </c>
      <c r="AB1200" s="151">
        <v>0</v>
      </c>
      <c r="AC1200" s="152">
        <v>0</v>
      </c>
      <c r="AD1200" s="152">
        <v>0</v>
      </c>
      <c r="AE1200" s="152">
        <v>0</v>
      </c>
      <c r="AF1200" s="152">
        <v>0</v>
      </c>
      <c r="AG1200" s="152">
        <v>0</v>
      </c>
      <c r="AH1200" s="152">
        <v>0</v>
      </c>
      <c r="AI1200" s="6">
        <v>0</v>
      </c>
      <c r="AJ1200" s="152">
        <v>0</v>
      </c>
      <c r="AK1200" s="152">
        <v>0</v>
      </c>
      <c r="AL1200" s="152">
        <v>0</v>
      </c>
      <c r="AM1200" s="152">
        <v>0</v>
      </c>
      <c r="AN1200" s="152">
        <v>0</v>
      </c>
      <c r="AO1200" s="152">
        <v>0</v>
      </c>
      <c r="AP1200" s="152">
        <v>0</v>
      </c>
      <c r="AQ1200" s="152">
        <v>0</v>
      </c>
      <c r="AR1200" s="154">
        <v>0</v>
      </c>
      <c r="AS1200" s="152">
        <v>0</v>
      </c>
      <c r="AT1200" s="150">
        <v>0</v>
      </c>
      <c r="AU1200" s="152">
        <v>0</v>
      </c>
      <c r="AV1200" s="152">
        <v>0</v>
      </c>
      <c r="AW1200" s="152">
        <v>0</v>
      </c>
      <c r="AX1200" s="7" t="s">
        <v>156</v>
      </c>
      <c r="AY1200" s="152">
        <v>0</v>
      </c>
      <c r="AZ1200" s="156">
        <v>0</v>
      </c>
      <c r="BA1200" s="13">
        <v>1</v>
      </c>
      <c r="BB1200" s="150" t="s">
        <v>1337</v>
      </c>
      <c r="BC1200" s="152">
        <v>0</v>
      </c>
      <c r="BD1200" s="157">
        <v>0</v>
      </c>
      <c r="BE1200" s="6">
        <v>0</v>
      </c>
      <c r="BF1200" s="152">
        <v>0</v>
      </c>
      <c r="BG1200" s="152">
        <v>0</v>
      </c>
      <c r="BH1200" s="152">
        <v>0</v>
      </c>
      <c r="BI1200" s="9">
        <v>0</v>
      </c>
      <c r="BJ1200" s="6">
        <v>0</v>
      </c>
      <c r="BK1200" s="6">
        <v>0</v>
      </c>
      <c r="BL1200" s="6">
        <v>0</v>
      </c>
      <c r="BM1200" s="6">
        <v>0</v>
      </c>
      <c r="BN1200" s="6">
        <v>0</v>
      </c>
      <c r="BO1200" s="6">
        <v>0</v>
      </c>
    </row>
    <row r="1201" spans="3:67" ht="20.100000000000001" customHeight="1">
      <c r="C1201" s="14">
        <v>69052023</v>
      </c>
      <c r="D1201" s="150" t="s">
        <v>1496</v>
      </c>
      <c r="E1201" s="151">
        <v>1</v>
      </c>
      <c r="F1201" s="151">
        <v>62022301</v>
      </c>
      <c r="G1201" s="152">
        <v>0</v>
      </c>
      <c r="H1201" s="152">
        <v>0</v>
      </c>
      <c r="I1201" s="151">
        <v>1</v>
      </c>
      <c r="J1201" s="151">
        <v>0</v>
      </c>
      <c r="K1201" s="152">
        <v>0</v>
      </c>
      <c r="L1201" s="152">
        <v>0</v>
      </c>
      <c r="M1201" s="152" t="s">
        <v>1340</v>
      </c>
      <c r="N1201" s="152">
        <v>3</v>
      </c>
      <c r="O1201" s="152">
        <v>0</v>
      </c>
      <c r="P1201" s="152">
        <v>0</v>
      </c>
      <c r="Q1201" s="152">
        <v>0</v>
      </c>
      <c r="R1201" s="6">
        <v>0</v>
      </c>
      <c r="S1201" s="152">
        <v>0</v>
      </c>
      <c r="T1201" s="11">
        <v>1</v>
      </c>
      <c r="U1201" s="152">
        <v>0</v>
      </c>
      <c r="V1201" s="152">
        <v>0</v>
      </c>
      <c r="W1201" s="152">
        <v>0</v>
      </c>
      <c r="X1201" s="152">
        <v>0</v>
      </c>
      <c r="Y1201" s="152">
        <v>0</v>
      </c>
      <c r="Z1201" s="152">
        <v>0</v>
      </c>
      <c r="AA1201" s="152">
        <v>0</v>
      </c>
      <c r="AB1201" s="151">
        <v>0</v>
      </c>
      <c r="AC1201" s="152">
        <v>0</v>
      </c>
      <c r="AD1201" s="152">
        <v>0</v>
      </c>
      <c r="AE1201" s="152">
        <v>0</v>
      </c>
      <c r="AF1201" s="152">
        <v>0</v>
      </c>
      <c r="AG1201" s="152">
        <v>0</v>
      </c>
      <c r="AH1201" s="152">
        <v>0</v>
      </c>
      <c r="AI1201" s="6">
        <v>0</v>
      </c>
      <c r="AJ1201" s="152">
        <v>0</v>
      </c>
      <c r="AK1201" s="152">
        <v>0</v>
      </c>
      <c r="AL1201" s="152">
        <v>0</v>
      </c>
      <c r="AM1201" s="152">
        <v>0</v>
      </c>
      <c r="AN1201" s="152">
        <v>0</v>
      </c>
      <c r="AO1201" s="152">
        <v>0</v>
      </c>
      <c r="AP1201" s="152">
        <v>0</v>
      </c>
      <c r="AQ1201" s="152">
        <v>0</v>
      </c>
      <c r="AR1201" s="154">
        <v>0</v>
      </c>
      <c r="AS1201" s="152">
        <v>0</v>
      </c>
      <c r="AT1201" s="150">
        <v>0</v>
      </c>
      <c r="AU1201" s="152">
        <v>0</v>
      </c>
      <c r="AV1201" s="152">
        <v>0</v>
      </c>
      <c r="AW1201" s="152">
        <v>0</v>
      </c>
      <c r="AX1201" s="7" t="s">
        <v>156</v>
      </c>
      <c r="AY1201" s="152">
        <v>0</v>
      </c>
      <c r="AZ1201" s="156">
        <v>0</v>
      </c>
      <c r="BA1201" s="13">
        <v>1</v>
      </c>
      <c r="BB1201" s="150" t="s">
        <v>1339</v>
      </c>
      <c r="BC1201" s="152">
        <v>0</v>
      </c>
      <c r="BD1201" s="157">
        <v>0</v>
      </c>
      <c r="BE1201" s="6">
        <v>0</v>
      </c>
      <c r="BF1201" s="152">
        <v>0</v>
      </c>
      <c r="BG1201" s="152">
        <v>0</v>
      </c>
      <c r="BH1201" s="152">
        <v>0</v>
      </c>
      <c r="BI1201" s="9">
        <v>0</v>
      </c>
      <c r="BJ1201" s="6">
        <v>0</v>
      </c>
      <c r="BK1201" s="6">
        <v>0</v>
      </c>
      <c r="BL1201" s="6">
        <v>0</v>
      </c>
      <c r="BM1201" s="6">
        <v>0</v>
      </c>
      <c r="BN1201" s="6">
        <v>0</v>
      </c>
      <c r="BO1201" s="6">
        <v>0</v>
      </c>
    </row>
    <row r="1202" spans="3:67" ht="20.100000000000001" customHeight="1">
      <c r="C1202" s="14">
        <v>69052024</v>
      </c>
      <c r="D1202" s="150" t="s">
        <v>1497</v>
      </c>
      <c r="E1202" s="151">
        <v>1</v>
      </c>
      <c r="F1202" s="151">
        <v>62022401</v>
      </c>
      <c r="G1202" s="152">
        <v>0</v>
      </c>
      <c r="H1202" s="152">
        <v>0</v>
      </c>
      <c r="I1202" s="151">
        <v>1</v>
      </c>
      <c r="J1202" s="151">
        <v>0</v>
      </c>
      <c r="K1202" s="152">
        <v>0</v>
      </c>
      <c r="L1202" s="152">
        <v>0</v>
      </c>
      <c r="M1202" s="152" t="s">
        <v>1342</v>
      </c>
      <c r="N1202" s="152">
        <v>3</v>
      </c>
      <c r="O1202" s="152">
        <v>0</v>
      </c>
      <c r="P1202" s="152">
        <v>0</v>
      </c>
      <c r="Q1202" s="152">
        <v>0</v>
      </c>
      <c r="R1202" s="6">
        <v>0</v>
      </c>
      <c r="S1202" s="152">
        <v>0</v>
      </c>
      <c r="T1202" s="11">
        <v>1</v>
      </c>
      <c r="U1202" s="152">
        <v>0</v>
      </c>
      <c r="V1202" s="152">
        <v>0</v>
      </c>
      <c r="W1202" s="152">
        <v>0</v>
      </c>
      <c r="X1202" s="152">
        <v>0</v>
      </c>
      <c r="Y1202" s="152">
        <v>0</v>
      </c>
      <c r="Z1202" s="152">
        <v>0</v>
      </c>
      <c r="AA1202" s="152">
        <v>0</v>
      </c>
      <c r="AB1202" s="151">
        <v>0</v>
      </c>
      <c r="AC1202" s="152">
        <v>0</v>
      </c>
      <c r="AD1202" s="152">
        <v>0</v>
      </c>
      <c r="AE1202" s="152">
        <v>0</v>
      </c>
      <c r="AF1202" s="152">
        <v>0</v>
      </c>
      <c r="AG1202" s="152">
        <v>0</v>
      </c>
      <c r="AH1202" s="152">
        <v>0</v>
      </c>
      <c r="AI1202" s="6">
        <v>0</v>
      </c>
      <c r="AJ1202" s="152">
        <v>0</v>
      </c>
      <c r="AK1202" s="152">
        <v>0</v>
      </c>
      <c r="AL1202" s="152">
        <v>0</v>
      </c>
      <c r="AM1202" s="152">
        <v>0</v>
      </c>
      <c r="AN1202" s="152">
        <v>0</v>
      </c>
      <c r="AO1202" s="152">
        <v>0</v>
      </c>
      <c r="AP1202" s="152">
        <v>0</v>
      </c>
      <c r="AQ1202" s="152">
        <v>0</v>
      </c>
      <c r="AR1202" s="154">
        <v>0</v>
      </c>
      <c r="AS1202" s="152">
        <v>0</v>
      </c>
      <c r="AT1202" s="150">
        <v>0</v>
      </c>
      <c r="AU1202" s="152">
        <v>0</v>
      </c>
      <c r="AV1202" s="152">
        <v>0</v>
      </c>
      <c r="AW1202" s="152">
        <v>0</v>
      </c>
      <c r="AX1202" s="7" t="s">
        <v>156</v>
      </c>
      <c r="AY1202" s="152">
        <v>0</v>
      </c>
      <c r="AZ1202" s="156">
        <v>0</v>
      </c>
      <c r="BA1202" s="13">
        <v>1</v>
      </c>
      <c r="BB1202" s="150" t="s">
        <v>1341</v>
      </c>
      <c r="BC1202" s="152">
        <v>0</v>
      </c>
      <c r="BD1202" s="157">
        <v>0</v>
      </c>
      <c r="BE1202" s="6">
        <v>0</v>
      </c>
      <c r="BF1202" s="152">
        <v>0</v>
      </c>
      <c r="BG1202" s="152">
        <v>0</v>
      </c>
      <c r="BH1202" s="152">
        <v>0</v>
      </c>
      <c r="BI1202" s="9">
        <v>0</v>
      </c>
      <c r="BJ1202" s="6">
        <v>0</v>
      </c>
      <c r="BK1202" s="6">
        <v>0</v>
      </c>
      <c r="BL1202" s="6">
        <v>0</v>
      </c>
      <c r="BM1202" s="6">
        <v>0</v>
      </c>
      <c r="BN1202" s="6">
        <v>0</v>
      </c>
      <c r="BO1202" s="6">
        <v>0</v>
      </c>
    </row>
    <row r="1203" spans="3:67" ht="20.100000000000001" customHeight="1">
      <c r="C1203" s="14">
        <v>69052031</v>
      </c>
      <c r="D1203" s="150" t="s">
        <v>1498</v>
      </c>
      <c r="E1203" s="151">
        <v>1</v>
      </c>
      <c r="F1203" s="151">
        <v>62021101</v>
      </c>
      <c r="G1203" s="152">
        <v>0</v>
      </c>
      <c r="H1203" s="152">
        <v>0</v>
      </c>
      <c r="I1203" s="151">
        <v>1</v>
      </c>
      <c r="J1203" s="151">
        <v>0</v>
      </c>
      <c r="K1203" s="152">
        <v>0</v>
      </c>
      <c r="L1203" s="152">
        <v>0</v>
      </c>
      <c r="M1203" s="152" t="s">
        <v>1344</v>
      </c>
      <c r="N1203" s="152">
        <v>3</v>
      </c>
      <c r="O1203" s="152">
        <v>0</v>
      </c>
      <c r="P1203" s="152">
        <v>0</v>
      </c>
      <c r="Q1203" s="152">
        <v>0</v>
      </c>
      <c r="R1203" s="6">
        <v>0</v>
      </c>
      <c r="S1203" s="152">
        <v>0</v>
      </c>
      <c r="T1203" s="11">
        <v>1</v>
      </c>
      <c r="U1203" s="152">
        <v>0</v>
      </c>
      <c r="V1203" s="152">
        <v>0</v>
      </c>
      <c r="W1203" s="152">
        <v>0</v>
      </c>
      <c r="X1203" s="152">
        <v>0</v>
      </c>
      <c r="Y1203" s="152">
        <v>0</v>
      </c>
      <c r="Z1203" s="152">
        <v>0</v>
      </c>
      <c r="AA1203" s="152">
        <v>0</v>
      </c>
      <c r="AB1203" s="151">
        <v>0</v>
      </c>
      <c r="AC1203" s="152">
        <v>0</v>
      </c>
      <c r="AD1203" s="152">
        <v>0</v>
      </c>
      <c r="AE1203" s="152">
        <v>0</v>
      </c>
      <c r="AF1203" s="152">
        <v>0</v>
      </c>
      <c r="AG1203" s="152">
        <v>0</v>
      </c>
      <c r="AH1203" s="152">
        <v>0</v>
      </c>
      <c r="AI1203" s="6">
        <v>0</v>
      </c>
      <c r="AJ1203" s="152">
        <v>0</v>
      </c>
      <c r="AK1203" s="152">
        <v>0</v>
      </c>
      <c r="AL1203" s="152">
        <v>0</v>
      </c>
      <c r="AM1203" s="152">
        <v>0</v>
      </c>
      <c r="AN1203" s="152">
        <v>0</v>
      </c>
      <c r="AO1203" s="152">
        <v>0</v>
      </c>
      <c r="AP1203" s="152">
        <v>0</v>
      </c>
      <c r="AQ1203" s="152">
        <v>0</v>
      </c>
      <c r="AR1203" s="154">
        <v>0</v>
      </c>
      <c r="AS1203" s="152">
        <v>0</v>
      </c>
      <c r="AT1203" s="150">
        <v>0</v>
      </c>
      <c r="AU1203" s="152">
        <v>0</v>
      </c>
      <c r="AV1203" s="152">
        <v>0</v>
      </c>
      <c r="AW1203" s="152">
        <v>0</v>
      </c>
      <c r="AX1203" s="7" t="s">
        <v>156</v>
      </c>
      <c r="AY1203" s="152">
        <v>0</v>
      </c>
      <c r="AZ1203" s="156">
        <v>0</v>
      </c>
      <c r="BA1203" s="13">
        <v>1</v>
      </c>
      <c r="BB1203" s="150" t="s">
        <v>1343</v>
      </c>
      <c r="BC1203" s="152">
        <v>0</v>
      </c>
      <c r="BD1203" s="157">
        <v>0</v>
      </c>
      <c r="BE1203" s="6">
        <v>0</v>
      </c>
      <c r="BF1203" s="152">
        <v>0</v>
      </c>
      <c r="BG1203" s="152">
        <v>0</v>
      </c>
      <c r="BH1203" s="152">
        <v>0</v>
      </c>
      <c r="BI1203" s="9">
        <v>0</v>
      </c>
      <c r="BJ1203" s="6">
        <v>0</v>
      </c>
      <c r="BK1203" s="6">
        <v>0</v>
      </c>
      <c r="BL1203" s="6">
        <v>0</v>
      </c>
      <c r="BM1203" s="6">
        <v>0</v>
      </c>
      <c r="BN1203" s="6">
        <v>0</v>
      </c>
      <c r="BO1203" s="6">
        <v>0</v>
      </c>
    </row>
    <row r="1204" spans="3:67" ht="20.100000000000001" customHeight="1">
      <c r="C1204" s="14">
        <v>69052032</v>
      </c>
      <c r="D1204" s="150" t="s">
        <v>1499</v>
      </c>
      <c r="E1204" s="151">
        <v>1</v>
      </c>
      <c r="F1204" s="151">
        <v>62023201</v>
      </c>
      <c r="G1204" s="152">
        <v>0</v>
      </c>
      <c r="H1204" s="152">
        <v>0</v>
      </c>
      <c r="I1204" s="151">
        <v>1</v>
      </c>
      <c r="J1204" s="151">
        <v>0</v>
      </c>
      <c r="K1204" s="152">
        <v>0</v>
      </c>
      <c r="L1204" s="152">
        <v>0</v>
      </c>
      <c r="M1204" s="152" t="s">
        <v>1346</v>
      </c>
      <c r="N1204" s="152">
        <v>3</v>
      </c>
      <c r="O1204" s="152">
        <v>0</v>
      </c>
      <c r="P1204" s="152">
        <v>0</v>
      </c>
      <c r="Q1204" s="152">
        <v>0</v>
      </c>
      <c r="R1204" s="6">
        <v>0</v>
      </c>
      <c r="S1204" s="152">
        <v>0</v>
      </c>
      <c r="T1204" s="11">
        <v>1</v>
      </c>
      <c r="U1204" s="152">
        <v>0</v>
      </c>
      <c r="V1204" s="152">
        <v>0</v>
      </c>
      <c r="W1204" s="152">
        <v>0</v>
      </c>
      <c r="X1204" s="152">
        <v>0</v>
      </c>
      <c r="Y1204" s="152">
        <v>0</v>
      </c>
      <c r="Z1204" s="152">
        <v>0</v>
      </c>
      <c r="AA1204" s="152">
        <v>0</v>
      </c>
      <c r="AB1204" s="151">
        <v>0</v>
      </c>
      <c r="AC1204" s="152">
        <v>0</v>
      </c>
      <c r="AD1204" s="152">
        <v>0</v>
      </c>
      <c r="AE1204" s="152">
        <v>0</v>
      </c>
      <c r="AF1204" s="152">
        <v>0</v>
      </c>
      <c r="AG1204" s="152">
        <v>0</v>
      </c>
      <c r="AH1204" s="152">
        <v>0</v>
      </c>
      <c r="AI1204" s="6">
        <v>0</v>
      </c>
      <c r="AJ1204" s="152">
        <v>0</v>
      </c>
      <c r="AK1204" s="152">
        <v>0</v>
      </c>
      <c r="AL1204" s="152">
        <v>0</v>
      </c>
      <c r="AM1204" s="152">
        <v>0</v>
      </c>
      <c r="AN1204" s="152">
        <v>0</v>
      </c>
      <c r="AO1204" s="152">
        <v>0</v>
      </c>
      <c r="AP1204" s="152">
        <v>0</v>
      </c>
      <c r="AQ1204" s="152">
        <v>0</v>
      </c>
      <c r="AR1204" s="154">
        <v>0</v>
      </c>
      <c r="AS1204" s="152">
        <v>0</v>
      </c>
      <c r="AT1204" s="150">
        <v>0</v>
      </c>
      <c r="AU1204" s="152">
        <v>0</v>
      </c>
      <c r="AV1204" s="152">
        <v>0</v>
      </c>
      <c r="AW1204" s="152">
        <v>0</v>
      </c>
      <c r="AX1204" s="7" t="s">
        <v>156</v>
      </c>
      <c r="AY1204" s="152">
        <v>0</v>
      </c>
      <c r="AZ1204" s="156">
        <v>0</v>
      </c>
      <c r="BA1204" s="13">
        <v>1</v>
      </c>
      <c r="BB1204" s="150" t="s">
        <v>1345</v>
      </c>
      <c r="BC1204" s="152">
        <v>0</v>
      </c>
      <c r="BD1204" s="157">
        <v>0</v>
      </c>
      <c r="BE1204" s="6">
        <v>0</v>
      </c>
      <c r="BF1204" s="152">
        <v>0</v>
      </c>
      <c r="BG1204" s="152">
        <v>0</v>
      </c>
      <c r="BH1204" s="152">
        <v>0</v>
      </c>
      <c r="BI1204" s="9">
        <v>0</v>
      </c>
      <c r="BJ1204" s="6">
        <v>0</v>
      </c>
      <c r="BK1204" s="6">
        <v>0</v>
      </c>
      <c r="BL1204" s="6">
        <v>0</v>
      </c>
      <c r="BM1204" s="6">
        <v>0</v>
      </c>
      <c r="BN1204" s="6">
        <v>0</v>
      </c>
      <c r="BO1204" s="6">
        <v>0</v>
      </c>
    </row>
    <row r="1205" spans="3:67" ht="20.100000000000001" customHeight="1">
      <c r="C1205" s="14">
        <v>69052033</v>
      </c>
      <c r="D1205" s="150" t="s">
        <v>1500</v>
      </c>
      <c r="E1205" s="151">
        <v>1</v>
      </c>
      <c r="F1205" s="151">
        <v>62023301</v>
      </c>
      <c r="G1205" s="152">
        <v>0</v>
      </c>
      <c r="H1205" s="152">
        <v>0</v>
      </c>
      <c r="I1205" s="151">
        <v>1</v>
      </c>
      <c r="J1205" s="151">
        <v>0</v>
      </c>
      <c r="K1205" s="152">
        <v>0</v>
      </c>
      <c r="L1205" s="152">
        <v>0</v>
      </c>
      <c r="M1205" s="152" t="s">
        <v>1348</v>
      </c>
      <c r="N1205" s="152">
        <v>3</v>
      </c>
      <c r="O1205" s="152">
        <v>0</v>
      </c>
      <c r="P1205" s="152">
        <v>0</v>
      </c>
      <c r="Q1205" s="152">
        <v>0</v>
      </c>
      <c r="R1205" s="6">
        <v>0</v>
      </c>
      <c r="S1205" s="152">
        <v>0</v>
      </c>
      <c r="T1205" s="11">
        <v>1</v>
      </c>
      <c r="U1205" s="152">
        <v>0</v>
      </c>
      <c r="V1205" s="152">
        <v>0</v>
      </c>
      <c r="W1205" s="152">
        <v>0</v>
      </c>
      <c r="X1205" s="152">
        <v>0</v>
      </c>
      <c r="Y1205" s="152">
        <v>0</v>
      </c>
      <c r="Z1205" s="152">
        <v>0</v>
      </c>
      <c r="AA1205" s="152">
        <v>0</v>
      </c>
      <c r="AB1205" s="151">
        <v>0</v>
      </c>
      <c r="AC1205" s="152">
        <v>0</v>
      </c>
      <c r="AD1205" s="152">
        <v>0</v>
      </c>
      <c r="AE1205" s="152">
        <v>0</v>
      </c>
      <c r="AF1205" s="152">
        <v>0</v>
      </c>
      <c r="AG1205" s="152">
        <v>0</v>
      </c>
      <c r="AH1205" s="152">
        <v>0</v>
      </c>
      <c r="AI1205" s="6">
        <v>0</v>
      </c>
      <c r="AJ1205" s="152">
        <v>0</v>
      </c>
      <c r="AK1205" s="152">
        <v>0</v>
      </c>
      <c r="AL1205" s="152">
        <v>0</v>
      </c>
      <c r="AM1205" s="152">
        <v>0</v>
      </c>
      <c r="AN1205" s="152">
        <v>0</v>
      </c>
      <c r="AO1205" s="152">
        <v>0</v>
      </c>
      <c r="AP1205" s="152">
        <v>0</v>
      </c>
      <c r="AQ1205" s="152">
        <v>0</v>
      </c>
      <c r="AR1205" s="154">
        <v>0</v>
      </c>
      <c r="AS1205" s="152">
        <v>0</v>
      </c>
      <c r="AT1205" s="150">
        <v>0</v>
      </c>
      <c r="AU1205" s="152">
        <v>0</v>
      </c>
      <c r="AV1205" s="152">
        <v>0</v>
      </c>
      <c r="AW1205" s="152">
        <v>0</v>
      </c>
      <c r="AX1205" s="7" t="s">
        <v>156</v>
      </c>
      <c r="AY1205" s="152">
        <v>0</v>
      </c>
      <c r="AZ1205" s="156">
        <v>0</v>
      </c>
      <c r="BA1205" s="13">
        <v>1</v>
      </c>
      <c r="BB1205" s="150" t="s">
        <v>1347</v>
      </c>
      <c r="BC1205" s="152">
        <v>0</v>
      </c>
      <c r="BD1205" s="157">
        <v>0</v>
      </c>
      <c r="BE1205" s="6">
        <v>0</v>
      </c>
      <c r="BF1205" s="152">
        <v>0</v>
      </c>
      <c r="BG1205" s="152">
        <v>0</v>
      </c>
      <c r="BH1205" s="152">
        <v>0</v>
      </c>
      <c r="BI1205" s="9">
        <v>0</v>
      </c>
      <c r="BJ1205" s="6">
        <v>0</v>
      </c>
      <c r="BK1205" s="6">
        <v>0</v>
      </c>
      <c r="BL1205" s="6">
        <v>0</v>
      </c>
      <c r="BM1205" s="6">
        <v>0</v>
      </c>
      <c r="BN1205" s="6">
        <v>0</v>
      </c>
      <c r="BO1205" s="6">
        <v>0</v>
      </c>
    </row>
    <row r="1206" spans="3:67" ht="20.100000000000001" customHeight="1">
      <c r="C1206" s="14">
        <v>69052034</v>
      </c>
      <c r="D1206" s="150" t="s">
        <v>1501</v>
      </c>
      <c r="E1206" s="151">
        <v>1</v>
      </c>
      <c r="F1206" s="151">
        <v>62023401</v>
      </c>
      <c r="G1206" s="152">
        <v>0</v>
      </c>
      <c r="H1206" s="152">
        <v>0</v>
      </c>
      <c r="I1206" s="151">
        <v>1</v>
      </c>
      <c r="J1206" s="151">
        <v>0</v>
      </c>
      <c r="K1206" s="152">
        <v>0</v>
      </c>
      <c r="L1206" s="152">
        <v>0</v>
      </c>
      <c r="M1206" s="152" t="s">
        <v>1350</v>
      </c>
      <c r="N1206" s="152">
        <v>3</v>
      </c>
      <c r="O1206" s="152">
        <v>0</v>
      </c>
      <c r="P1206" s="152">
        <v>0</v>
      </c>
      <c r="Q1206" s="152">
        <v>0</v>
      </c>
      <c r="R1206" s="6">
        <v>0</v>
      </c>
      <c r="S1206" s="152">
        <v>0</v>
      </c>
      <c r="T1206" s="11">
        <v>1</v>
      </c>
      <c r="U1206" s="152">
        <v>0</v>
      </c>
      <c r="V1206" s="152">
        <v>0</v>
      </c>
      <c r="W1206" s="152">
        <v>0</v>
      </c>
      <c r="X1206" s="152">
        <v>0</v>
      </c>
      <c r="Y1206" s="152">
        <v>0</v>
      </c>
      <c r="Z1206" s="152">
        <v>0</v>
      </c>
      <c r="AA1206" s="152">
        <v>0</v>
      </c>
      <c r="AB1206" s="151">
        <v>0</v>
      </c>
      <c r="AC1206" s="152">
        <v>0</v>
      </c>
      <c r="AD1206" s="152">
        <v>0</v>
      </c>
      <c r="AE1206" s="152">
        <v>0</v>
      </c>
      <c r="AF1206" s="152">
        <v>0</v>
      </c>
      <c r="AG1206" s="152">
        <v>0</v>
      </c>
      <c r="AH1206" s="152">
        <v>0</v>
      </c>
      <c r="AI1206" s="6">
        <v>0</v>
      </c>
      <c r="AJ1206" s="152">
        <v>0</v>
      </c>
      <c r="AK1206" s="152">
        <v>0</v>
      </c>
      <c r="AL1206" s="152">
        <v>0</v>
      </c>
      <c r="AM1206" s="152">
        <v>0</v>
      </c>
      <c r="AN1206" s="152">
        <v>0</v>
      </c>
      <c r="AO1206" s="152">
        <v>0</v>
      </c>
      <c r="AP1206" s="152">
        <v>0</v>
      </c>
      <c r="AQ1206" s="152">
        <v>0</v>
      </c>
      <c r="AR1206" s="154">
        <v>0</v>
      </c>
      <c r="AS1206" s="152">
        <v>0</v>
      </c>
      <c r="AT1206" s="150">
        <v>0</v>
      </c>
      <c r="AU1206" s="152">
        <v>0</v>
      </c>
      <c r="AV1206" s="152">
        <v>0</v>
      </c>
      <c r="AW1206" s="152">
        <v>0</v>
      </c>
      <c r="AX1206" s="7" t="s">
        <v>156</v>
      </c>
      <c r="AY1206" s="152">
        <v>0</v>
      </c>
      <c r="AZ1206" s="156">
        <v>0</v>
      </c>
      <c r="BA1206" s="13">
        <v>1</v>
      </c>
      <c r="BB1206" s="150" t="s">
        <v>1349</v>
      </c>
      <c r="BC1206" s="152">
        <v>0</v>
      </c>
      <c r="BD1206" s="157">
        <v>0</v>
      </c>
      <c r="BE1206" s="6">
        <v>0</v>
      </c>
      <c r="BF1206" s="152">
        <v>0</v>
      </c>
      <c r="BG1206" s="152">
        <v>0</v>
      </c>
      <c r="BH1206" s="152">
        <v>0</v>
      </c>
      <c r="BI1206" s="9">
        <v>0</v>
      </c>
      <c r="BJ1206" s="6">
        <v>0</v>
      </c>
      <c r="BK1206" s="6">
        <v>0</v>
      </c>
      <c r="BL1206" s="6">
        <v>0</v>
      </c>
      <c r="BM1206" s="6">
        <v>0</v>
      </c>
      <c r="BN1206" s="6">
        <v>0</v>
      </c>
      <c r="BO1206" s="6">
        <v>0</v>
      </c>
    </row>
    <row r="1207" spans="3:67" ht="20.100000000000001" customHeight="1">
      <c r="C1207" s="101">
        <v>69053001</v>
      </c>
      <c r="D1207" s="163" t="s">
        <v>691</v>
      </c>
      <c r="E1207" s="164">
        <v>1</v>
      </c>
      <c r="F1207" s="164">
        <v>62011101</v>
      </c>
      <c r="G1207" s="165">
        <v>0</v>
      </c>
      <c r="H1207" s="165">
        <v>0</v>
      </c>
      <c r="I1207" s="164">
        <v>1</v>
      </c>
      <c r="J1207" s="164">
        <v>0</v>
      </c>
      <c r="K1207" s="165">
        <v>0</v>
      </c>
      <c r="L1207" s="165">
        <v>0</v>
      </c>
      <c r="M1207" s="165" t="s">
        <v>1502</v>
      </c>
      <c r="N1207" s="165">
        <v>3</v>
      </c>
      <c r="O1207" s="165">
        <v>0</v>
      </c>
      <c r="P1207" s="165">
        <v>0</v>
      </c>
      <c r="Q1207" s="165">
        <v>0</v>
      </c>
      <c r="R1207" s="100">
        <v>0</v>
      </c>
      <c r="S1207" s="165">
        <v>0</v>
      </c>
      <c r="T1207" s="97">
        <v>1</v>
      </c>
      <c r="U1207" s="165">
        <v>0</v>
      </c>
      <c r="V1207" s="165">
        <v>0</v>
      </c>
      <c r="W1207" s="165">
        <v>0</v>
      </c>
      <c r="X1207" s="165">
        <v>0</v>
      </c>
      <c r="Y1207" s="165">
        <v>0</v>
      </c>
      <c r="Z1207" s="165">
        <v>0</v>
      </c>
      <c r="AA1207" s="165">
        <v>0</v>
      </c>
      <c r="AB1207" s="164">
        <v>0</v>
      </c>
      <c r="AC1207" s="165">
        <v>0</v>
      </c>
      <c r="AD1207" s="165">
        <v>0</v>
      </c>
      <c r="AE1207" s="165">
        <v>0</v>
      </c>
      <c r="AF1207" s="165">
        <v>0</v>
      </c>
      <c r="AG1207" s="165">
        <v>0</v>
      </c>
      <c r="AH1207" s="165">
        <v>0</v>
      </c>
      <c r="AI1207" s="100">
        <v>0</v>
      </c>
      <c r="AJ1207" s="165">
        <v>0</v>
      </c>
      <c r="AK1207" s="165">
        <v>0</v>
      </c>
      <c r="AL1207" s="165">
        <v>0</v>
      </c>
      <c r="AM1207" s="165">
        <v>0</v>
      </c>
      <c r="AN1207" s="165">
        <v>0</v>
      </c>
      <c r="AO1207" s="165">
        <v>0</v>
      </c>
      <c r="AP1207" s="165">
        <v>0</v>
      </c>
      <c r="AQ1207" s="165">
        <v>0</v>
      </c>
      <c r="AR1207" s="166">
        <v>0</v>
      </c>
      <c r="AS1207" s="165">
        <v>0</v>
      </c>
      <c r="AT1207" s="163">
        <v>0</v>
      </c>
      <c r="AU1207" s="165">
        <v>0</v>
      </c>
      <c r="AV1207" s="165">
        <v>0</v>
      </c>
      <c r="AW1207" s="165">
        <v>0</v>
      </c>
      <c r="AX1207" s="113" t="s">
        <v>156</v>
      </c>
      <c r="AY1207" s="165">
        <v>0</v>
      </c>
      <c r="AZ1207" s="167">
        <v>0</v>
      </c>
      <c r="BA1207" s="99">
        <v>1</v>
      </c>
      <c r="BB1207" s="163" t="s">
        <v>1483</v>
      </c>
      <c r="BC1207" s="165">
        <v>0</v>
      </c>
      <c r="BD1207" s="168">
        <v>0</v>
      </c>
      <c r="BE1207" s="100">
        <v>0</v>
      </c>
      <c r="BF1207" s="165">
        <v>0</v>
      </c>
      <c r="BG1207" s="165">
        <v>0</v>
      </c>
      <c r="BH1207" s="165">
        <v>0</v>
      </c>
      <c r="BI1207" s="103">
        <v>0</v>
      </c>
      <c r="BJ1207" s="100">
        <v>0</v>
      </c>
      <c r="BK1207" s="100">
        <v>0</v>
      </c>
      <c r="BL1207" s="100">
        <v>0</v>
      </c>
      <c r="BM1207" s="100">
        <v>0</v>
      </c>
      <c r="BN1207" s="100">
        <v>0</v>
      </c>
      <c r="BO1207" s="100">
        <v>0</v>
      </c>
    </row>
    <row r="1208" spans="3:67" ht="20.100000000000001" customHeight="1">
      <c r="C1208" s="101">
        <v>69053002</v>
      </c>
      <c r="D1208" s="163" t="s">
        <v>692</v>
      </c>
      <c r="E1208" s="164">
        <v>1</v>
      </c>
      <c r="F1208" s="164">
        <v>62011201</v>
      </c>
      <c r="G1208" s="165">
        <v>0</v>
      </c>
      <c r="H1208" s="165">
        <v>0</v>
      </c>
      <c r="I1208" s="164">
        <v>1</v>
      </c>
      <c r="J1208" s="164">
        <v>0</v>
      </c>
      <c r="K1208" s="165">
        <v>0</v>
      </c>
      <c r="L1208" s="165">
        <v>0</v>
      </c>
      <c r="M1208" s="165" t="s">
        <v>1503</v>
      </c>
      <c r="N1208" s="165">
        <v>3</v>
      </c>
      <c r="O1208" s="165">
        <v>0</v>
      </c>
      <c r="P1208" s="165">
        <v>0</v>
      </c>
      <c r="Q1208" s="165">
        <v>0</v>
      </c>
      <c r="R1208" s="100">
        <v>0</v>
      </c>
      <c r="S1208" s="165">
        <v>0</v>
      </c>
      <c r="T1208" s="97">
        <v>1</v>
      </c>
      <c r="U1208" s="165">
        <v>0</v>
      </c>
      <c r="V1208" s="165">
        <v>0</v>
      </c>
      <c r="W1208" s="165">
        <v>0</v>
      </c>
      <c r="X1208" s="165">
        <v>0</v>
      </c>
      <c r="Y1208" s="165">
        <v>0</v>
      </c>
      <c r="Z1208" s="165">
        <v>0</v>
      </c>
      <c r="AA1208" s="165">
        <v>0</v>
      </c>
      <c r="AB1208" s="164">
        <v>0</v>
      </c>
      <c r="AC1208" s="165">
        <v>0</v>
      </c>
      <c r="AD1208" s="165">
        <v>0</v>
      </c>
      <c r="AE1208" s="165">
        <v>0</v>
      </c>
      <c r="AF1208" s="165">
        <v>0</v>
      </c>
      <c r="AG1208" s="165">
        <v>0</v>
      </c>
      <c r="AH1208" s="165">
        <v>0</v>
      </c>
      <c r="AI1208" s="100">
        <v>0</v>
      </c>
      <c r="AJ1208" s="165">
        <v>0</v>
      </c>
      <c r="AK1208" s="165">
        <v>0</v>
      </c>
      <c r="AL1208" s="165">
        <v>0</v>
      </c>
      <c r="AM1208" s="165">
        <v>0</v>
      </c>
      <c r="AN1208" s="165">
        <v>0</v>
      </c>
      <c r="AO1208" s="165">
        <v>0</v>
      </c>
      <c r="AP1208" s="165">
        <v>0</v>
      </c>
      <c r="AQ1208" s="165">
        <v>0</v>
      </c>
      <c r="AR1208" s="166">
        <v>0</v>
      </c>
      <c r="AS1208" s="165">
        <v>0</v>
      </c>
      <c r="AT1208" s="163">
        <v>0</v>
      </c>
      <c r="AU1208" s="165">
        <v>0</v>
      </c>
      <c r="AV1208" s="165">
        <v>0</v>
      </c>
      <c r="AW1208" s="165">
        <v>0</v>
      </c>
      <c r="AX1208" s="113" t="s">
        <v>156</v>
      </c>
      <c r="AY1208" s="165">
        <v>0</v>
      </c>
      <c r="AZ1208" s="167">
        <v>0</v>
      </c>
      <c r="BA1208" s="99">
        <v>1</v>
      </c>
      <c r="BB1208" s="163" t="s">
        <v>1486</v>
      </c>
      <c r="BC1208" s="165">
        <v>0</v>
      </c>
      <c r="BD1208" s="168">
        <v>0</v>
      </c>
      <c r="BE1208" s="100">
        <v>0</v>
      </c>
      <c r="BF1208" s="165">
        <v>0</v>
      </c>
      <c r="BG1208" s="165">
        <v>0</v>
      </c>
      <c r="BH1208" s="165">
        <v>0</v>
      </c>
      <c r="BI1208" s="103">
        <v>0</v>
      </c>
      <c r="BJ1208" s="100">
        <v>0</v>
      </c>
      <c r="BK1208" s="100">
        <v>0</v>
      </c>
      <c r="BL1208" s="100">
        <v>0</v>
      </c>
      <c r="BM1208" s="100">
        <v>0</v>
      </c>
      <c r="BN1208" s="100">
        <v>0</v>
      </c>
      <c r="BO1208" s="100">
        <v>0</v>
      </c>
    </row>
    <row r="1209" spans="3:67" ht="20.100000000000001" customHeight="1">
      <c r="C1209" s="101">
        <v>69053003</v>
      </c>
      <c r="D1209" s="163" t="s">
        <v>693</v>
      </c>
      <c r="E1209" s="164">
        <v>1</v>
      </c>
      <c r="F1209" s="164">
        <v>62011301</v>
      </c>
      <c r="G1209" s="165">
        <v>0</v>
      </c>
      <c r="H1209" s="165">
        <v>0</v>
      </c>
      <c r="I1209" s="164">
        <v>1</v>
      </c>
      <c r="J1209" s="164">
        <v>0</v>
      </c>
      <c r="K1209" s="165">
        <v>0</v>
      </c>
      <c r="L1209" s="165">
        <v>0</v>
      </c>
      <c r="M1209" s="165" t="s">
        <v>1504</v>
      </c>
      <c r="N1209" s="165">
        <v>3</v>
      </c>
      <c r="O1209" s="165">
        <v>0</v>
      </c>
      <c r="P1209" s="165">
        <v>0</v>
      </c>
      <c r="Q1209" s="165">
        <v>0</v>
      </c>
      <c r="R1209" s="100">
        <v>0</v>
      </c>
      <c r="S1209" s="165">
        <v>0</v>
      </c>
      <c r="T1209" s="97">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100">
        <v>0</v>
      </c>
      <c r="AJ1209" s="165">
        <v>0</v>
      </c>
      <c r="AK1209" s="165">
        <v>0</v>
      </c>
      <c r="AL1209" s="165">
        <v>0</v>
      </c>
      <c r="AM1209" s="165">
        <v>0</v>
      </c>
      <c r="AN1209" s="165">
        <v>0</v>
      </c>
      <c r="AO1209" s="165">
        <v>0</v>
      </c>
      <c r="AP1209" s="165">
        <v>0</v>
      </c>
      <c r="AQ1209" s="165">
        <v>0</v>
      </c>
      <c r="AR1209" s="166">
        <v>0</v>
      </c>
      <c r="AS1209" s="165">
        <v>0</v>
      </c>
      <c r="AT1209" s="163">
        <v>0</v>
      </c>
      <c r="AU1209" s="165">
        <v>0</v>
      </c>
      <c r="AV1209" s="165">
        <v>0</v>
      </c>
      <c r="AW1209" s="165">
        <v>0</v>
      </c>
      <c r="AX1209" s="113" t="s">
        <v>156</v>
      </c>
      <c r="AY1209" s="165">
        <v>0</v>
      </c>
      <c r="AZ1209" s="167">
        <v>0</v>
      </c>
      <c r="BA1209" s="99">
        <v>1</v>
      </c>
      <c r="BB1209" s="163" t="s">
        <v>1489</v>
      </c>
      <c r="BC1209" s="165">
        <v>0</v>
      </c>
      <c r="BD1209" s="168">
        <v>0</v>
      </c>
      <c r="BE1209" s="100">
        <v>0</v>
      </c>
      <c r="BF1209" s="165">
        <v>0</v>
      </c>
      <c r="BG1209" s="165">
        <v>0</v>
      </c>
      <c r="BH1209" s="165">
        <v>0</v>
      </c>
      <c r="BI1209" s="103">
        <v>0</v>
      </c>
      <c r="BJ1209" s="100">
        <v>0</v>
      </c>
      <c r="BK1209" s="100">
        <v>0</v>
      </c>
      <c r="BL1209" s="100">
        <v>0</v>
      </c>
      <c r="BM1209" s="100">
        <v>0</v>
      </c>
      <c r="BN1209" s="100">
        <v>0</v>
      </c>
      <c r="BO1209" s="100">
        <v>0</v>
      </c>
    </row>
    <row r="1210" spans="3:67" ht="20.100000000000001" customHeight="1">
      <c r="C1210" s="101">
        <v>69053011</v>
      </c>
      <c r="D1210" s="163" t="s">
        <v>865</v>
      </c>
      <c r="E1210" s="164">
        <v>1</v>
      </c>
      <c r="F1210" s="164">
        <v>61021101</v>
      </c>
      <c r="G1210" s="165">
        <v>0</v>
      </c>
      <c r="H1210" s="165">
        <v>0</v>
      </c>
      <c r="I1210" s="164">
        <v>1</v>
      </c>
      <c r="J1210" s="164">
        <v>0</v>
      </c>
      <c r="K1210" s="165">
        <v>0</v>
      </c>
      <c r="L1210" s="165">
        <v>0</v>
      </c>
      <c r="M1210" s="165" t="s">
        <v>2076</v>
      </c>
      <c r="N1210" s="165">
        <v>3</v>
      </c>
      <c r="O1210" s="165">
        <v>0</v>
      </c>
      <c r="P1210" s="165">
        <v>0</v>
      </c>
      <c r="Q1210" s="165">
        <v>0</v>
      </c>
      <c r="R1210" s="100">
        <v>0</v>
      </c>
      <c r="S1210" s="165">
        <v>0</v>
      </c>
      <c r="T1210" s="97">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100">
        <v>0</v>
      </c>
      <c r="AJ1210" s="165">
        <v>0</v>
      </c>
      <c r="AK1210" s="165">
        <v>0</v>
      </c>
      <c r="AL1210" s="165">
        <v>0</v>
      </c>
      <c r="AM1210" s="165">
        <v>0</v>
      </c>
      <c r="AN1210" s="165">
        <v>0</v>
      </c>
      <c r="AO1210" s="165">
        <v>0</v>
      </c>
      <c r="AP1210" s="165">
        <v>0</v>
      </c>
      <c r="AQ1210" s="165">
        <v>0</v>
      </c>
      <c r="AR1210" s="166">
        <v>0</v>
      </c>
      <c r="AS1210" s="165">
        <v>0</v>
      </c>
      <c r="AT1210" s="163">
        <v>0</v>
      </c>
      <c r="AU1210" s="165">
        <v>0</v>
      </c>
      <c r="AV1210" s="165">
        <v>0</v>
      </c>
      <c r="AW1210" s="165">
        <v>0</v>
      </c>
      <c r="AX1210" s="113" t="s">
        <v>156</v>
      </c>
      <c r="AY1210" s="165">
        <v>0</v>
      </c>
      <c r="AZ1210" s="167">
        <v>0</v>
      </c>
      <c r="BA1210" s="99">
        <v>1</v>
      </c>
      <c r="BB1210" s="163" t="s">
        <v>1327</v>
      </c>
      <c r="BC1210" s="165">
        <v>0</v>
      </c>
      <c r="BD1210" s="168">
        <v>0</v>
      </c>
      <c r="BE1210" s="100">
        <v>0</v>
      </c>
      <c r="BF1210" s="165">
        <v>0</v>
      </c>
      <c r="BG1210" s="165">
        <v>0</v>
      </c>
      <c r="BH1210" s="165">
        <v>0</v>
      </c>
      <c r="BI1210" s="103">
        <v>0</v>
      </c>
      <c r="BJ1210" s="100">
        <v>0</v>
      </c>
      <c r="BK1210" s="100">
        <v>0</v>
      </c>
      <c r="BL1210" s="100">
        <v>0</v>
      </c>
      <c r="BM1210" s="100">
        <v>0</v>
      </c>
      <c r="BN1210" s="100">
        <v>0</v>
      </c>
      <c r="BO1210" s="100">
        <v>0</v>
      </c>
    </row>
    <row r="1211" spans="3:67" ht="20.100000000000001" customHeight="1">
      <c r="C1211" s="101">
        <v>69053012</v>
      </c>
      <c r="D1211" s="163" t="s">
        <v>872</v>
      </c>
      <c r="E1211" s="164">
        <v>1</v>
      </c>
      <c r="F1211" s="164">
        <v>62021301</v>
      </c>
      <c r="G1211" s="165">
        <v>0</v>
      </c>
      <c r="H1211" s="165">
        <v>0</v>
      </c>
      <c r="I1211" s="164">
        <v>1</v>
      </c>
      <c r="J1211" s="164">
        <v>0</v>
      </c>
      <c r="K1211" s="165">
        <v>0</v>
      </c>
      <c r="L1211" s="165">
        <v>0</v>
      </c>
      <c r="M1211" s="165" t="s">
        <v>2078</v>
      </c>
      <c r="N1211" s="165">
        <v>3</v>
      </c>
      <c r="O1211" s="165">
        <v>0</v>
      </c>
      <c r="P1211" s="165">
        <v>0</v>
      </c>
      <c r="Q1211" s="165">
        <v>0</v>
      </c>
      <c r="R1211" s="100">
        <v>0</v>
      </c>
      <c r="S1211" s="165">
        <v>0</v>
      </c>
      <c r="T1211" s="97">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100">
        <v>0</v>
      </c>
      <c r="AJ1211" s="165">
        <v>0</v>
      </c>
      <c r="AK1211" s="165">
        <v>0</v>
      </c>
      <c r="AL1211" s="165">
        <v>0</v>
      </c>
      <c r="AM1211" s="165">
        <v>0</v>
      </c>
      <c r="AN1211" s="165">
        <v>0</v>
      </c>
      <c r="AO1211" s="165">
        <v>0</v>
      </c>
      <c r="AP1211" s="165">
        <v>0</v>
      </c>
      <c r="AQ1211" s="165">
        <v>0</v>
      </c>
      <c r="AR1211" s="166">
        <v>0</v>
      </c>
      <c r="AS1211" s="165">
        <v>0</v>
      </c>
      <c r="AT1211" s="163">
        <v>0</v>
      </c>
      <c r="AU1211" s="165">
        <v>0</v>
      </c>
      <c r="AV1211" s="165">
        <v>0</v>
      </c>
      <c r="AW1211" s="165">
        <v>0</v>
      </c>
      <c r="AX1211" s="113" t="s">
        <v>156</v>
      </c>
      <c r="AY1211" s="165">
        <v>0</v>
      </c>
      <c r="AZ1211" s="167">
        <v>0</v>
      </c>
      <c r="BA1211" s="99">
        <v>1</v>
      </c>
      <c r="BB1211" s="163" t="s">
        <v>1329</v>
      </c>
      <c r="BC1211" s="165">
        <v>0</v>
      </c>
      <c r="BD1211" s="168">
        <v>0</v>
      </c>
      <c r="BE1211" s="100">
        <v>0</v>
      </c>
      <c r="BF1211" s="165">
        <v>0</v>
      </c>
      <c r="BG1211" s="165">
        <v>0</v>
      </c>
      <c r="BH1211" s="165">
        <v>0</v>
      </c>
      <c r="BI1211" s="103">
        <v>0</v>
      </c>
      <c r="BJ1211" s="100">
        <v>0</v>
      </c>
      <c r="BK1211" s="100">
        <v>0</v>
      </c>
      <c r="BL1211" s="100">
        <v>0</v>
      </c>
      <c r="BM1211" s="100">
        <v>0</v>
      </c>
      <c r="BN1211" s="100">
        <v>0</v>
      </c>
      <c r="BO1211" s="100">
        <v>0</v>
      </c>
    </row>
    <row r="1212" spans="3:67" ht="20.100000000000001" customHeight="1">
      <c r="C1212" s="101">
        <v>69053013</v>
      </c>
      <c r="D1212" s="163" t="s">
        <v>879</v>
      </c>
      <c r="E1212" s="164">
        <v>1</v>
      </c>
      <c r="F1212" s="164">
        <v>62021401</v>
      </c>
      <c r="G1212" s="165">
        <v>0</v>
      </c>
      <c r="H1212" s="165">
        <v>0</v>
      </c>
      <c r="I1212" s="164">
        <v>1</v>
      </c>
      <c r="J1212" s="164">
        <v>0</v>
      </c>
      <c r="K1212" s="165">
        <v>0</v>
      </c>
      <c r="L1212" s="165">
        <v>0</v>
      </c>
      <c r="M1212" s="165" t="s">
        <v>2080</v>
      </c>
      <c r="N1212" s="165">
        <v>3</v>
      </c>
      <c r="O1212" s="165">
        <v>0</v>
      </c>
      <c r="P1212" s="165">
        <v>0</v>
      </c>
      <c r="Q1212" s="165">
        <v>0</v>
      </c>
      <c r="R1212" s="100">
        <v>0</v>
      </c>
      <c r="S1212" s="165">
        <v>0</v>
      </c>
      <c r="T1212" s="97">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100">
        <v>0</v>
      </c>
      <c r="AJ1212" s="165">
        <v>0</v>
      </c>
      <c r="AK1212" s="165">
        <v>0</v>
      </c>
      <c r="AL1212" s="165">
        <v>0</v>
      </c>
      <c r="AM1212" s="165">
        <v>0</v>
      </c>
      <c r="AN1212" s="165">
        <v>0</v>
      </c>
      <c r="AO1212" s="165">
        <v>0</v>
      </c>
      <c r="AP1212" s="165">
        <v>0</v>
      </c>
      <c r="AQ1212" s="165">
        <v>0</v>
      </c>
      <c r="AR1212" s="166">
        <v>0</v>
      </c>
      <c r="AS1212" s="165">
        <v>0</v>
      </c>
      <c r="AT1212" s="163">
        <v>0</v>
      </c>
      <c r="AU1212" s="165">
        <v>0</v>
      </c>
      <c r="AV1212" s="165">
        <v>0</v>
      </c>
      <c r="AW1212" s="165">
        <v>0</v>
      </c>
      <c r="AX1212" s="113" t="s">
        <v>156</v>
      </c>
      <c r="AY1212" s="165">
        <v>0</v>
      </c>
      <c r="AZ1212" s="167">
        <v>0</v>
      </c>
      <c r="BA1212" s="99">
        <v>1</v>
      </c>
      <c r="BB1212" s="163" t="s">
        <v>1331</v>
      </c>
      <c r="BC1212" s="165">
        <v>0</v>
      </c>
      <c r="BD1212" s="168">
        <v>0</v>
      </c>
      <c r="BE1212" s="100">
        <v>0</v>
      </c>
      <c r="BF1212" s="165">
        <v>0</v>
      </c>
      <c r="BG1212" s="165">
        <v>0</v>
      </c>
      <c r="BH1212" s="165">
        <v>0</v>
      </c>
      <c r="BI1212" s="103">
        <v>0</v>
      </c>
      <c r="BJ1212" s="100">
        <v>0</v>
      </c>
      <c r="BK1212" s="100">
        <v>0</v>
      </c>
      <c r="BL1212" s="100">
        <v>0</v>
      </c>
      <c r="BM1212" s="100">
        <v>0</v>
      </c>
      <c r="BN1212" s="100">
        <v>0</v>
      </c>
      <c r="BO1212" s="100">
        <v>0</v>
      </c>
    </row>
    <row r="1213" spans="3:67" ht="20.100000000000001" customHeight="1">
      <c r="C1213" s="101">
        <v>69053014</v>
      </c>
      <c r="D1213" s="163" t="s">
        <v>880</v>
      </c>
      <c r="E1213" s="164">
        <v>1</v>
      </c>
      <c r="F1213" s="164">
        <v>62021501</v>
      </c>
      <c r="G1213" s="165">
        <v>0</v>
      </c>
      <c r="H1213" s="165">
        <v>0</v>
      </c>
      <c r="I1213" s="164">
        <v>1</v>
      </c>
      <c r="J1213" s="164">
        <v>0</v>
      </c>
      <c r="K1213" s="165">
        <v>0</v>
      </c>
      <c r="L1213" s="165">
        <v>0</v>
      </c>
      <c r="M1213" s="165" t="s">
        <v>2082</v>
      </c>
      <c r="N1213" s="165">
        <v>3</v>
      </c>
      <c r="O1213" s="165">
        <v>0</v>
      </c>
      <c r="P1213" s="165">
        <v>0</v>
      </c>
      <c r="Q1213" s="165">
        <v>0</v>
      </c>
      <c r="R1213" s="100">
        <v>0</v>
      </c>
      <c r="S1213" s="165">
        <v>0</v>
      </c>
      <c r="T1213" s="97">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100">
        <v>0</v>
      </c>
      <c r="AJ1213" s="165">
        <v>0</v>
      </c>
      <c r="AK1213" s="165">
        <v>0</v>
      </c>
      <c r="AL1213" s="165">
        <v>0</v>
      </c>
      <c r="AM1213" s="165">
        <v>0</v>
      </c>
      <c r="AN1213" s="165">
        <v>0</v>
      </c>
      <c r="AO1213" s="165">
        <v>0</v>
      </c>
      <c r="AP1213" s="165">
        <v>0</v>
      </c>
      <c r="AQ1213" s="165">
        <v>0</v>
      </c>
      <c r="AR1213" s="166">
        <v>0</v>
      </c>
      <c r="AS1213" s="165">
        <v>0</v>
      </c>
      <c r="AT1213" s="163">
        <v>0</v>
      </c>
      <c r="AU1213" s="165">
        <v>0</v>
      </c>
      <c r="AV1213" s="165">
        <v>0</v>
      </c>
      <c r="AW1213" s="165">
        <v>0</v>
      </c>
      <c r="AX1213" s="113" t="s">
        <v>156</v>
      </c>
      <c r="AY1213" s="165">
        <v>0</v>
      </c>
      <c r="AZ1213" s="167">
        <v>0</v>
      </c>
      <c r="BA1213" s="99">
        <v>1</v>
      </c>
      <c r="BB1213" s="163" t="s">
        <v>1333</v>
      </c>
      <c r="BC1213" s="165">
        <v>0</v>
      </c>
      <c r="BD1213" s="168">
        <v>0</v>
      </c>
      <c r="BE1213" s="100">
        <v>0</v>
      </c>
      <c r="BF1213" s="165">
        <v>0</v>
      </c>
      <c r="BG1213" s="165">
        <v>0</v>
      </c>
      <c r="BH1213" s="165">
        <v>0</v>
      </c>
      <c r="BI1213" s="103">
        <v>0</v>
      </c>
      <c r="BJ1213" s="100">
        <v>0</v>
      </c>
      <c r="BK1213" s="100">
        <v>0</v>
      </c>
      <c r="BL1213" s="100">
        <v>0</v>
      </c>
      <c r="BM1213" s="100">
        <v>0</v>
      </c>
      <c r="BN1213" s="100">
        <v>0</v>
      </c>
      <c r="BO1213" s="100">
        <v>0</v>
      </c>
    </row>
    <row r="1214" spans="3:67" ht="20.100000000000001" customHeight="1">
      <c r="C1214" s="101">
        <v>69053021</v>
      </c>
      <c r="D1214" s="163" t="s">
        <v>883</v>
      </c>
      <c r="E1214" s="164">
        <v>1</v>
      </c>
      <c r="F1214" s="164">
        <v>62022101</v>
      </c>
      <c r="G1214" s="165">
        <v>0</v>
      </c>
      <c r="H1214" s="165">
        <v>0</v>
      </c>
      <c r="I1214" s="164">
        <v>1</v>
      </c>
      <c r="J1214" s="164">
        <v>0</v>
      </c>
      <c r="K1214" s="165">
        <v>0</v>
      </c>
      <c r="L1214" s="165">
        <v>0</v>
      </c>
      <c r="M1214" s="165" t="s">
        <v>2084</v>
      </c>
      <c r="N1214" s="165">
        <v>3</v>
      </c>
      <c r="O1214" s="165">
        <v>0</v>
      </c>
      <c r="P1214" s="165">
        <v>0</v>
      </c>
      <c r="Q1214" s="165">
        <v>0</v>
      </c>
      <c r="R1214" s="100">
        <v>0</v>
      </c>
      <c r="S1214" s="165">
        <v>0</v>
      </c>
      <c r="T1214" s="97">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100">
        <v>0</v>
      </c>
      <c r="AJ1214" s="165">
        <v>0</v>
      </c>
      <c r="AK1214" s="165">
        <v>0</v>
      </c>
      <c r="AL1214" s="165">
        <v>0</v>
      </c>
      <c r="AM1214" s="165">
        <v>0</v>
      </c>
      <c r="AN1214" s="165">
        <v>0</v>
      </c>
      <c r="AO1214" s="165">
        <v>0</v>
      </c>
      <c r="AP1214" s="165">
        <v>0</v>
      </c>
      <c r="AQ1214" s="165">
        <v>0</v>
      </c>
      <c r="AR1214" s="166">
        <v>0</v>
      </c>
      <c r="AS1214" s="165">
        <v>0</v>
      </c>
      <c r="AT1214" s="163">
        <v>0</v>
      </c>
      <c r="AU1214" s="165">
        <v>0</v>
      </c>
      <c r="AV1214" s="165">
        <v>0</v>
      </c>
      <c r="AW1214" s="165">
        <v>0</v>
      </c>
      <c r="AX1214" s="113" t="s">
        <v>156</v>
      </c>
      <c r="AY1214" s="165">
        <v>0</v>
      </c>
      <c r="AZ1214" s="167">
        <v>0</v>
      </c>
      <c r="BA1214" s="99">
        <v>1</v>
      </c>
      <c r="BB1214" s="163" t="s">
        <v>1335</v>
      </c>
      <c r="BC1214" s="165">
        <v>0</v>
      </c>
      <c r="BD1214" s="168">
        <v>0</v>
      </c>
      <c r="BE1214" s="100">
        <v>0</v>
      </c>
      <c r="BF1214" s="165">
        <v>0</v>
      </c>
      <c r="BG1214" s="165">
        <v>0</v>
      </c>
      <c r="BH1214" s="165">
        <v>0</v>
      </c>
      <c r="BI1214" s="103">
        <v>0</v>
      </c>
      <c r="BJ1214" s="100">
        <v>0</v>
      </c>
      <c r="BK1214" s="100">
        <v>0</v>
      </c>
      <c r="BL1214" s="100">
        <v>0</v>
      </c>
      <c r="BM1214" s="100">
        <v>0</v>
      </c>
      <c r="BN1214" s="100">
        <v>0</v>
      </c>
      <c r="BO1214" s="100">
        <v>0</v>
      </c>
    </row>
    <row r="1215" spans="3:67" ht="20.100000000000001" customHeight="1">
      <c r="C1215" s="101">
        <v>69053022</v>
      </c>
      <c r="D1215" s="163" t="s">
        <v>884</v>
      </c>
      <c r="E1215" s="164">
        <v>1</v>
      </c>
      <c r="F1215" s="164">
        <v>62022201</v>
      </c>
      <c r="G1215" s="165">
        <v>0</v>
      </c>
      <c r="H1215" s="165">
        <v>0</v>
      </c>
      <c r="I1215" s="164">
        <v>1</v>
      </c>
      <c r="J1215" s="164">
        <v>0</v>
      </c>
      <c r="K1215" s="165">
        <v>0</v>
      </c>
      <c r="L1215" s="165">
        <v>0</v>
      </c>
      <c r="M1215" s="165" t="s">
        <v>2086</v>
      </c>
      <c r="N1215" s="165">
        <v>3</v>
      </c>
      <c r="O1215" s="165">
        <v>0</v>
      </c>
      <c r="P1215" s="165">
        <v>0</v>
      </c>
      <c r="Q1215" s="165">
        <v>0</v>
      </c>
      <c r="R1215" s="100">
        <v>0</v>
      </c>
      <c r="S1215" s="165">
        <v>0</v>
      </c>
      <c r="T1215" s="97">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100">
        <v>0</v>
      </c>
      <c r="AJ1215" s="165">
        <v>0</v>
      </c>
      <c r="AK1215" s="165">
        <v>0</v>
      </c>
      <c r="AL1215" s="165">
        <v>0</v>
      </c>
      <c r="AM1215" s="165">
        <v>0</v>
      </c>
      <c r="AN1215" s="165">
        <v>0</v>
      </c>
      <c r="AO1215" s="165">
        <v>0</v>
      </c>
      <c r="AP1215" s="165">
        <v>0</v>
      </c>
      <c r="AQ1215" s="165">
        <v>0</v>
      </c>
      <c r="AR1215" s="166">
        <v>0</v>
      </c>
      <c r="AS1215" s="165">
        <v>0</v>
      </c>
      <c r="AT1215" s="163">
        <v>0</v>
      </c>
      <c r="AU1215" s="165">
        <v>0</v>
      </c>
      <c r="AV1215" s="165">
        <v>0</v>
      </c>
      <c r="AW1215" s="165">
        <v>0</v>
      </c>
      <c r="AX1215" s="113" t="s">
        <v>156</v>
      </c>
      <c r="AY1215" s="165">
        <v>0</v>
      </c>
      <c r="AZ1215" s="167">
        <v>0</v>
      </c>
      <c r="BA1215" s="99">
        <v>1</v>
      </c>
      <c r="BB1215" s="163" t="s">
        <v>1337</v>
      </c>
      <c r="BC1215" s="165">
        <v>0</v>
      </c>
      <c r="BD1215" s="168">
        <v>0</v>
      </c>
      <c r="BE1215" s="100">
        <v>0</v>
      </c>
      <c r="BF1215" s="165">
        <v>0</v>
      </c>
      <c r="BG1215" s="165">
        <v>0</v>
      </c>
      <c r="BH1215" s="165">
        <v>0</v>
      </c>
      <c r="BI1215" s="103">
        <v>0</v>
      </c>
      <c r="BJ1215" s="100">
        <v>0</v>
      </c>
      <c r="BK1215" s="100">
        <v>0</v>
      </c>
      <c r="BL1215" s="100">
        <v>0</v>
      </c>
      <c r="BM1215" s="100">
        <v>0</v>
      </c>
      <c r="BN1215" s="100">
        <v>0</v>
      </c>
      <c r="BO1215" s="100">
        <v>0</v>
      </c>
    </row>
    <row r="1216" spans="3:67" ht="20.100000000000001" customHeight="1">
      <c r="C1216" s="101">
        <v>69053023</v>
      </c>
      <c r="D1216" s="163" t="s">
        <v>632</v>
      </c>
      <c r="E1216" s="164">
        <v>1</v>
      </c>
      <c r="F1216" s="164">
        <v>62022301</v>
      </c>
      <c r="G1216" s="165">
        <v>0</v>
      </c>
      <c r="H1216" s="165">
        <v>0</v>
      </c>
      <c r="I1216" s="164">
        <v>1</v>
      </c>
      <c r="J1216" s="164">
        <v>0</v>
      </c>
      <c r="K1216" s="165">
        <v>0</v>
      </c>
      <c r="L1216" s="165">
        <v>0</v>
      </c>
      <c r="M1216" s="165" t="s">
        <v>2088</v>
      </c>
      <c r="N1216" s="165">
        <v>3</v>
      </c>
      <c r="O1216" s="165">
        <v>0</v>
      </c>
      <c r="P1216" s="165">
        <v>0</v>
      </c>
      <c r="Q1216" s="165">
        <v>0</v>
      </c>
      <c r="R1216" s="100">
        <v>0</v>
      </c>
      <c r="S1216" s="165">
        <v>0</v>
      </c>
      <c r="T1216" s="97">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100">
        <v>0</v>
      </c>
      <c r="AJ1216" s="165">
        <v>0</v>
      </c>
      <c r="AK1216" s="165">
        <v>0</v>
      </c>
      <c r="AL1216" s="165">
        <v>0</v>
      </c>
      <c r="AM1216" s="165">
        <v>0</v>
      </c>
      <c r="AN1216" s="165">
        <v>0</v>
      </c>
      <c r="AO1216" s="165">
        <v>0</v>
      </c>
      <c r="AP1216" s="165">
        <v>0</v>
      </c>
      <c r="AQ1216" s="165">
        <v>0</v>
      </c>
      <c r="AR1216" s="166">
        <v>0</v>
      </c>
      <c r="AS1216" s="165">
        <v>0</v>
      </c>
      <c r="AT1216" s="163">
        <v>0</v>
      </c>
      <c r="AU1216" s="165">
        <v>0</v>
      </c>
      <c r="AV1216" s="165">
        <v>0</v>
      </c>
      <c r="AW1216" s="165">
        <v>0</v>
      </c>
      <c r="AX1216" s="113" t="s">
        <v>156</v>
      </c>
      <c r="AY1216" s="165">
        <v>0</v>
      </c>
      <c r="AZ1216" s="167">
        <v>0</v>
      </c>
      <c r="BA1216" s="99">
        <v>1</v>
      </c>
      <c r="BB1216" s="163" t="s">
        <v>1339</v>
      </c>
      <c r="BC1216" s="165">
        <v>0</v>
      </c>
      <c r="BD1216" s="168">
        <v>0</v>
      </c>
      <c r="BE1216" s="100">
        <v>0</v>
      </c>
      <c r="BF1216" s="165">
        <v>0</v>
      </c>
      <c r="BG1216" s="165">
        <v>0</v>
      </c>
      <c r="BH1216" s="165">
        <v>0</v>
      </c>
      <c r="BI1216" s="103">
        <v>0</v>
      </c>
      <c r="BJ1216" s="100">
        <v>0</v>
      </c>
      <c r="BK1216" s="100">
        <v>0</v>
      </c>
      <c r="BL1216" s="100">
        <v>0</v>
      </c>
      <c r="BM1216" s="100">
        <v>0</v>
      </c>
      <c r="BN1216" s="100">
        <v>0</v>
      </c>
      <c r="BO1216" s="100">
        <v>0</v>
      </c>
    </row>
    <row r="1217" spans="3:67" ht="20.100000000000001" customHeight="1">
      <c r="C1217" s="101">
        <v>69053024</v>
      </c>
      <c r="D1217" s="163" t="s">
        <v>886</v>
      </c>
      <c r="E1217" s="164">
        <v>1</v>
      </c>
      <c r="F1217" s="164">
        <v>62022401</v>
      </c>
      <c r="G1217" s="165">
        <v>0</v>
      </c>
      <c r="H1217" s="165">
        <v>0</v>
      </c>
      <c r="I1217" s="164">
        <v>1</v>
      </c>
      <c r="J1217" s="164">
        <v>0</v>
      </c>
      <c r="K1217" s="165">
        <v>0</v>
      </c>
      <c r="L1217" s="165">
        <v>0</v>
      </c>
      <c r="M1217" s="165" t="s">
        <v>2090</v>
      </c>
      <c r="N1217" s="165">
        <v>3</v>
      </c>
      <c r="O1217" s="165">
        <v>0</v>
      </c>
      <c r="P1217" s="165">
        <v>0</v>
      </c>
      <c r="Q1217" s="165">
        <v>0</v>
      </c>
      <c r="R1217" s="100">
        <v>0</v>
      </c>
      <c r="S1217" s="165">
        <v>0</v>
      </c>
      <c r="T1217" s="97">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100">
        <v>0</v>
      </c>
      <c r="AJ1217" s="165">
        <v>0</v>
      </c>
      <c r="AK1217" s="165">
        <v>0</v>
      </c>
      <c r="AL1217" s="165">
        <v>0</v>
      </c>
      <c r="AM1217" s="165">
        <v>0</v>
      </c>
      <c r="AN1217" s="165">
        <v>0</v>
      </c>
      <c r="AO1217" s="165">
        <v>0</v>
      </c>
      <c r="AP1217" s="165">
        <v>0</v>
      </c>
      <c r="AQ1217" s="165">
        <v>0</v>
      </c>
      <c r="AR1217" s="166">
        <v>0</v>
      </c>
      <c r="AS1217" s="165">
        <v>0</v>
      </c>
      <c r="AT1217" s="163">
        <v>0</v>
      </c>
      <c r="AU1217" s="165">
        <v>0</v>
      </c>
      <c r="AV1217" s="165">
        <v>0</v>
      </c>
      <c r="AW1217" s="165">
        <v>0</v>
      </c>
      <c r="AX1217" s="113" t="s">
        <v>156</v>
      </c>
      <c r="AY1217" s="165">
        <v>0</v>
      </c>
      <c r="AZ1217" s="167">
        <v>0</v>
      </c>
      <c r="BA1217" s="99">
        <v>1</v>
      </c>
      <c r="BB1217" s="163" t="s">
        <v>1341</v>
      </c>
      <c r="BC1217" s="165">
        <v>0</v>
      </c>
      <c r="BD1217" s="168">
        <v>0</v>
      </c>
      <c r="BE1217" s="100">
        <v>0</v>
      </c>
      <c r="BF1217" s="165">
        <v>0</v>
      </c>
      <c r="BG1217" s="165">
        <v>0</v>
      </c>
      <c r="BH1217" s="165">
        <v>0</v>
      </c>
      <c r="BI1217" s="103">
        <v>0</v>
      </c>
      <c r="BJ1217" s="100">
        <v>0</v>
      </c>
      <c r="BK1217" s="100">
        <v>0</v>
      </c>
      <c r="BL1217" s="100">
        <v>0</v>
      </c>
      <c r="BM1217" s="100">
        <v>0</v>
      </c>
      <c r="BN1217" s="100">
        <v>0</v>
      </c>
      <c r="BO1217" s="100">
        <v>0</v>
      </c>
    </row>
    <row r="1218" spans="3:67" ht="20.100000000000001" customHeight="1">
      <c r="C1218" s="101">
        <v>69053031</v>
      </c>
      <c r="D1218" s="163" t="s">
        <v>887</v>
      </c>
      <c r="E1218" s="164">
        <v>1</v>
      </c>
      <c r="F1218" s="164">
        <v>62021101</v>
      </c>
      <c r="G1218" s="165">
        <v>0</v>
      </c>
      <c r="H1218" s="165">
        <v>0</v>
      </c>
      <c r="I1218" s="164">
        <v>1</v>
      </c>
      <c r="J1218" s="164">
        <v>0</v>
      </c>
      <c r="K1218" s="165">
        <v>0</v>
      </c>
      <c r="L1218" s="165">
        <v>0</v>
      </c>
      <c r="M1218" s="165" t="s">
        <v>2092</v>
      </c>
      <c r="N1218" s="165">
        <v>3</v>
      </c>
      <c r="O1218" s="165">
        <v>0</v>
      </c>
      <c r="P1218" s="165">
        <v>0</v>
      </c>
      <c r="Q1218" s="165">
        <v>0</v>
      </c>
      <c r="R1218" s="100">
        <v>0</v>
      </c>
      <c r="S1218" s="165">
        <v>0</v>
      </c>
      <c r="T1218" s="97">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100">
        <v>0</v>
      </c>
      <c r="AJ1218" s="165">
        <v>0</v>
      </c>
      <c r="AK1218" s="165">
        <v>0</v>
      </c>
      <c r="AL1218" s="165">
        <v>0</v>
      </c>
      <c r="AM1218" s="165">
        <v>0</v>
      </c>
      <c r="AN1218" s="165">
        <v>0</v>
      </c>
      <c r="AO1218" s="165">
        <v>0</v>
      </c>
      <c r="AP1218" s="165">
        <v>0</v>
      </c>
      <c r="AQ1218" s="165">
        <v>0</v>
      </c>
      <c r="AR1218" s="166">
        <v>0</v>
      </c>
      <c r="AS1218" s="165">
        <v>0</v>
      </c>
      <c r="AT1218" s="163">
        <v>0</v>
      </c>
      <c r="AU1218" s="165">
        <v>0</v>
      </c>
      <c r="AV1218" s="165">
        <v>0</v>
      </c>
      <c r="AW1218" s="165">
        <v>0</v>
      </c>
      <c r="AX1218" s="113" t="s">
        <v>156</v>
      </c>
      <c r="AY1218" s="165">
        <v>0</v>
      </c>
      <c r="AZ1218" s="167">
        <v>0</v>
      </c>
      <c r="BA1218" s="99">
        <v>1</v>
      </c>
      <c r="BB1218" s="163" t="s">
        <v>1343</v>
      </c>
      <c r="BC1218" s="165">
        <v>0</v>
      </c>
      <c r="BD1218" s="168">
        <v>0</v>
      </c>
      <c r="BE1218" s="100">
        <v>0</v>
      </c>
      <c r="BF1218" s="165">
        <v>0</v>
      </c>
      <c r="BG1218" s="165">
        <v>0</v>
      </c>
      <c r="BH1218" s="165">
        <v>0</v>
      </c>
      <c r="BI1218" s="103">
        <v>0</v>
      </c>
      <c r="BJ1218" s="100">
        <v>0</v>
      </c>
      <c r="BK1218" s="100">
        <v>0</v>
      </c>
      <c r="BL1218" s="100">
        <v>0</v>
      </c>
      <c r="BM1218" s="100">
        <v>0</v>
      </c>
      <c r="BN1218" s="100">
        <v>0</v>
      </c>
      <c r="BO1218" s="100">
        <v>0</v>
      </c>
    </row>
    <row r="1219" spans="3:67" ht="20.100000000000001" customHeight="1">
      <c r="C1219" s="101">
        <v>69053032</v>
      </c>
      <c r="D1219" s="163" t="s">
        <v>888</v>
      </c>
      <c r="E1219" s="164">
        <v>1</v>
      </c>
      <c r="F1219" s="164">
        <v>62023201</v>
      </c>
      <c r="G1219" s="165">
        <v>0</v>
      </c>
      <c r="H1219" s="165">
        <v>0</v>
      </c>
      <c r="I1219" s="164">
        <v>1</v>
      </c>
      <c r="J1219" s="164">
        <v>0</v>
      </c>
      <c r="K1219" s="165">
        <v>0</v>
      </c>
      <c r="L1219" s="165">
        <v>0</v>
      </c>
      <c r="M1219" s="165" t="s">
        <v>2094</v>
      </c>
      <c r="N1219" s="165">
        <v>3</v>
      </c>
      <c r="O1219" s="165">
        <v>0</v>
      </c>
      <c r="P1219" s="165">
        <v>0</v>
      </c>
      <c r="Q1219" s="165">
        <v>0</v>
      </c>
      <c r="R1219" s="100">
        <v>0</v>
      </c>
      <c r="S1219" s="165">
        <v>0</v>
      </c>
      <c r="T1219" s="97">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100">
        <v>0</v>
      </c>
      <c r="AJ1219" s="165">
        <v>0</v>
      </c>
      <c r="AK1219" s="165">
        <v>0</v>
      </c>
      <c r="AL1219" s="165">
        <v>0</v>
      </c>
      <c r="AM1219" s="165">
        <v>0</v>
      </c>
      <c r="AN1219" s="165">
        <v>0</v>
      </c>
      <c r="AO1219" s="165">
        <v>0</v>
      </c>
      <c r="AP1219" s="165">
        <v>0</v>
      </c>
      <c r="AQ1219" s="165">
        <v>0</v>
      </c>
      <c r="AR1219" s="166">
        <v>0</v>
      </c>
      <c r="AS1219" s="165">
        <v>0</v>
      </c>
      <c r="AT1219" s="163">
        <v>0</v>
      </c>
      <c r="AU1219" s="165">
        <v>0</v>
      </c>
      <c r="AV1219" s="165">
        <v>0</v>
      </c>
      <c r="AW1219" s="165">
        <v>0</v>
      </c>
      <c r="AX1219" s="113" t="s">
        <v>156</v>
      </c>
      <c r="AY1219" s="165">
        <v>0</v>
      </c>
      <c r="AZ1219" s="167">
        <v>0</v>
      </c>
      <c r="BA1219" s="99">
        <v>1</v>
      </c>
      <c r="BB1219" s="163" t="s">
        <v>1345</v>
      </c>
      <c r="BC1219" s="165">
        <v>0</v>
      </c>
      <c r="BD1219" s="168">
        <v>0</v>
      </c>
      <c r="BE1219" s="100">
        <v>0</v>
      </c>
      <c r="BF1219" s="165">
        <v>0</v>
      </c>
      <c r="BG1219" s="165">
        <v>0</v>
      </c>
      <c r="BH1219" s="165">
        <v>0</v>
      </c>
      <c r="BI1219" s="103">
        <v>0</v>
      </c>
      <c r="BJ1219" s="100">
        <v>0</v>
      </c>
      <c r="BK1219" s="100">
        <v>0</v>
      </c>
      <c r="BL1219" s="100">
        <v>0</v>
      </c>
      <c r="BM1219" s="100">
        <v>0</v>
      </c>
      <c r="BN1219" s="100">
        <v>0</v>
      </c>
      <c r="BO1219" s="100">
        <v>0</v>
      </c>
    </row>
    <row r="1220" spans="3:67" ht="20.100000000000001" customHeight="1">
      <c r="C1220" s="101">
        <v>69053033</v>
      </c>
      <c r="D1220" s="163" t="s">
        <v>889</v>
      </c>
      <c r="E1220" s="164">
        <v>1</v>
      </c>
      <c r="F1220" s="164">
        <v>62023301</v>
      </c>
      <c r="G1220" s="165">
        <v>0</v>
      </c>
      <c r="H1220" s="165">
        <v>0</v>
      </c>
      <c r="I1220" s="164">
        <v>1</v>
      </c>
      <c r="J1220" s="164">
        <v>0</v>
      </c>
      <c r="K1220" s="165">
        <v>0</v>
      </c>
      <c r="L1220" s="165">
        <v>0</v>
      </c>
      <c r="M1220" s="165" t="s">
        <v>2096</v>
      </c>
      <c r="N1220" s="165">
        <v>3</v>
      </c>
      <c r="O1220" s="165">
        <v>0</v>
      </c>
      <c r="P1220" s="165">
        <v>0</v>
      </c>
      <c r="Q1220" s="165">
        <v>0</v>
      </c>
      <c r="R1220" s="100">
        <v>0</v>
      </c>
      <c r="S1220" s="165">
        <v>0</v>
      </c>
      <c r="T1220" s="97">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100">
        <v>0</v>
      </c>
      <c r="AJ1220" s="165">
        <v>0</v>
      </c>
      <c r="AK1220" s="165">
        <v>0</v>
      </c>
      <c r="AL1220" s="165">
        <v>0</v>
      </c>
      <c r="AM1220" s="165">
        <v>0</v>
      </c>
      <c r="AN1220" s="165">
        <v>0</v>
      </c>
      <c r="AO1220" s="165">
        <v>0</v>
      </c>
      <c r="AP1220" s="165">
        <v>0</v>
      </c>
      <c r="AQ1220" s="165">
        <v>0</v>
      </c>
      <c r="AR1220" s="166">
        <v>0</v>
      </c>
      <c r="AS1220" s="165">
        <v>0</v>
      </c>
      <c r="AT1220" s="163">
        <v>0</v>
      </c>
      <c r="AU1220" s="165">
        <v>0</v>
      </c>
      <c r="AV1220" s="165">
        <v>0</v>
      </c>
      <c r="AW1220" s="165">
        <v>0</v>
      </c>
      <c r="AX1220" s="113" t="s">
        <v>156</v>
      </c>
      <c r="AY1220" s="165">
        <v>0</v>
      </c>
      <c r="AZ1220" s="167">
        <v>0</v>
      </c>
      <c r="BA1220" s="99">
        <v>1</v>
      </c>
      <c r="BB1220" s="163" t="s">
        <v>1347</v>
      </c>
      <c r="BC1220" s="165">
        <v>0</v>
      </c>
      <c r="BD1220" s="168">
        <v>0</v>
      </c>
      <c r="BE1220" s="100">
        <v>0</v>
      </c>
      <c r="BF1220" s="165">
        <v>0</v>
      </c>
      <c r="BG1220" s="165">
        <v>0</v>
      </c>
      <c r="BH1220" s="165">
        <v>0</v>
      </c>
      <c r="BI1220" s="103">
        <v>0</v>
      </c>
      <c r="BJ1220" s="100">
        <v>0</v>
      </c>
      <c r="BK1220" s="100">
        <v>0</v>
      </c>
      <c r="BL1220" s="100">
        <v>0</v>
      </c>
      <c r="BM1220" s="100">
        <v>0</v>
      </c>
      <c r="BN1220" s="100">
        <v>0</v>
      </c>
      <c r="BO1220" s="100">
        <v>0</v>
      </c>
    </row>
    <row r="1221" spans="3:67" ht="20.100000000000001" customHeight="1">
      <c r="C1221" s="101">
        <v>69053034</v>
      </c>
      <c r="D1221" s="163" t="s">
        <v>890</v>
      </c>
      <c r="E1221" s="164">
        <v>1</v>
      </c>
      <c r="F1221" s="164">
        <v>62023401</v>
      </c>
      <c r="G1221" s="165">
        <v>0</v>
      </c>
      <c r="H1221" s="165">
        <v>0</v>
      </c>
      <c r="I1221" s="164">
        <v>1</v>
      </c>
      <c r="J1221" s="164">
        <v>0</v>
      </c>
      <c r="K1221" s="165">
        <v>0</v>
      </c>
      <c r="L1221" s="165">
        <v>0</v>
      </c>
      <c r="M1221" s="165" t="s">
        <v>2098</v>
      </c>
      <c r="N1221" s="165">
        <v>3</v>
      </c>
      <c r="O1221" s="165">
        <v>0</v>
      </c>
      <c r="P1221" s="165">
        <v>0</v>
      </c>
      <c r="Q1221" s="165">
        <v>0</v>
      </c>
      <c r="R1221" s="100">
        <v>0</v>
      </c>
      <c r="S1221" s="165">
        <v>0</v>
      </c>
      <c r="T1221" s="97">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100">
        <v>0</v>
      </c>
      <c r="AJ1221" s="165">
        <v>0</v>
      </c>
      <c r="AK1221" s="165">
        <v>0</v>
      </c>
      <c r="AL1221" s="165">
        <v>0</v>
      </c>
      <c r="AM1221" s="165">
        <v>0</v>
      </c>
      <c r="AN1221" s="165">
        <v>0</v>
      </c>
      <c r="AO1221" s="165">
        <v>0</v>
      </c>
      <c r="AP1221" s="165">
        <v>0</v>
      </c>
      <c r="AQ1221" s="165">
        <v>0</v>
      </c>
      <c r="AR1221" s="166">
        <v>0</v>
      </c>
      <c r="AS1221" s="165">
        <v>0</v>
      </c>
      <c r="AT1221" s="163">
        <v>0</v>
      </c>
      <c r="AU1221" s="165">
        <v>0</v>
      </c>
      <c r="AV1221" s="165">
        <v>0</v>
      </c>
      <c r="AW1221" s="165">
        <v>0</v>
      </c>
      <c r="AX1221" s="113" t="s">
        <v>156</v>
      </c>
      <c r="AY1221" s="165">
        <v>0</v>
      </c>
      <c r="AZ1221" s="167">
        <v>0</v>
      </c>
      <c r="BA1221" s="99">
        <v>1</v>
      </c>
      <c r="BB1221" s="163" t="s">
        <v>1349</v>
      </c>
      <c r="BC1221" s="165">
        <v>0</v>
      </c>
      <c r="BD1221" s="168">
        <v>0</v>
      </c>
      <c r="BE1221" s="100">
        <v>0</v>
      </c>
      <c r="BF1221" s="165">
        <v>0</v>
      </c>
      <c r="BG1221" s="165">
        <v>0</v>
      </c>
      <c r="BH1221" s="165">
        <v>0</v>
      </c>
      <c r="BI1221" s="103">
        <v>0</v>
      </c>
      <c r="BJ1221" s="100">
        <v>0</v>
      </c>
      <c r="BK1221" s="100">
        <v>0</v>
      </c>
      <c r="BL1221" s="100">
        <v>0</v>
      </c>
      <c r="BM1221" s="100">
        <v>0</v>
      </c>
      <c r="BN1221" s="100">
        <v>0</v>
      </c>
      <c r="BO1221" s="100">
        <v>0</v>
      </c>
    </row>
    <row r="1222" spans="3:67" ht="20.100000000000001" customHeight="1">
      <c r="C1222" s="14">
        <v>69060100</v>
      </c>
      <c r="D1222" s="15" t="s">
        <v>1505</v>
      </c>
      <c r="E1222" s="14">
        <v>0</v>
      </c>
      <c r="F1222" s="14">
        <v>69060100</v>
      </c>
      <c r="G1222" s="14">
        <v>69060101</v>
      </c>
      <c r="H1222" s="13">
        <v>0</v>
      </c>
      <c r="I1222" s="14">
        <v>20</v>
      </c>
      <c r="J1222" s="14">
        <v>1</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154</v>
      </c>
      <c r="AT1222" s="15" t="s">
        <v>155</v>
      </c>
      <c r="AU1222" s="14">
        <v>0</v>
      </c>
      <c r="AV1222" s="14">
        <v>0</v>
      </c>
      <c r="AW1222" s="14">
        <v>0</v>
      </c>
      <c r="AX1222" s="15" t="s">
        <v>156</v>
      </c>
      <c r="AY1222" s="15" t="s">
        <v>1506</v>
      </c>
      <c r="AZ1222" s="13">
        <v>0</v>
      </c>
      <c r="BA1222" s="13">
        <v>1</v>
      </c>
      <c r="BB1222" s="15" t="s">
        <v>1507</v>
      </c>
      <c r="BC1222" s="14">
        <v>0</v>
      </c>
      <c r="BD1222" s="11">
        <v>0</v>
      </c>
      <c r="BE1222" s="14">
        <v>0</v>
      </c>
      <c r="BF1222" s="14">
        <v>0</v>
      </c>
      <c r="BG1222" s="14">
        <v>0</v>
      </c>
      <c r="BH1222" s="14">
        <v>0</v>
      </c>
      <c r="BI1222" s="9">
        <v>0</v>
      </c>
      <c r="BJ1222" s="6">
        <v>0</v>
      </c>
      <c r="BK1222" s="6">
        <v>0</v>
      </c>
      <c r="BL1222" s="6">
        <v>0</v>
      </c>
      <c r="BM1222" s="6">
        <v>0</v>
      </c>
      <c r="BN1222" s="6">
        <v>0</v>
      </c>
      <c r="BO1222" s="6">
        <v>0</v>
      </c>
    </row>
    <row r="1223" spans="3:67" ht="20.100000000000001" customHeight="1">
      <c r="C1223" s="14">
        <v>69060101</v>
      </c>
      <c r="D1223" s="15" t="s">
        <v>1508</v>
      </c>
      <c r="E1223" s="14">
        <v>1</v>
      </c>
      <c r="F1223" s="14">
        <v>69060100</v>
      </c>
      <c r="G1223" s="14">
        <v>69060102</v>
      </c>
      <c r="H1223" s="13">
        <v>0</v>
      </c>
      <c r="I1223" s="14">
        <v>20</v>
      </c>
      <c r="J1223" s="14">
        <v>1</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154</v>
      </c>
      <c r="AT1223" s="15" t="s">
        <v>155</v>
      </c>
      <c r="AU1223" s="14">
        <v>0</v>
      </c>
      <c r="AV1223" s="14">
        <v>0</v>
      </c>
      <c r="AW1223" s="14">
        <v>0</v>
      </c>
      <c r="AX1223" s="15" t="s">
        <v>156</v>
      </c>
      <c r="AY1223" s="15" t="s">
        <v>1509</v>
      </c>
      <c r="AZ1223" s="13">
        <v>0</v>
      </c>
      <c r="BA1223" s="13">
        <v>1</v>
      </c>
      <c r="BB1223" s="15" t="s">
        <v>1510</v>
      </c>
      <c r="BC1223" s="14">
        <v>0</v>
      </c>
      <c r="BD1223" s="11">
        <v>0</v>
      </c>
      <c r="BE1223" s="14">
        <v>0</v>
      </c>
      <c r="BF1223" s="14">
        <v>0</v>
      </c>
      <c r="BG1223" s="14">
        <v>0</v>
      </c>
      <c r="BH1223" s="14">
        <v>0</v>
      </c>
      <c r="BI1223" s="9">
        <v>0</v>
      </c>
      <c r="BJ1223" s="6">
        <v>0</v>
      </c>
      <c r="BK1223" s="6">
        <v>0</v>
      </c>
      <c r="BL1223" s="6">
        <v>0</v>
      </c>
      <c r="BM1223" s="6">
        <v>0</v>
      </c>
      <c r="BN1223" s="6">
        <v>0</v>
      </c>
      <c r="BO1223" s="6">
        <v>0</v>
      </c>
    </row>
    <row r="1224" spans="3:67" ht="20.100000000000001" customHeight="1">
      <c r="C1224" s="14">
        <v>69060102</v>
      </c>
      <c r="D1224" s="15" t="s">
        <v>1511</v>
      </c>
      <c r="E1224" s="14">
        <v>2</v>
      </c>
      <c r="F1224" s="14">
        <v>69060100</v>
      </c>
      <c r="G1224" s="14">
        <v>69060103</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154</v>
      </c>
      <c r="AT1224" s="15" t="s">
        <v>155</v>
      </c>
      <c r="AU1224" s="14">
        <v>0</v>
      </c>
      <c r="AV1224" s="14">
        <v>0</v>
      </c>
      <c r="AW1224" s="14">
        <v>0</v>
      </c>
      <c r="AX1224" s="15" t="s">
        <v>156</v>
      </c>
      <c r="AY1224" s="15" t="s">
        <v>1512</v>
      </c>
      <c r="AZ1224" s="13">
        <v>0</v>
      </c>
      <c r="BA1224" s="13">
        <v>1</v>
      </c>
      <c r="BB1224" s="15" t="s">
        <v>1513</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69060103</v>
      </c>
      <c r="D1225" s="15" t="s">
        <v>1514</v>
      </c>
      <c r="E1225" s="14">
        <v>3</v>
      </c>
      <c r="F1225" s="14">
        <v>69060100</v>
      </c>
      <c r="G1225" s="14">
        <v>69060104</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154</v>
      </c>
      <c r="AT1225" s="15" t="s">
        <v>155</v>
      </c>
      <c r="AU1225" s="14">
        <v>0</v>
      </c>
      <c r="AV1225" s="14">
        <v>0</v>
      </c>
      <c r="AW1225" s="14">
        <v>0</v>
      </c>
      <c r="AX1225" s="15" t="s">
        <v>156</v>
      </c>
      <c r="AY1225" s="15" t="s">
        <v>1515</v>
      </c>
      <c r="AZ1225" s="13">
        <v>0</v>
      </c>
      <c r="BA1225" s="13">
        <v>1</v>
      </c>
      <c r="BB1225" s="15" t="s">
        <v>1516</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69060104</v>
      </c>
      <c r="D1226" s="15" t="s">
        <v>1517</v>
      </c>
      <c r="E1226" s="14">
        <v>4</v>
      </c>
      <c r="F1226" s="14">
        <v>69060100</v>
      </c>
      <c r="G1226" s="14">
        <v>69060105</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154</v>
      </c>
      <c r="AT1226" s="15" t="s">
        <v>155</v>
      </c>
      <c r="AU1226" s="14">
        <v>0</v>
      </c>
      <c r="AV1226" s="14">
        <v>0</v>
      </c>
      <c r="AW1226" s="14">
        <v>0</v>
      </c>
      <c r="AX1226" s="15" t="s">
        <v>156</v>
      </c>
      <c r="AY1226" s="15" t="s">
        <v>1518</v>
      </c>
      <c r="AZ1226" s="13">
        <v>0</v>
      </c>
      <c r="BA1226" s="13">
        <v>1</v>
      </c>
      <c r="BB1226" s="15" t="s">
        <v>1519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69060105</v>
      </c>
      <c r="D1227" s="15" t="s">
        <v>1520</v>
      </c>
      <c r="E1227" s="14">
        <v>5</v>
      </c>
      <c r="F1227" s="14">
        <v>69060100</v>
      </c>
      <c r="G1227" s="14">
        <v>69060106</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154</v>
      </c>
      <c r="AT1227" s="15" t="s">
        <v>155</v>
      </c>
      <c r="AU1227" s="14">
        <v>0</v>
      </c>
      <c r="AV1227" s="14">
        <v>0</v>
      </c>
      <c r="AW1227" s="14">
        <v>0</v>
      </c>
      <c r="AX1227" s="15" t="s">
        <v>156</v>
      </c>
      <c r="AY1227" s="15" t="s">
        <v>1521</v>
      </c>
      <c r="AZ1227" s="13">
        <v>0</v>
      </c>
      <c r="BA1227" s="13">
        <v>1</v>
      </c>
      <c r="BB1227" s="15" t="s">
        <v>1522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69060106</v>
      </c>
      <c r="D1228" s="15" t="s">
        <v>1523</v>
      </c>
      <c r="E1228" s="14">
        <v>6</v>
      </c>
      <c r="F1228" s="14">
        <v>69060100</v>
      </c>
      <c r="G1228" s="14">
        <v>69060107</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154</v>
      </c>
      <c r="AT1228" s="15" t="s">
        <v>155</v>
      </c>
      <c r="AU1228" s="14">
        <v>0</v>
      </c>
      <c r="AV1228" s="14">
        <v>0</v>
      </c>
      <c r="AW1228" s="14">
        <v>0</v>
      </c>
      <c r="AX1228" s="15" t="s">
        <v>156</v>
      </c>
      <c r="AY1228" s="15" t="s">
        <v>1524</v>
      </c>
      <c r="AZ1228" s="13">
        <v>0</v>
      </c>
      <c r="BA1228" s="13">
        <v>1</v>
      </c>
      <c r="BB1228" s="15" t="s">
        <v>1525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69060107</v>
      </c>
      <c r="D1229" s="15" t="s">
        <v>1526</v>
      </c>
      <c r="E1229" s="14">
        <v>7</v>
      </c>
      <c r="F1229" s="14">
        <v>69060100</v>
      </c>
      <c r="G1229" s="14">
        <v>69060108</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154</v>
      </c>
      <c r="AT1229" s="15" t="s">
        <v>155</v>
      </c>
      <c r="AU1229" s="14">
        <v>0</v>
      </c>
      <c r="AV1229" s="14">
        <v>0</v>
      </c>
      <c r="AW1229" s="14">
        <v>0</v>
      </c>
      <c r="AX1229" s="15" t="s">
        <v>156</v>
      </c>
      <c r="AY1229" s="15" t="s">
        <v>1527</v>
      </c>
      <c r="AZ1229" s="13">
        <v>0</v>
      </c>
      <c r="BA1229" s="13">
        <v>1</v>
      </c>
      <c r="BB1229" s="15" t="s">
        <v>1528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69060108</v>
      </c>
      <c r="D1230" s="15" t="s">
        <v>1529</v>
      </c>
      <c r="E1230" s="14">
        <v>8</v>
      </c>
      <c r="F1230" s="14">
        <v>69060100</v>
      </c>
      <c r="G1230" s="14">
        <v>69060109</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154</v>
      </c>
      <c r="AT1230" s="15" t="s">
        <v>155</v>
      </c>
      <c r="AU1230" s="14">
        <v>0</v>
      </c>
      <c r="AV1230" s="14">
        <v>0</v>
      </c>
      <c r="AW1230" s="14">
        <v>0</v>
      </c>
      <c r="AX1230" s="15" t="s">
        <v>156</v>
      </c>
      <c r="AY1230" s="15" t="s">
        <v>1530</v>
      </c>
      <c r="AZ1230" s="13">
        <v>0</v>
      </c>
      <c r="BA1230" s="13">
        <v>1</v>
      </c>
      <c r="BB1230" s="15" t="s">
        <v>1531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69060109</v>
      </c>
      <c r="D1231" s="15" t="s">
        <v>1532</v>
      </c>
      <c r="E1231" s="14">
        <v>9</v>
      </c>
      <c r="F1231" s="14">
        <v>69060100</v>
      </c>
      <c r="G1231" s="14">
        <v>69060110</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154</v>
      </c>
      <c r="AT1231" s="15" t="s">
        <v>155</v>
      </c>
      <c r="AU1231" s="14">
        <v>0</v>
      </c>
      <c r="AV1231" s="14">
        <v>0</v>
      </c>
      <c r="AW1231" s="14">
        <v>0</v>
      </c>
      <c r="AX1231" s="15" t="s">
        <v>156</v>
      </c>
      <c r="AY1231" s="15" t="s">
        <v>1533</v>
      </c>
      <c r="AZ1231" s="13">
        <v>0</v>
      </c>
      <c r="BA1231" s="13">
        <v>1</v>
      </c>
      <c r="BB1231" s="15" t="s">
        <v>1534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69060110</v>
      </c>
      <c r="D1232" s="15" t="s">
        <v>1535</v>
      </c>
      <c r="E1232" s="14">
        <v>10</v>
      </c>
      <c r="F1232" s="14">
        <v>69060100</v>
      </c>
      <c r="G1232" s="14">
        <v>0</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154</v>
      </c>
      <c r="AT1232" s="15" t="s">
        <v>155</v>
      </c>
      <c r="AU1232" s="14">
        <v>0</v>
      </c>
      <c r="AV1232" s="14">
        <v>0</v>
      </c>
      <c r="AW1232" s="14">
        <v>0</v>
      </c>
      <c r="AX1232" s="15" t="s">
        <v>156</v>
      </c>
      <c r="AY1232" s="15" t="s">
        <v>1536</v>
      </c>
      <c r="AZ1232" s="13">
        <v>0</v>
      </c>
      <c r="BA1232" s="13">
        <v>1</v>
      </c>
      <c r="BB1232" s="15" t="s">
        <v>1537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69060200</v>
      </c>
      <c r="D1233" s="15" t="s">
        <v>1538</v>
      </c>
      <c r="E1233" s="14">
        <v>0</v>
      </c>
      <c r="F1233" s="14">
        <v>69060200</v>
      </c>
      <c r="G1233" s="14">
        <f>C1234</f>
        <v>69060201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154</v>
      </c>
      <c r="AT1233" s="15" t="s">
        <v>155</v>
      </c>
      <c r="AU1233" s="14">
        <v>0</v>
      </c>
      <c r="AV1233" s="14">
        <v>0</v>
      </c>
      <c r="AW1233" s="14">
        <v>0</v>
      </c>
      <c r="AX1233" s="15" t="s">
        <v>156</v>
      </c>
      <c r="AY1233" s="15" t="s">
        <v>1539</v>
      </c>
      <c r="AZ1233" s="13">
        <v>0</v>
      </c>
      <c r="BA1233" s="13">
        <v>1</v>
      </c>
      <c r="BB1233" s="15" t="s">
        <v>1507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69060201</v>
      </c>
      <c r="D1234" s="15" t="s">
        <v>1540</v>
      </c>
      <c r="E1234" s="14">
        <v>1</v>
      </c>
      <c r="F1234" s="14">
        <v>69060200</v>
      </c>
      <c r="G1234" s="14">
        <f t="shared" ref="G1234:G1242" si="107">C1235</f>
        <v>69060202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154</v>
      </c>
      <c r="AT1234" s="15" t="s">
        <v>155</v>
      </c>
      <c r="AU1234" s="14">
        <v>0</v>
      </c>
      <c r="AV1234" s="14">
        <v>0</v>
      </c>
      <c r="AW1234" s="14">
        <v>0</v>
      </c>
      <c r="AX1234" s="15" t="s">
        <v>156</v>
      </c>
      <c r="AY1234" s="15" t="s">
        <v>1541</v>
      </c>
      <c r="AZ1234" s="13">
        <v>0</v>
      </c>
      <c r="BA1234" s="13">
        <v>1</v>
      </c>
      <c r="BB1234" s="15" t="s">
        <v>1542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69060202</v>
      </c>
      <c r="D1235" s="15" t="s">
        <v>1543</v>
      </c>
      <c r="E1235" s="14">
        <v>2</v>
      </c>
      <c r="F1235" s="14">
        <v>69060200</v>
      </c>
      <c r="G1235" s="14">
        <f t="shared" si="107"/>
        <v>69060203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154</v>
      </c>
      <c r="AT1235" s="15" t="s">
        <v>155</v>
      </c>
      <c r="AU1235" s="14">
        <v>0</v>
      </c>
      <c r="AV1235" s="14">
        <v>0</v>
      </c>
      <c r="AW1235" s="14">
        <v>0</v>
      </c>
      <c r="AX1235" s="15" t="s">
        <v>156</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69060203</v>
      </c>
      <c r="D1236" s="15" t="s">
        <v>1546</v>
      </c>
      <c r="E1236" s="14">
        <v>3</v>
      </c>
      <c r="F1236" s="14">
        <v>69060200</v>
      </c>
      <c r="G1236" s="14">
        <f t="shared" si="107"/>
        <v>69060204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154</v>
      </c>
      <c r="AT1236" s="15" t="s">
        <v>155</v>
      </c>
      <c r="AU1236" s="14">
        <v>0</v>
      </c>
      <c r="AV1236" s="14">
        <v>0</v>
      </c>
      <c r="AW1236" s="14">
        <v>0</v>
      </c>
      <c r="AX1236" s="15" t="s">
        <v>156</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69060204</v>
      </c>
      <c r="D1237" s="15" t="s">
        <v>1549</v>
      </c>
      <c r="E1237" s="14">
        <v>4</v>
      </c>
      <c r="F1237" s="14">
        <v>69060200</v>
      </c>
      <c r="G1237" s="14">
        <f t="shared" si="107"/>
        <v>69060205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154</v>
      </c>
      <c r="AT1237" s="15" t="s">
        <v>155</v>
      </c>
      <c r="AU1237" s="14">
        <v>0</v>
      </c>
      <c r="AV1237" s="14">
        <v>0</v>
      </c>
      <c r="AW1237" s="14">
        <v>0</v>
      </c>
      <c r="AX1237" s="15" t="s">
        <v>156</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69060205</v>
      </c>
      <c r="D1238" s="15" t="s">
        <v>1552</v>
      </c>
      <c r="E1238" s="14">
        <v>5</v>
      </c>
      <c r="F1238" s="14">
        <v>69060200</v>
      </c>
      <c r="G1238" s="14">
        <f t="shared" si="107"/>
        <v>69060206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154</v>
      </c>
      <c r="AT1238" s="15" t="s">
        <v>155</v>
      </c>
      <c r="AU1238" s="14">
        <v>0</v>
      </c>
      <c r="AV1238" s="14">
        <v>0</v>
      </c>
      <c r="AW1238" s="14">
        <v>0</v>
      </c>
      <c r="AX1238" s="15" t="s">
        <v>156</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69060206</v>
      </c>
      <c r="D1239" s="15" t="s">
        <v>1555</v>
      </c>
      <c r="E1239" s="14">
        <v>6</v>
      </c>
      <c r="F1239" s="14">
        <v>69060200</v>
      </c>
      <c r="G1239" s="14">
        <f t="shared" si="107"/>
        <v>69060207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154</v>
      </c>
      <c r="AT1239" s="15" t="s">
        <v>155</v>
      </c>
      <c r="AU1239" s="14">
        <v>0</v>
      </c>
      <c r="AV1239" s="14">
        <v>0</v>
      </c>
      <c r="AW1239" s="14">
        <v>0</v>
      </c>
      <c r="AX1239" s="15" t="s">
        <v>156</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69060207</v>
      </c>
      <c r="D1240" s="15" t="s">
        <v>1558</v>
      </c>
      <c r="E1240" s="14">
        <v>7</v>
      </c>
      <c r="F1240" s="14">
        <v>69060200</v>
      </c>
      <c r="G1240" s="14">
        <f t="shared" si="107"/>
        <v>69060208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154</v>
      </c>
      <c r="AT1240" s="15" t="s">
        <v>155</v>
      </c>
      <c r="AU1240" s="14">
        <v>0</v>
      </c>
      <c r="AV1240" s="14">
        <v>0</v>
      </c>
      <c r="AW1240" s="14">
        <v>0</v>
      </c>
      <c r="AX1240" s="15" t="s">
        <v>156</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69060208</v>
      </c>
      <c r="D1241" s="15" t="s">
        <v>1561</v>
      </c>
      <c r="E1241" s="14">
        <v>8</v>
      </c>
      <c r="F1241" s="14">
        <v>69060200</v>
      </c>
      <c r="G1241" s="14">
        <f t="shared" si="107"/>
        <v>69060209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154</v>
      </c>
      <c r="AT1241" s="15" t="s">
        <v>155</v>
      </c>
      <c r="AU1241" s="14">
        <v>0</v>
      </c>
      <c r="AV1241" s="14">
        <v>0</v>
      </c>
      <c r="AW1241" s="14">
        <v>0</v>
      </c>
      <c r="AX1241" s="15" t="s">
        <v>156</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69060209</v>
      </c>
      <c r="D1242" s="15" t="s">
        <v>1564</v>
      </c>
      <c r="E1242" s="14">
        <v>9</v>
      </c>
      <c r="F1242" s="14">
        <v>69060200</v>
      </c>
      <c r="G1242" s="14">
        <f t="shared" si="107"/>
        <v>69060210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154</v>
      </c>
      <c r="AT1242" s="15" t="s">
        <v>155</v>
      </c>
      <c r="AU1242" s="14">
        <v>0</v>
      </c>
      <c r="AV1242" s="14">
        <v>0</v>
      </c>
      <c r="AW1242" s="14">
        <v>0</v>
      </c>
      <c r="AX1242" s="15" t="s">
        <v>156</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69060210</v>
      </c>
      <c r="D1243" s="15" t="s">
        <v>1567</v>
      </c>
      <c r="E1243" s="14">
        <v>10</v>
      </c>
      <c r="F1243" s="14">
        <v>69060200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154</v>
      </c>
      <c r="AT1243" s="15" t="s">
        <v>155</v>
      </c>
      <c r="AU1243" s="14">
        <v>0</v>
      </c>
      <c r="AV1243" s="14">
        <v>0</v>
      </c>
      <c r="AW1243" s="14">
        <v>0</v>
      </c>
      <c r="AX1243" s="15" t="s">
        <v>156</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69060300</v>
      </c>
      <c r="D1244" s="15" t="s">
        <v>1570</v>
      </c>
      <c r="E1244" s="14">
        <v>0</v>
      </c>
      <c r="F1244" s="14">
        <v>69060300</v>
      </c>
      <c r="G1244" s="14">
        <f>C1245</f>
        <v>69060301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154</v>
      </c>
      <c r="AT1244" s="15" t="s">
        <v>155</v>
      </c>
      <c r="AU1244" s="14">
        <v>0</v>
      </c>
      <c r="AV1244" s="14">
        <v>0</v>
      </c>
      <c r="AW1244" s="14">
        <v>0</v>
      </c>
      <c r="AX1244" s="15" t="s">
        <v>156</v>
      </c>
      <c r="AY1244" s="15" t="s">
        <v>1571</v>
      </c>
      <c r="AZ1244" s="13">
        <v>0</v>
      </c>
      <c r="BA1244" s="13">
        <v>1</v>
      </c>
      <c r="BB1244" s="15" t="s">
        <v>1507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69060301</v>
      </c>
      <c r="D1245" s="15" t="s">
        <v>1572</v>
      </c>
      <c r="E1245" s="14">
        <v>1</v>
      </c>
      <c r="F1245" s="14">
        <v>69060300</v>
      </c>
      <c r="G1245" s="14">
        <f t="shared" ref="G1245:G1253" si="108">C1246</f>
        <v>69060302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154</v>
      </c>
      <c r="AT1245" s="15" t="s">
        <v>155</v>
      </c>
      <c r="AU1245" s="14">
        <v>0</v>
      </c>
      <c r="AV1245" s="14">
        <v>0</v>
      </c>
      <c r="AW1245" s="14">
        <v>0</v>
      </c>
      <c r="AX1245" s="15" t="s">
        <v>156</v>
      </c>
      <c r="AY1245" s="15" t="s">
        <v>1573</v>
      </c>
      <c r="AZ1245" s="13">
        <v>0</v>
      </c>
      <c r="BA1245" s="13">
        <v>1</v>
      </c>
      <c r="BB1245" s="15" t="s">
        <v>1574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69060302</v>
      </c>
      <c r="D1246" s="15" t="s">
        <v>1575</v>
      </c>
      <c r="E1246" s="14">
        <v>2</v>
      </c>
      <c r="F1246" s="14">
        <v>69060300</v>
      </c>
      <c r="G1246" s="14">
        <f t="shared" si="108"/>
        <v>69060303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154</v>
      </c>
      <c r="AT1246" s="15" t="s">
        <v>155</v>
      </c>
      <c r="AU1246" s="14">
        <v>0</v>
      </c>
      <c r="AV1246" s="14">
        <v>0</v>
      </c>
      <c r="AW1246" s="14">
        <v>0</v>
      </c>
      <c r="AX1246" s="15" t="s">
        <v>156</v>
      </c>
      <c r="AY1246" s="15" t="s">
        <v>1576</v>
      </c>
      <c r="AZ1246" s="13">
        <v>0</v>
      </c>
      <c r="BA1246" s="13">
        <v>1</v>
      </c>
      <c r="BB1246" s="15" t="s">
        <v>1577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69060303</v>
      </c>
      <c r="D1247" s="15" t="s">
        <v>1578</v>
      </c>
      <c r="E1247" s="14">
        <v>3</v>
      </c>
      <c r="F1247" s="14">
        <v>69060300</v>
      </c>
      <c r="G1247" s="14">
        <f t="shared" si="108"/>
        <v>69060304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154</v>
      </c>
      <c r="AT1247" s="15" t="s">
        <v>155</v>
      </c>
      <c r="AU1247" s="14">
        <v>0</v>
      </c>
      <c r="AV1247" s="14">
        <v>0</v>
      </c>
      <c r="AW1247" s="14">
        <v>0</v>
      </c>
      <c r="AX1247" s="15" t="s">
        <v>156</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69060304</v>
      </c>
      <c r="D1248" s="15" t="s">
        <v>1581</v>
      </c>
      <c r="E1248" s="14">
        <v>4</v>
      </c>
      <c r="F1248" s="14">
        <v>69060300</v>
      </c>
      <c r="G1248" s="14">
        <f t="shared" si="108"/>
        <v>69060305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154</v>
      </c>
      <c r="AT1248" s="15" t="s">
        <v>155</v>
      </c>
      <c r="AU1248" s="14">
        <v>0</v>
      </c>
      <c r="AV1248" s="14">
        <v>0</v>
      </c>
      <c r="AW1248" s="14">
        <v>0</v>
      </c>
      <c r="AX1248" s="15" t="s">
        <v>156</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69060305</v>
      </c>
      <c r="D1249" s="15" t="s">
        <v>1584</v>
      </c>
      <c r="E1249" s="14">
        <v>5</v>
      </c>
      <c r="F1249" s="14">
        <v>69060300</v>
      </c>
      <c r="G1249" s="14">
        <f t="shared" si="108"/>
        <v>69060306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154</v>
      </c>
      <c r="AT1249" s="15" t="s">
        <v>155</v>
      </c>
      <c r="AU1249" s="14">
        <v>0</v>
      </c>
      <c r="AV1249" s="14">
        <v>0</v>
      </c>
      <c r="AW1249" s="14">
        <v>0</v>
      </c>
      <c r="AX1249" s="15" t="s">
        <v>156</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69060306</v>
      </c>
      <c r="D1250" s="15" t="s">
        <v>1587</v>
      </c>
      <c r="E1250" s="14">
        <v>6</v>
      </c>
      <c r="F1250" s="14">
        <v>69060300</v>
      </c>
      <c r="G1250" s="14">
        <f t="shared" si="108"/>
        <v>69060307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154</v>
      </c>
      <c r="AT1250" s="15" t="s">
        <v>155</v>
      </c>
      <c r="AU1250" s="14">
        <v>0</v>
      </c>
      <c r="AV1250" s="14">
        <v>0</v>
      </c>
      <c r="AW1250" s="14">
        <v>0</v>
      </c>
      <c r="AX1250" s="15" t="s">
        <v>156</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69060307</v>
      </c>
      <c r="D1251" s="15" t="s">
        <v>1590</v>
      </c>
      <c r="E1251" s="14">
        <v>7</v>
      </c>
      <c r="F1251" s="14">
        <v>69060300</v>
      </c>
      <c r="G1251" s="14">
        <f t="shared" si="108"/>
        <v>69060308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154</v>
      </c>
      <c r="AT1251" s="15" t="s">
        <v>155</v>
      </c>
      <c r="AU1251" s="14">
        <v>0</v>
      </c>
      <c r="AV1251" s="14">
        <v>0</v>
      </c>
      <c r="AW1251" s="14">
        <v>0</v>
      </c>
      <c r="AX1251" s="15" t="s">
        <v>156</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69060308</v>
      </c>
      <c r="D1252" s="15" t="s">
        <v>1593</v>
      </c>
      <c r="E1252" s="14">
        <v>8</v>
      </c>
      <c r="F1252" s="14">
        <v>69060300</v>
      </c>
      <c r="G1252" s="14">
        <f t="shared" si="108"/>
        <v>69060309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154</v>
      </c>
      <c r="AT1252" s="15" t="s">
        <v>155</v>
      </c>
      <c r="AU1252" s="14">
        <v>0</v>
      </c>
      <c r="AV1252" s="14">
        <v>0</v>
      </c>
      <c r="AW1252" s="14">
        <v>0</v>
      </c>
      <c r="AX1252" s="15" t="s">
        <v>156</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69060309</v>
      </c>
      <c r="D1253" s="15" t="s">
        <v>1596</v>
      </c>
      <c r="E1253" s="14">
        <v>9</v>
      </c>
      <c r="F1253" s="14">
        <v>69060300</v>
      </c>
      <c r="G1253" s="14">
        <f t="shared" si="108"/>
        <v>69060310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154</v>
      </c>
      <c r="AT1253" s="15" t="s">
        <v>155</v>
      </c>
      <c r="AU1253" s="14">
        <v>0</v>
      </c>
      <c r="AV1253" s="14">
        <v>0</v>
      </c>
      <c r="AW1253" s="14">
        <v>0</v>
      </c>
      <c r="AX1253" s="15" t="s">
        <v>156</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69060310</v>
      </c>
      <c r="D1254" s="15" t="s">
        <v>1599</v>
      </c>
      <c r="E1254" s="14">
        <v>10</v>
      </c>
      <c r="F1254" s="14">
        <v>69060300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154</v>
      </c>
      <c r="AT1254" s="15" t="s">
        <v>155</v>
      </c>
      <c r="AU1254" s="14">
        <v>0</v>
      </c>
      <c r="AV1254" s="14">
        <v>0</v>
      </c>
      <c r="AW1254" s="14">
        <v>0</v>
      </c>
      <c r="AX1254" s="15" t="s">
        <v>156</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69060400</v>
      </c>
      <c r="D1255" s="15" t="s">
        <v>1602</v>
      </c>
      <c r="E1255" s="14">
        <v>0</v>
      </c>
      <c r="F1255" s="14">
        <v>69060400</v>
      </c>
      <c r="G1255" s="14">
        <f>C1256</f>
        <v>69060401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154</v>
      </c>
      <c r="AT1255" s="15" t="s">
        <v>155</v>
      </c>
      <c r="AU1255" s="14">
        <v>0</v>
      </c>
      <c r="AV1255" s="14">
        <v>0</v>
      </c>
      <c r="AW1255" s="14">
        <v>0</v>
      </c>
      <c r="AX1255" s="15" t="s">
        <v>156</v>
      </c>
      <c r="AY1255" s="15" t="s">
        <v>1603</v>
      </c>
      <c r="AZ1255" s="13">
        <v>0</v>
      </c>
      <c r="BA1255" s="13">
        <v>1</v>
      </c>
      <c r="BB1255" s="15" t="s">
        <v>1507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69060401</v>
      </c>
      <c r="D1256" s="15" t="s">
        <v>1604</v>
      </c>
      <c r="E1256" s="14">
        <v>1</v>
      </c>
      <c r="F1256" s="14">
        <v>69060400</v>
      </c>
      <c r="G1256" s="14">
        <f t="shared" ref="G1256:G1264" si="109">C1257</f>
        <v>69060402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154</v>
      </c>
      <c r="AT1256" s="15" t="s">
        <v>155</v>
      </c>
      <c r="AU1256" s="14">
        <v>0</v>
      </c>
      <c r="AV1256" s="14">
        <v>0</v>
      </c>
      <c r="AW1256" s="14">
        <v>0</v>
      </c>
      <c r="AX1256" s="15" t="s">
        <v>156</v>
      </c>
      <c r="AY1256" s="15" t="s">
        <v>1605</v>
      </c>
      <c r="AZ1256" s="13">
        <v>0</v>
      </c>
      <c r="BA1256" s="13">
        <v>1</v>
      </c>
      <c r="BB1256" s="15" t="s">
        <v>1606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69060402</v>
      </c>
      <c r="D1257" s="15" t="s">
        <v>1607</v>
      </c>
      <c r="E1257" s="14">
        <v>2</v>
      </c>
      <c r="F1257" s="14">
        <v>69060400</v>
      </c>
      <c r="G1257" s="14">
        <f t="shared" si="109"/>
        <v>69060403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154</v>
      </c>
      <c r="AT1257" s="15" t="s">
        <v>155</v>
      </c>
      <c r="AU1257" s="14">
        <v>0</v>
      </c>
      <c r="AV1257" s="14">
        <v>0</v>
      </c>
      <c r="AW1257" s="14">
        <v>0</v>
      </c>
      <c r="AX1257" s="15" t="s">
        <v>156</v>
      </c>
      <c r="AY1257" s="15" t="s">
        <v>1608</v>
      </c>
      <c r="AZ1257" s="13">
        <v>0</v>
      </c>
      <c r="BA1257" s="13">
        <v>1</v>
      </c>
      <c r="BB1257" s="15" t="s">
        <v>1609</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69060403</v>
      </c>
      <c r="D1258" s="15" t="s">
        <v>1610</v>
      </c>
      <c r="E1258" s="14">
        <v>3</v>
      </c>
      <c r="F1258" s="14">
        <v>69060400</v>
      </c>
      <c r="G1258" s="14">
        <f t="shared" si="109"/>
        <v>69060404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154</v>
      </c>
      <c r="AT1258" s="15" t="s">
        <v>155</v>
      </c>
      <c r="AU1258" s="14">
        <v>0</v>
      </c>
      <c r="AV1258" s="14">
        <v>0</v>
      </c>
      <c r="AW1258" s="14">
        <v>0</v>
      </c>
      <c r="AX1258" s="15" t="s">
        <v>156</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69060404</v>
      </c>
      <c r="D1259" s="15" t="s">
        <v>1613</v>
      </c>
      <c r="E1259" s="14">
        <v>4</v>
      </c>
      <c r="F1259" s="14">
        <v>69060400</v>
      </c>
      <c r="G1259" s="14">
        <f t="shared" si="109"/>
        <v>69060405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154</v>
      </c>
      <c r="AT1259" s="15" t="s">
        <v>155</v>
      </c>
      <c r="AU1259" s="14">
        <v>0</v>
      </c>
      <c r="AV1259" s="14">
        <v>0</v>
      </c>
      <c r="AW1259" s="14">
        <v>0</v>
      </c>
      <c r="AX1259" s="15" t="s">
        <v>156</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69060405</v>
      </c>
      <c r="D1260" s="15" t="s">
        <v>1616</v>
      </c>
      <c r="E1260" s="14">
        <v>5</v>
      </c>
      <c r="F1260" s="14">
        <v>69060400</v>
      </c>
      <c r="G1260" s="14">
        <f t="shared" si="109"/>
        <v>69060406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154</v>
      </c>
      <c r="AT1260" s="15" t="s">
        <v>155</v>
      </c>
      <c r="AU1260" s="14">
        <v>0</v>
      </c>
      <c r="AV1260" s="14">
        <v>0</v>
      </c>
      <c r="AW1260" s="14">
        <v>0</v>
      </c>
      <c r="AX1260" s="15" t="s">
        <v>156</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69060406</v>
      </c>
      <c r="D1261" s="15" t="s">
        <v>1619</v>
      </c>
      <c r="E1261" s="14">
        <v>6</v>
      </c>
      <c r="F1261" s="14">
        <v>69060400</v>
      </c>
      <c r="G1261" s="14">
        <f t="shared" si="109"/>
        <v>69060407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154</v>
      </c>
      <c r="AT1261" s="15" t="s">
        <v>155</v>
      </c>
      <c r="AU1261" s="14">
        <v>0</v>
      </c>
      <c r="AV1261" s="14">
        <v>0</v>
      </c>
      <c r="AW1261" s="14">
        <v>0</v>
      </c>
      <c r="AX1261" s="15" t="s">
        <v>156</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69060407</v>
      </c>
      <c r="D1262" s="15" t="s">
        <v>1622</v>
      </c>
      <c r="E1262" s="14">
        <v>7</v>
      </c>
      <c r="F1262" s="14">
        <v>69060400</v>
      </c>
      <c r="G1262" s="14">
        <f t="shared" si="109"/>
        <v>69060408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154</v>
      </c>
      <c r="AT1262" s="15" t="s">
        <v>155</v>
      </c>
      <c r="AU1262" s="14">
        <v>0</v>
      </c>
      <c r="AV1262" s="14">
        <v>0</v>
      </c>
      <c r="AW1262" s="14">
        <v>0</v>
      </c>
      <c r="AX1262" s="15" t="s">
        <v>156</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69060408</v>
      </c>
      <c r="D1263" s="15" t="s">
        <v>1625</v>
      </c>
      <c r="E1263" s="14">
        <v>8</v>
      </c>
      <c r="F1263" s="14">
        <v>69060400</v>
      </c>
      <c r="G1263" s="14">
        <f t="shared" si="109"/>
        <v>69060409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154</v>
      </c>
      <c r="AT1263" s="15" t="s">
        <v>155</v>
      </c>
      <c r="AU1263" s="14">
        <v>0</v>
      </c>
      <c r="AV1263" s="14">
        <v>0</v>
      </c>
      <c r="AW1263" s="14">
        <v>0</v>
      </c>
      <c r="AX1263" s="15" t="s">
        <v>156</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69060409</v>
      </c>
      <c r="D1264" s="15" t="s">
        <v>1628</v>
      </c>
      <c r="E1264" s="14">
        <v>9</v>
      </c>
      <c r="F1264" s="14">
        <v>69060400</v>
      </c>
      <c r="G1264" s="14">
        <f t="shared" si="109"/>
        <v>69060410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154</v>
      </c>
      <c r="AT1264" s="15" t="s">
        <v>155</v>
      </c>
      <c r="AU1264" s="14">
        <v>0</v>
      </c>
      <c r="AV1264" s="14">
        <v>0</v>
      </c>
      <c r="AW1264" s="14">
        <v>0</v>
      </c>
      <c r="AX1264" s="15" t="s">
        <v>156</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69060410</v>
      </c>
      <c r="D1265" s="15" t="s">
        <v>1631</v>
      </c>
      <c r="E1265" s="14">
        <v>10</v>
      </c>
      <c r="F1265" s="14">
        <v>69060400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154</v>
      </c>
      <c r="AT1265" s="15" t="s">
        <v>155</v>
      </c>
      <c r="AU1265" s="14">
        <v>0</v>
      </c>
      <c r="AV1265" s="14">
        <v>0</v>
      </c>
      <c r="AW1265" s="14">
        <v>0</v>
      </c>
      <c r="AX1265" s="15" t="s">
        <v>156</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69060500</v>
      </c>
      <c r="D1266" s="15" t="s">
        <v>1634</v>
      </c>
      <c r="E1266" s="14">
        <v>0</v>
      </c>
      <c r="F1266" s="14">
        <v>69060500</v>
      </c>
      <c r="G1266" s="14">
        <f>C1267</f>
        <v>69060501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154</v>
      </c>
      <c r="AT1266" s="15" t="s">
        <v>155</v>
      </c>
      <c r="AU1266" s="14">
        <v>0</v>
      </c>
      <c r="AV1266" s="14">
        <v>0</v>
      </c>
      <c r="AW1266" s="14">
        <v>0</v>
      </c>
      <c r="AX1266" s="15" t="s">
        <v>156</v>
      </c>
      <c r="AY1266" s="15" t="s">
        <v>1635</v>
      </c>
      <c r="AZ1266" s="13">
        <v>0</v>
      </c>
      <c r="BA1266" s="13">
        <v>1</v>
      </c>
      <c r="BB1266" s="15" t="s">
        <v>1507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69060501</v>
      </c>
      <c r="D1267" s="15" t="s">
        <v>1636</v>
      </c>
      <c r="E1267" s="14">
        <v>1</v>
      </c>
      <c r="F1267" s="14">
        <v>69060500</v>
      </c>
      <c r="G1267" s="14">
        <f t="shared" ref="G1267:G1275" si="110">C1268</f>
        <v>69060502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154</v>
      </c>
      <c r="AT1267" s="15" t="s">
        <v>155</v>
      </c>
      <c r="AU1267" s="14">
        <v>0</v>
      </c>
      <c r="AV1267" s="14">
        <v>0</v>
      </c>
      <c r="AW1267" s="14">
        <v>0</v>
      </c>
      <c r="AX1267" s="15" t="s">
        <v>156</v>
      </c>
      <c r="AY1267" s="15" t="s">
        <v>1637</v>
      </c>
      <c r="AZ1267" s="13">
        <v>0</v>
      </c>
      <c r="BA1267" s="13">
        <v>1</v>
      </c>
      <c r="BB1267" s="15" t="s">
        <v>1638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69060502</v>
      </c>
      <c r="D1268" s="15" t="s">
        <v>1639</v>
      </c>
      <c r="E1268" s="14">
        <v>2</v>
      </c>
      <c r="F1268" s="14">
        <v>69060500</v>
      </c>
      <c r="G1268" s="14">
        <f t="shared" si="110"/>
        <v>69060503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154</v>
      </c>
      <c r="AT1268" s="15" t="s">
        <v>155</v>
      </c>
      <c r="AU1268" s="14">
        <v>0</v>
      </c>
      <c r="AV1268" s="14">
        <v>0</v>
      </c>
      <c r="AW1268" s="14">
        <v>0</v>
      </c>
      <c r="AX1268" s="15" t="s">
        <v>156</v>
      </c>
      <c r="AY1268" s="15" t="s">
        <v>1640</v>
      </c>
      <c r="AZ1268" s="13">
        <v>0</v>
      </c>
      <c r="BA1268" s="13">
        <v>1</v>
      </c>
      <c r="BB1268" s="15" t="s">
        <v>1641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69060503</v>
      </c>
      <c r="D1269" s="15" t="s">
        <v>1642</v>
      </c>
      <c r="E1269" s="14">
        <v>3</v>
      </c>
      <c r="F1269" s="14">
        <v>69060500</v>
      </c>
      <c r="G1269" s="14">
        <f t="shared" si="110"/>
        <v>69060504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154</v>
      </c>
      <c r="AT1269" s="15" t="s">
        <v>155</v>
      </c>
      <c r="AU1269" s="14">
        <v>0</v>
      </c>
      <c r="AV1269" s="14">
        <v>0</v>
      </c>
      <c r="AW1269" s="14">
        <v>0</v>
      </c>
      <c r="AX1269" s="15" t="s">
        <v>156</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69060504</v>
      </c>
      <c r="D1270" s="15" t="s">
        <v>1645</v>
      </c>
      <c r="E1270" s="14">
        <v>4</v>
      </c>
      <c r="F1270" s="14">
        <v>69060500</v>
      </c>
      <c r="G1270" s="14">
        <f t="shared" si="110"/>
        <v>69060505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154</v>
      </c>
      <c r="AT1270" s="15" t="s">
        <v>155</v>
      </c>
      <c r="AU1270" s="14">
        <v>0</v>
      </c>
      <c r="AV1270" s="14">
        <v>0</v>
      </c>
      <c r="AW1270" s="14">
        <v>0</v>
      </c>
      <c r="AX1270" s="15" t="s">
        <v>156</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69060505</v>
      </c>
      <c r="D1271" s="15" t="s">
        <v>1648</v>
      </c>
      <c r="E1271" s="14">
        <v>5</v>
      </c>
      <c r="F1271" s="14">
        <v>69060500</v>
      </c>
      <c r="G1271" s="14">
        <f t="shared" si="110"/>
        <v>69060506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154</v>
      </c>
      <c r="AT1271" s="15" t="s">
        <v>155</v>
      </c>
      <c r="AU1271" s="14">
        <v>0</v>
      </c>
      <c r="AV1271" s="14">
        <v>0</v>
      </c>
      <c r="AW1271" s="14">
        <v>0</v>
      </c>
      <c r="AX1271" s="15" t="s">
        <v>156</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69060506</v>
      </c>
      <c r="D1272" s="15" t="s">
        <v>1651</v>
      </c>
      <c r="E1272" s="14">
        <v>6</v>
      </c>
      <c r="F1272" s="14">
        <v>69060500</v>
      </c>
      <c r="G1272" s="14">
        <f t="shared" si="110"/>
        <v>69060507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154</v>
      </c>
      <c r="AT1272" s="15" t="s">
        <v>155</v>
      </c>
      <c r="AU1272" s="14">
        <v>0</v>
      </c>
      <c r="AV1272" s="14">
        <v>0</v>
      </c>
      <c r="AW1272" s="14">
        <v>0</v>
      </c>
      <c r="AX1272" s="15" t="s">
        <v>156</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69060507</v>
      </c>
      <c r="D1273" s="15" t="s">
        <v>1654</v>
      </c>
      <c r="E1273" s="14">
        <v>7</v>
      </c>
      <c r="F1273" s="14">
        <v>69060500</v>
      </c>
      <c r="G1273" s="14">
        <f t="shared" si="110"/>
        <v>69060508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154</v>
      </c>
      <c r="AT1273" s="15" t="s">
        <v>155</v>
      </c>
      <c r="AU1273" s="14">
        <v>0</v>
      </c>
      <c r="AV1273" s="14">
        <v>0</v>
      </c>
      <c r="AW1273" s="14">
        <v>0</v>
      </c>
      <c r="AX1273" s="15" t="s">
        <v>156</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69060508</v>
      </c>
      <c r="D1274" s="15" t="s">
        <v>1657</v>
      </c>
      <c r="E1274" s="14">
        <v>8</v>
      </c>
      <c r="F1274" s="14">
        <v>69060500</v>
      </c>
      <c r="G1274" s="14">
        <f t="shared" si="110"/>
        <v>69060509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154</v>
      </c>
      <c r="AT1274" s="15" t="s">
        <v>155</v>
      </c>
      <c r="AU1274" s="14">
        <v>0</v>
      </c>
      <c r="AV1274" s="14">
        <v>0</v>
      </c>
      <c r="AW1274" s="14">
        <v>0</v>
      </c>
      <c r="AX1274" s="15" t="s">
        <v>156</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69060509</v>
      </c>
      <c r="D1275" s="15" t="s">
        <v>1660</v>
      </c>
      <c r="E1275" s="14">
        <v>9</v>
      </c>
      <c r="F1275" s="14">
        <v>69060500</v>
      </c>
      <c r="G1275" s="14">
        <f t="shared" si="110"/>
        <v>69060510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154</v>
      </c>
      <c r="AT1275" s="15" t="s">
        <v>155</v>
      </c>
      <c r="AU1275" s="14">
        <v>0</v>
      </c>
      <c r="AV1275" s="14">
        <v>0</v>
      </c>
      <c r="AW1275" s="14">
        <v>0</v>
      </c>
      <c r="AX1275" s="15" t="s">
        <v>156</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69060510</v>
      </c>
      <c r="D1276" s="15" t="s">
        <v>1663</v>
      </c>
      <c r="E1276" s="14">
        <v>10</v>
      </c>
      <c r="F1276" s="14">
        <v>69060500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154</v>
      </c>
      <c r="AT1276" s="15" t="s">
        <v>155</v>
      </c>
      <c r="AU1276" s="14">
        <v>0</v>
      </c>
      <c r="AV1276" s="14">
        <v>0</v>
      </c>
      <c r="AW1276" s="14">
        <v>0</v>
      </c>
      <c r="AX1276" s="15" t="s">
        <v>156</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69060600</v>
      </c>
      <c r="D1277" s="15" t="s">
        <v>1666</v>
      </c>
      <c r="E1277" s="14">
        <v>1</v>
      </c>
      <c r="F1277" s="14">
        <v>69060600</v>
      </c>
      <c r="G1277" s="14">
        <v>69060601</v>
      </c>
      <c r="H1277" s="13">
        <v>0</v>
      </c>
      <c r="I1277" s="14">
        <v>20</v>
      </c>
      <c r="J1277" s="14">
        <v>2</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154</v>
      </c>
      <c r="AT1277" s="15" t="s">
        <v>155</v>
      </c>
      <c r="AU1277" s="14">
        <v>0</v>
      </c>
      <c r="AV1277" s="14">
        <v>0</v>
      </c>
      <c r="AW1277" s="14">
        <v>0</v>
      </c>
      <c r="AX1277" s="15" t="s">
        <v>156</v>
      </c>
      <c r="AY1277" s="15" t="s">
        <v>1667</v>
      </c>
      <c r="AZ1277" s="13">
        <v>0</v>
      </c>
      <c r="BA1277" s="13">
        <v>1</v>
      </c>
      <c r="BB1277" s="15" t="s">
        <v>1507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69060601</v>
      </c>
      <c r="D1278" s="15" t="s">
        <v>1668</v>
      </c>
      <c r="E1278" s="14">
        <v>1</v>
      </c>
      <c r="F1278" s="14">
        <v>69060600</v>
      </c>
      <c r="G1278" s="14">
        <v>69060602</v>
      </c>
      <c r="H1278" s="13">
        <v>0</v>
      </c>
      <c r="I1278" s="14">
        <v>20</v>
      </c>
      <c r="J1278" s="14">
        <v>2</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154</v>
      </c>
      <c r="AT1278" s="15" t="s">
        <v>155</v>
      </c>
      <c r="AU1278" s="14">
        <v>0</v>
      </c>
      <c r="AV1278" s="14">
        <v>0</v>
      </c>
      <c r="AW1278" s="14">
        <v>0</v>
      </c>
      <c r="AX1278" s="15" t="s">
        <v>156</v>
      </c>
      <c r="AY1278" s="15" t="s">
        <v>1220</v>
      </c>
      <c r="AZ1278" s="13">
        <v>0</v>
      </c>
      <c r="BA1278" s="13">
        <v>1</v>
      </c>
      <c r="BB1278" s="15" t="s">
        <v>1669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69060602</v>
      </c>
      <c r="D1279" s="15" t="s">
        <v>1670</v>
      </c>
      <c r="E1279" s="14">
        <v>1</v>
      </c>
      <c r="F1279" s="14">
        <v>69060600</v>
      </c>
      <c r="G1279" s="14">
        <v>0</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154</v>
      </c>
      <c r="AT1279" s="15" t="s">
        <v>155</v>
      </c>
      <c r="AU1279" s="14">
        <v>0</v>
      </c>
      <c r="AV1279" s="14">
        <v>0</v>
      </c>
      <c r="AW1279" s="14">
        <v>0</v>
      </c>
      <c r="AX1279" s="15" t="s">
        <v>156</v>
      </c>
      <c r="AY1279" s="15" t="s">
        <v>1671</v>
      </c>
      <c r="AZ1279" s="13">
        <v>0</v>
      </c>
      <c r="BA1279" s="13">
        <v>1</v>
      </c>
      <c r="BB1279" s="15" t="s">
        <v>1672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69060700</v>
      </c>
      <c r="D1280" s="15" t="s">
        <v>1673</v>
      </c>
      <c r="E1280" s="14">
        <v>1</v>
      </c>
      <c r="F1280" s="14">
        <v>69060700</v>
      </c>
      <c r="G1280" s="14">
        <v>69060701</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154</v>
      </c>
      <c r="AT1280" s="15" t="s">
        <v>155</v>
      </c>
      <c r="AU1280" s="14">
        <v>0</v>
      </c>
      <c r="AV1280" s="14">
        <v>0</v>
      </c>
      <c r="AW1280" s="14">
        <v>0</v>
      </c>
      <c r="AX1280" s="15" t="s">
        <v>156</v>
      </c>
      <c r="AY1280" s="15" t="s">
        <v>1667</v>
      </c>
      <c r="AZ1280" s="13">
        <v>0</v>
      </c>
      <c r="BA1280" s="13">
        <v>1</v>
      </c>
      <c r="BB1280" s="15" t="s">
        <v>1507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69060701</v>
      </c>
      <c r="D1281" s="15" t="s">
        <v>1674</v>
      </c>
      <c r="E1281" s="14">
        <v>1</v>
      </c>
      <c r="F1281" s="14">
        <v>69060700</v>
      </c>
      <c r="G1281" s="14">
        <v>69060702</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154</v>
      </c>
      <c r="AT1281" s="15" t="s">
        <v>155</v>
      </c>
      <c r="AU1281" s="14">
        <v>0</v>
      </c>
      <c r="AV1281" s="14">
        <v>0</v>
      </c>
      <c r="AW1281" s="14">
        <v>0</v>
      </c>
      <c r="AX1281" s="15" t="s">
        <v>156</v>
      </c>
      <c r="AY1281" s="15" t="s">
        <v>1220</v>
      </c>
      <c r="AZ1281" s="13">
        <v>0</v>
      </c>
      <c r="BA1281" s="13">
        <v>1</v>
      </c>
      <c r="BB1281" s="15" t="s">
        <v>1675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69060702</v>
      </c>
      <c r="D1282" s="15" t="s">
        <v>1676</v>
      </c>
      <c r="E1282" s="14">
        <v>1</v>
      </c>
      <c r="F1282" s="14">
        <v>69060700</v>
      </c>
      <c r="G1282" s="14">
        <v>0</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154</v>
      </c>
      <c r="AT1282" s="15" t="s">
        <v>155</v>
      </c>
      <c r="AU1282" s="14">
        <v>0</v>
      </c>
      <c r="AV1282" s="14">
        <v>0</v>
      </c>
      <c r="AW1282" s="14">
        <v>0</v>
      </c>
      <c r="AX1282" s="15" t="s">
        <v>156</v>
      </c>
      <c r="AY1282" s="15" t="s">
        <v>1671</v>
      </c>
      <c r="AZ1282" s="13">
        <v>0</v>
      </c>
      <c r="BA1282" s="13">
        <v>1</v>
      </c>
      <c r="BB1282" s="15" t="s">
        <v>1677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69060800</v>
      </c>
      <c r="D1283" s="131" t="s">
        <v>1678</v>
      </c>
      <c r="E1283" s="130">
        <v>1</v>
      </c>
      <c r="F1283" s="14">
        <v>69060800</v>
      </c>
      <c r="G1283" s="14">
        <v>69060801</v>
      </c>
      <c r="H1283" s="130">
        <v>0</v>
      </c>
      <c r="I1283" s="14">
        <v>20</v>
      </c>
      <c r="J1283" s="130">
        <v>3</v>
      </c>
      <c r="K1283" s="130">
        <v>0</v>
      </c>
      <c r="L1283" s="130">
        <v>0</v>
      </c>
      <c r="M1283" s="130">
        <v>0</v>
      </c>
      <c r="N1283" s="130">
        <v>2</v>
      </c>
      <c r="O1283" s="130">
        <v>0</v>
      </c>
      <c r="P1283" s="130">
        <v>0</v>
      </c>
      <c r="Q1283" s="130">
        <v>0</v>
      </c>
      <c r="R1283" s="130">
        <v>0</v>
      </c>
      <c r="S1283" s="130">
        <v>0</v>
      </c>
      <c r="T1283" s="130">
        <v>1</v>
      </c>
      <c r="U1283" s="130">
        <v>2</v>
      </c>
      <c r="V1283" s="130">
        <v>0</v>
      </c>
      <c r="W1283" s="130">
        <v>0</v>
      </c>
      <c r="X1283" s="130">
        <v>0</v>
      </c>
      <c r="Y1283" s="130">
        <v>0</v>
      </c>
      <c r="Z1283" s="130">
        <v>0</v>
      </c>
      <c r="AA1283" s="130">
        <v>0</v>
      </c>
      <c r="AB1283" s="130">
        <v>1</v>
      </c>
      <c r="AC1283" s="130">
        <v>0</v>
      </c>
      <c r="AD1283" s="130">
        <v>20</v>
      </c>
      <c r="AE1283" s="130">
        <v>0</v>
      </c>
      <c r="AF1283" s="130">
        <v>0</v>
      </c>
      <c r="AG1283" s="130">
        <v>2</v>
      </c>
      <c r="AH1283" s="130">
        <v>0</v>
      </c>
      <c r="AI1283" s="130">
        <v>0</v>
      </c>
      <c r="AJ1283" s="130">
        <v>0</v>
      </c>
      <c r="AK1283" s="130">
        <v>0</v>
      </c>
      <c r="AL1283" s="130">
        <v>0</v>
      </c>
      <c r="AM1283" s="130">
        <v>0</v>
      </c>
      <c r="AN1283" s="130">
        <v>0</v>
      </c>
      <c r="AO1283" s="130">
        <v>1000</v>
      </c>
      <c r="AP1283" s="130">
        <v>0</v>
      </c>
      <c r="AQ1283" s="130">
        <v>0</v>
      </c>
      <c r="AR1283" s="130"/>
      <c r="AS1283" s="130" t="s">
        <v>154</v>
      </c>
      <c r="AT1283" s="131" t="s">
        <v>155</v>
      </c>
      <c r="AU1283" s="130">
        <v>0</v>
      </c>
      <c r="AV1283" s="130">
        <v>0</v>
      </c>
      <c r="AW1283" s="130">
        <v>0</v>
      </c>
      <c r="AX1283" s="131" t="s">
        <v>156</v>
      </c>
      <c r="AY1283" s="130" t="s">
        <v>154</v>
      </c>
      <c r="AZ1283" s="130">
        <v>0</v>
      </c>
      <c r="BA1283" s="130">
        <v>1</v>
      </c>
      <c r="BB1283" s="15" t="s">
        <v>1507</v>
      </c>
      <c r="BC1283" s="130">
        <v>0</v>
      </c>
      <c r="BD1283" s="130">
        <v>0</v>
      </c>
      <c r="BE1283" s="130">
        <v>0</v>
      </c>
      <c r="BF1283" s="130">
        <v>0</v>
      </c>
      <c r="BG1283" s="130">
        <v>0</v>
      </c>
      <c r="BH1283" s="130">
        <v>0</v>
      </c>
      <c r="BI1283" s="146">
        <v>0</v>
      </c>
      <c r="BJ1283" s="130">
        <v>1</v>
      </c>
      <c r="BK1283" s="6">
        <v>0</v>
      </c>
      <c r="BL1283" s="6">
        <v>0</v>
      </c>
      <c r="BM1283" s="6">
        <v>0</v>
      </c>
      <c r="BN1283" s="6">
        <v>0</v>
      </c>
      <c r="BO1283" s="6">
        <v>0</v>
      </c>
    </row>
    <row r="1284" spans="3:67" ht="20.100000000000001" customHeight="1">
      <c r="C1284" s="14">
        <v>69060801</v>
      </c>
      <c r="D1284" s="131" t="s">
        <v>1678</v>
      </c>
      <c r="E1284" s="130">
        <v>1</v>
      </c>
      <c r="F1284" s="14">
        <v>69060800</v>
      </c>
      <c r="G1284" s="130">
        <v>0</v>
      </c>
      <c r="H1284" s="130">
        <v>0</v>
      </c>
      <c r="I1284" s="14">
        <v>20</v>
      </c>
      <c r="J1284" s="130">
        <v>3</v>
      </c>
      <c r="K1284" s="130">
        <v>0</v>
      </c>
      <c r="L1284" s="130">
        <v>0</v>
      </c>
      <c r="M1284" s="130">
        <v>0</v>
      </c>
      <c r="N1284" s="130">
        <v>2</v>
      </c>
      <c r="O1284" s="130">
        <v>13</v>
      </c>
      <c r="P1284" s="130">
        <v>0.25</v>
      </c>
      <c r="Q1284" s="130">
        <v>0</v>
      </c>
      <c r="R1284" s="130">
        <v>0</v>
      </c>
      <c r="S1284" s="130">
        <v>0</v>
      </c>
      <c r="T1284" s="130">
        <v>1</v>
      </c>
      <c r="U1284" s="130">
        <v>2</v>
      </c>
      <c r="V1284" s="130">
        <v>0</v>
      </c>
      <c r="W1284" s="130">
        <v>0</v>
      </c>
      <c r="X1284" s="130">
        <v>0</v>
      </c>
      <c r="Y1284" s="130">
        <v>0</v>
      </c>
      <c r="Z1284" s="130">
        <v>0</v>
      </c>
      <c r="AA1284" s="130">
        <v>0</v>
      </c>
      <c r="AB1284" s="130">
        <v>1</v>
      </c>
      <c r="AC1284" s="130">
        <v>0</v>
      </c>
      <c r="AD1284" s="130">
        <v>20</v>
      </c>
      <c r="AE1284" s="130">
        <v>0</v>
      </c>
      <c r="AF1284" s="130">
        <v>0</v>
      </c>
      <c r="AG1284" s="130">
        <v>2</v>
      </c>
      <c r="AH1284" s="130">
        <v>0</v>
      </c>
      <c r="AI1284" s="130">
        <v>0</v>
      </c>
      <c r="AJ1284" s="130">
        <v>0</v>
      </c>
      <c r="AK1284" s="130">
        <v>0</v>
      </c>
      <c r="AL1284" s="130">
        <v>0</v>
      </c>
      <c r="AM1284" s="130">
        <v>0</v>
      </c>
      <c r="AN1284" s="130">
        <v>0</v>
      </c>
      <c r="AO1284" s="130">
        <v>1000</v>
      </c>
      <c r="AP1284" s="130">
        <v>0</v>
      </c>
      <c r="AQ1284" s="130">
        <v>0</v>
      </c>
      <c r="AR1284" s="130">
        <v>80001031</v>
      </c>
      <c r="AS1284" s="130" t="s">
        <v>154</v>
      </c>
      <c r="AT1284" s="131" t="s">
        <v>155</v>
      </c>
      <c r="AU1284" s="130" t="s">
        <v>817</v>
      </c>
      <c r="AV1284" s="130">
        <v>0</v>
      </c>
      <c r="AW1284" s="130">
        <v>40000003</v>
      </c>
      <c r="AX1284" s="131" t="s">
        <v>156</v>
      </c>
      <c r="AY1284" s="130" t="s">
        <v>154</v>
      </c>
      <c r="AZ1284" s="130">
        <v>0</v>
      </c>
      <c r="BA1284" s="130">
        <v>1</v>
      </c>
      <c r="BB1284" s="131" t="s">
        <v>1679</v>
      </c>
      <c r="BC1284" s="130">
        <v>0</v>
      </c>
      <c r="BD1284" s="130">
        <v>0</v>
      </c>
      <c r="BE1284" s="130">
        <v>0</v>
      </c>
      <c r="BF1284" s="130">
        <v>0</v>
      </c>
      <c r="BG1284" s="130">
        <v>0</v>
      </c>
      <c r="BH1284" s="130">
        <v>0</v>
      </c>
      <c r="BI1284" s="146">
        <v>0</v>
      </c>
      <c r="BJ1284" s="130">
        <v>1</v>
      </c>
      <c r="BK1284" s="6">
        <v>0</v>
      </c>
      <c r="BL1284" s="6">
        <v>0</v>
      </c>
      <c r="BM1284" s="6">
        <v>0</v>
      </c>
      <c r="BN1284" s="6">
        <v>0</v>
      </c>
      <c r="BO1284" s="6">
        <v>0</v>
      </c>
    </row>
    <row r="1285" spans="3:67" ht="20.100000000000001" customHeight="1">
      <c r="C1285" s="14">
        <v>70000001</v>
      </c>
      <c r="D1285" s="15" t="s">
        <v>1680</v>
      </c>
      <c r="E1285" s="14">
        <v>1</v>
      </c>
      <c r="F1285" s="151">
        <v>0</v>
      </c>
      <c r="G1285" s="14">
        <v>0</v>
      </c>
      <c r="H1285" s="13">
        <v>0</v>
      </c>
      <c r="I1285" s="14">
        <v>1</v>
      </c>
      <c r="J1285" s="14">
        <v>0</v>
      </c>
      <c r="K1285" s="14">
        <v>0</v>
      </c>
      <c r="L1285" s="14">
        <v>0</v>
      </c>
      <c r="M1285" s="14">
        <v>0</v>
      </c>
      <c r="N1285" s="14">
        <v>1</v>
      </c>
      <c r="O1285" s="14">
        <v>0</v>
      </c>
      <c r="P1285" s="14">
        <v>0</v>
      </c>
      <c r="Q1285" s="14">
        <v>0</v>
      </c>
      <c r="R1285" s="6">
        <v>0</v>
      </c>
      <c r="S1285" s="13">
        <v>0</v>
      </c>
      <c r="T1285" s="11">
        <v>0</v>
      </c>
      <c r="U1285" s="14">
        <v>1</v>
      </c>
      <c r="V1285" s="14">
        <v>0</v>
      </c>
      <c r="W1285" s="14">
        <v>1</v>
      </c>
      <c r="X1285" s="14">
        <v>0</v>
      </c>
      <c r="Y1285" s="14">
        <v>0</v>
      </c>
      <c r="Z1285" s="14">
        <v>0</v>
      </c>
      <c r="AA1285" s="14">
        <v>0</v>
      </c>
      <c r="AB1285" s="14">
        <v>1</v>
      </c>
      <c r="AC1285" s="14">
        <v>0</v>
      </c>
      <c r="AD1285" s="14">
        <v>1</v>
      </c>
      <c r="AE1285" s="14">
        <v>1</v>
      </c>
      <c r="AF1285" s="14">
        <v>2</v>
      </c>
      <c r="AG1285" s="6">
        <v>7</v>
      </c>
      <c r="AH1285" s="6">
        <v>0</v>
      </c>
      <c r="AI1285" s="6">
        <v>0</v>
      </c>
      <c r="AJ1285" s="6">
        <v>0</v>
      </c>
      <c r="AK1285" s="14">
        <v>0</v>
      </c>
      <c r="AL1285" s="14">
        <v>0</v>
      </c>
      <c r="AM1285" s="14">
        <v>0</v>
      </c>
      <c r="AN1285" s="14">
        <v>0</v>
      </c>
      <c r="AO1285" s="14">
        <v>700</v>
      </c>
      <c r="AP1285" s="14">
        <v>0.5</v>
      </c>
      <c r="AQ1285" s="14">
        <v>0</v>
      </c>
      <c r="AR1285" s="6">
        <v>0</v>
      </c>
      <c r="AS1285" s="14" t="s">
        <v>154</v>
      </c>
      <c r="AT1285" s="15" t="s">
        <v>454</v>
      </c>
      <c r="AU1285" s="14">
        <v>0</v>
      </c>
      <c r="AV1285" s="66">
        <v>12000006</v>
      </c>
      <c r="AW1285" s="14">
        <v>0</v>
      </c>
      <c r="AX1285" s="15" t="s">
        <v>156</v>
      </c>
      <c r="AY1285" s="15" t="s">
        <v>154</v>
      </c>
      <c r="AZ1285" s="13">
        <v>0</v>
      </c>
      <c r="BA1285" s="13">
        <v>0</v>
      </c>
      <c r="BB1285" s="68"/>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66">
        <v>70000002</v>
      </c>
      <c r="D1286" s="82" t="s">
        <v>1681</v>
      </c>
      <c r="E1286" s="66">
        <v>1</v>
      </c>
      <c r="F1286" s="66">
        <v>60010500</v>
      </c>
      <c r="G1286" s="66">
        <v>0</v>
      </c>
      <c r="H1286" s="73">
        <v>0</v>
      </c>
      <c r="I1286" s="66">
        <v>1</v>
      </c>
      <c r="J1286" s="66">
        <v>0</v>
      </c>
      <c r="K1286" s="55">
        <v>0</v>
      </c>
      <c r="L1286" s="66">
        <v>0</v>
      </c>
      <c r="M1286" s="66">
        <v>0</v>
      </c>
      <c r="N1286" s="66">
        <v>1</v>
      </c>
      <c r="O1286" s="66">
        <v>0</v>
      </c>
      <c r="P1286" s="66">
        <v>0</v>
      </c>
      <c r="Q1286" s="66">
        <v>0</v>
      </c>
      <c r="R1286" s="6">
        <v>0</v>
      </c>
      <c r="S1286" s="66">
        <v>0</v>
      </c>
      <c r="T1286" s="55">
        <v>1</v>
      </c>
      <c r="U1286" s="66">
        <v>1</v>
      </c>
      <c r="V1286" s="66">
        <v>0</v>
      </c>
      <c r="W1286" s="66">
        <v>1</v>
      </c>
      <c r="X1286" s="66">
        <v>0</v>
      </c>
      <c r="Y1286" s="66">
        <v>0</v>
      </c>
      <c r="Z1286" s="66">
        <v>0</v>
      </c>
      <c r="AA1286" s="66">
        <v>0</v>
      </c>
      <c r="AB1286" s="66">
        <v>1</v>
      </c>
      <c r="AC1286" s="66">
        <v>0</v>
      </c>
      <c r="AD1286" s="66">
        <v>2</v>
      </c>
      <c r="AE1286" s="66">
        <v>1</v>
      </c>
      <c r="AF1286" s="66">
        <v>9</v>
      </c>
      <c r="AG1286" s="62">
        <v>7</v>
      </c>
      <c r="AH1286" s="62">
        <v>0</v>
      </c>
      <c r="AI1286" s="6">
        <v>0</v>
      </c>
      <c r="AJ1286" s="62">
        <v>9</v>
      </c>
      <c r="AK1286" s="66">
        <v>0</v>
      </c>
      <c r="AL1286" s="66">
        <v>0</v>
      </c>
      <c r="AM1286" s="66">
        <v>0</v>
      </c>
      <c r="AN1286" s="66">
        <v>0.5</v>
      </c>
      <c r="AO1286" s="66">
        <v>3000</v>
      </c>
      <c r="AP1286" s="66">
        <v>0.2</v>
      </c>
      <c r="AQ1286" s="66">
        <v>20</v>
      </c>
      <c r="AR1286" s="62">
        <v>0</v>
      </c>
      <c r="AS1286" s="66" t="s">
        <v>154</v>
      </c>
      <c r="AT1286" s="15" t="s">
        <v>454</v>
      </c>
      <c r="AU1286" s="66" t="s">
        <v>188</v>
      </c>
      <c r="AV1286" s="66">
        <v>12000006</v>
      </c>
      <c r="AW1286" s="169">
        <v>20000025</v>
      </c>
      <c r="AX1286" s="82" t="s">
        <v>189</v>
      </c>
      <c r="AY1286" s="82" t="s">
        <v>154</v>
      </c>
      <c r="AZ1286" s="73">
        <v>0</v>
      </c>
      <c r="BA1286" s="73">
        <v>0</v>
      </c>
      <c r="BB1286" s="74"/>
      <c r="BC1286" s="66">
        <v>0</v>
      </c>
      <c r="BD1286" s="66">
        <v>0</v>
      </c>
      <c r="BE1286" s="66">
        <v>0</v>
      </c>
      <c r="BF1286" s="66">
        <v>0</v>
      </c>
      <c r="BG1286" s="66">
        <v>0</v>
      </c>
      <c r="BH1286" s="66">
        <v>0</v>
      </c>
      <c r="BI1286" s="66">
        <v>0</v>
      </c>
      <c r="BJ1286" s="6">
        <v>0</v>
      </c>
      <c r="BK1286" s="6">
        <v>0</v>
      </c>
      <c r="BL1286" s="6">
        <v>0</v>
      </c>
      <c r="BM1286" s="6">
        <v>0</v>
      </c>
      <c r="BN1286" s="6">
        <v>0</v>
      </c>
      <c r="BO1286" s="6">
        <v>0</v>
      </c>
    </row>
    <row r="1287" spans="3:67" ht="20.100000000000001" customHeight="1">
      <c r="C1287" s="66">
        <v>70000003</v>
      </c>
      <c r="D1287" s="82" t="s">
        <v>1682</v>
      </c>
      <c r="E1287" s="66">
        <v>1</v>
      </c>
      <c r="F1287" s="66">
        <v>60010500</v>
      </c>
      <c r="G1287" s="66">
        <v>0</v>
      </c>
      <c r="H1287" s="73">
        <v>0</v>
      </c>
      <c r="I1287" s="66">
        <v>1</v>
      </c>
      <c r="J1287" s="66">
        <v>0</v>
      </c>
      <c r="K1287" s="55">
        <v>0</v>
      </c>
      <c r="L1287" s="66">
        <v>0</v>
      </c>
      <c r="M1287" s="66">
        <v>0</v>
      </c>
      <c r="N1287" s="66">
        <v>1</v>
      </c>
      <c r="O1287" s="66">
        <v>0</v>
      </c>
      <c r="P1287" s="66">
        <v>0</v>
      </c>
      <c r="Q1287" s="66">
        <v>0</v>
      </c>
      <c r="R1287" s="6">
        <v>0</v>
      </c>
      <c r="S1287" s="66">
        <v>0</v>
      </c>
      <c r="T1287" s="55">
        <v>1</v>
      </c>
      <c r="U1287" s="66">
        <v>1</v>
      </c>
      <c r="V1287" s="66">
        <v>0</v>
      </c>
      <c r="W1287" s="66">
        <v>1</v>
      </c>
      <c r="X1287" s="66">
        <v>0</v>
      </c>
      <c r="Y1287" s="66">
        <v>0</v>
      </c>
      <c r="Z1287" s="66">
        <v>0</v>
      </c>
      <c r="AA1287" s="66">
        <v>0</v>
      </c>
      <c r="AB1287" s="66">
        <v>1</v>
      </c>
      <c r="AC1287" s="66">
        <v>0</v>
      </c>
      <c r="AD1287" s="66">
        <v>2</v>
      </c>
      <c r="AE1287" s="66">
        <v>1</v>
      </c>
      <c r="AF1287" s="66">
        <v>9</v>
      </c>
      <c r="AG1287" s="62">
        <v>7</v>
      </c>
      <c r="AH1287" s="62">
        <v>0</v>
      </c>
      <c r="AI1287" s="6">
        <v>0</v>
      </c>
      <c r="AJ1287" s="62">
        <v>9</v>
      </c>
      <c r="AK1287" s="66">
        <v>0</v>
      </c>
      <c r="AL1287" s="66">
        <v>0</v>
      </c>
      <c r="AM1287" s="66">
        <v>0</v>
      </c>
      <c r="AN1287" s="66">
        <v>0.5</v>
      </c>
      <c r="AO1287" s="66">
        <v>3000</v>
      </c>
      <c r="AP1287" s="66">
        <v>0.2</v>
      </c>
      <c r="AQ1287" s="66">
        <v>20</v>
      </c>
      <c r="AR1287" s="62">
        <v>0</v>
      </c>
      <c r="AS1287" s="66" t="s">
        <v>154</v>
      </c>
      <c r="AT1287" s="15" t="s">
        <v>454</v>
      </c>
      <c r="AU1287" s="66" t="s">
        <v>188</v>
      </c>
      <c r="AV1287" s="66">
        <v>10001004</v>
      </c>
      <c r="AW1287" s="169">
        <v>20000037</v>
      </c>
      <c r="AX1287" s="82" t="s">
        <v>189</v>
      </c>
      <c r="AY1287" s="82" t="s">
        <v>154</v>
      </c>
      <c r="AZ1287" s="73">
        <v>0</v>
      </c>
      <c r="BA1287" s="73">
        <v>0</v>
      </c>
      <c r="BB1287" s="74"/>
      <c r="BC1287" s="66">
        <v>0</v>
      </c>
      <c r="BD1287" s="66">
        <v>0</v>
      </c>
      <c r="BE1287" s="66">
        <v>0</v>
      </c>
      <c r="BF1287" s="66">
        <v>0</v>
      </c>
      <c r="BG1287" s="66">
        <v>0</v>
      </c>
      <c r="BH1287" s="66">
        <v>0</v>
      </c>
      <c r="BI1287" s="66">
        <v>0</v>
      </c>
      <c r="BJ1287" s="6">
        <v>0</v>
      </c>
      <c r="BK1287" s="6">
        <v>0</v>
      </c>
      <c r="BL1287" s="6">
        <v>0</v>
      </c>
      <c r="BM1287" s="6">
        <v>0</v>
      </c>
      <c r="BN1287" s="6">
        <v>0</v>
      </c>
      <c r="BO1287" s="6">
        <v>0</v>
      </c>
    </row>
    <row r="1288" spans="3:67" ht="20.100000000000001" customHeight="1">
      <c r="C1288" s="66">
        <v>70000004</v>
      </c>
      <c r="D1288" s="82" t="s">
        <v>1683</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154</v>
      </c>
      <c r="AT1288" s="15" t="s">
        <v>454</v>
      </c>
      <c r="AU1288" s="66" t="s">
        <v>188</v>
      </c>
      <c r="AV1288" s="66">
        <v>12000006</v>
      </c>
      <c r="AW1288" s="169">
        <v>20000038</v>
      </c>
      <c r="AX1288" s="82" t="s">
        <v>189</v>
      </c>
      <c r="AY1288" s="82" t="s">
        <v>154</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70000005</v>
      </c>
      <c r="D1289" s="15" t="s">
        <v>1684</v>
      </c>
      <c r="E1289" s="14">
        <v>1</v>
      </c>
      <c r="F1289" s="14">
        <v>60010500</v>
      </c>
      <c r="G1289" s="14">
        <v>0</v>
      </c>
      <c r="H1289" s="13">
        <v>0</v>
      </c>
      <c r="I1289" s="14">
        <v>1</v>
      </c>
      <c r="J1289" s="14">
        <v>3</v>
      </c>
      <c r="K1289" s="11">
        <v>0</v>
      </c>
      <c r="L1289" s="14">
        <v>0</v>
      </c>
      <c r="M1289" s="14">
        <v>0</v>
      </c>
      <c r="N1289" s="14">
        <v>1</v>
      </c>
      <c r="O1289" s="14">
        <v>0</v>
      </c>
      <c r="P1289" s="14">
        <v>0</v>
      </c>
      <c r="Q1289" s="14">
        <v>0</v>
      </c>
      <c r="R1289" s="6">
        <v>0</v>
      </c>
      <c r="S1289" s="14">
        <v>60000332</v>
      </c>
      <c r="T1289" s="11">
        <v>0</v>
      </c>
      <c r="U1289" s="14">
        <v>1</v>
      </c>
      <c r="V1289" s="14">
        <v>0</v>
      </c>
      <c r="W1289" s="14">
        <v>0</v>
      </c>
      <c r="X1289" s="14">
        <v>0</v>
      </c>
      <c r="Y1289" s="14">
        <v>0</v>
      </c>
      <c r="Z1289" s="14">
        <v>0</v>
      </c>
      <c r="AA1289" s="14">
        <v>0</v>
      </c>
      <c r="AB1289" s="14">
        <v>1</v>
      </c>
      <c r="AC1289" s="14">
        <v>0</v>
      </c>
      <c r="AD1289" s="14">
        <v>1</v>
      </c>
      <c r="AE1289" s="14">
        <v>1</v>
      </c>
      <c r="AF1289" s="14">
        <v>2</v>
      </c>
      <c r="AG1289" s="6">
        <v>7</v>
      </c>
      <c r="AH1289" s="6">
        <v>0</v>
      </c>
      <c r="AI1289" s="6">
        <v>0</v>
      </c>
      <c r="AJ1289" s="6">
        <v>3</v>
      </c>
      <c r="AK1289" s="14">
        <v>0</v>
      </c>
      <c r="AL1289" s="14">
        <v>0</v>
      </c>
      <c r="AM1289" s="17">
        <v>0</v>
      </c>
      <c r="AN1289" s="11">
        <v>0.1</v>
      </c>
      <c r="AO1289" s="14">
        <v>3000</v>
      </c>
      <c r="AP1289" s="14">
        <v>0</v>
      </c>
      <c r="AQ1289" s="14">
        <v>40</v>
      </c>
      <c r="AR1289" s="6">
        <v>0</v>
      </c>
      <c r="AS1289" s="14" t="s">
        <v>154</v>
      </c>
      <c r="AT1289" s="12" t="s">
        <v>175</v>
      </c>
      <c r="AU1289" s="14" t="s">
        <v>188</v>
      </c>
      <c r="AV1289" s="14">
        <v>0</v>
      </c>
      <c r="AW1289" s="10">
        <v>0</v>
      </c>
      <c r="AX1289" s="15" t="s">
        <v>189</v>
      </c>
      <c r="AY1289" s="15" t="s">
        <v>154</v>
      </c>
      <c r="AZ1289" s="13">
        <v>0</v>
      </c>
      <c r="BA1289" s="13">
        <v>0</v>
      </c>
      <c r="BB1289" s="37"/>
      <c r="BC1289" s="14">
        <v>0</v>
      </c>
      <c r="BD1289" s="14">
        <v>0</v>
      </c>
      <c r="BE1289" s="14">
        <v>0</v>
      </c>
      <c r="BF1289" s="14">
        <v>0</v>
      </c>
      <c r="BG1289" s="14">
        <v>0</v>
      </c>
      <c r="BH1289" s="14">
        <v>0</v>
      </c>
      <c r="BI1289" s="14">
        <v>0</v>
      </c>
      <c r="BJ1289" s="6">
        <v>0</v>
      </c>
      <c r="BK1289" s="6">
        <v>0</v>
      </c>
      <c r="BL1289" s="6">
        <v>0</v>
      </c>
      <c r="BM1289" s="6">
        <v>0</v>
      </c>
      <c r="BN1289" s="6">
        <v>0</v>
      </c>
      <c r="BO1289" s="6">
        <v>0</v>
      </c>
    </row>
    <row r="1290" spans="3:67" ht="20.100000000000001" customHeight="1">
      <c r="C1290" s="66">
        <v>70000006</v>
      </c>
      <c r="D1290" s="82" t="s">
        <v>1681</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0.5</v>
      </c>
      <c r="AQ1290" s="66">
        <v>20</v>
      </c>
      <c r="AR1290" s="62">
        <v>0</v>
      </c>
      <c r="AS1290" s="66" t="s">
        <v>154</v>
      </c>
      <c r="AT1290" s="15" t="s">
        <v>454</v>
      </c>
      <c r="AU1290" s="66" t="s">
        <v>188</v>
      </c>
      <c r="AV1290" s="66">
        <v>12000006</v>
      </c>
      <c r="AW1290" s="169">
        <v>20000025</v>
      </c>
      <c r="AX1290" s="82" t="s">
        <v>189</v>
      </c>
      <c r="AY1290" s="82" t="s">
        <v>154</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14">
        <v>70000011</v>
      </c>
      <c r="D1291" s="15" t="s">
        <v>1685</v>
      </c>
      <c r="E1291" s="14">
        <v>1</v>
      </c>
      <c r="F1291" s="14">
        <v>0</v>
      </c>
      <c r="G1291" s="14">
        <v>0</v>
      </c>
      <c r="H1291" s="13">
        <v>0</v>
      </c>
      <c r="I1291" s="14">
        <v>1</v>
      </c>
      <c r="J1291" s="14">
        <v>0</v>
      </c>
      <c r="K1291" s="14">
        <v>0</v>
      </c>
      <c r="L1291" s="14">
        <v>0</v>
      </c>
      <c r="M1291" s="14">
        <v>0</v>
      </c>
      <c r="N1291" s="14">
        <v>1</v>
      </c>
      <c r="O1291" s="14">
        <v>0</v>
      </c>
      <c r="P1291" s="14">
        <v>0</v>
      </c>
      <c r="Q1291" s="14">
        <v>0</v>
      </c>
      <c r="R1291" s="6">
        <v>0</v>
      </c>
      <c r="S1291" s="13">
        <v>0</v>
      </c>
      <c r="T1291" s="11">
        <v>0</v>
      </c>
      <c r="U1291" s="14">
        <v>1</v>
      </c>
      <c r="V1291" s="14">
        <v>0</v>
      </c>
      <c r="W1291" s="14">
        <v>1</v>
      </c>
      <c r="X1291" s="14">
        <v>0</v>
      </c>
      <c r="Y1291" s="14">
        <v>0</v>
      </c>
      <c r="Z1291" s="14">
        <v>0</v>
      </c>
      <c r="AA1291" s="14">
        <v>0</v>
      </c>
      <c r="AB1291" s="14">
        <v>1</v>
      </c>
      <c r="AC1291" s="14">
        <v>0</v>
      </c>
      <c r="AD1291" s="14">
        <v>1</v>
      </c>
      <c r="AE1291" s="14">
        <v>1</v>
      </c>
      <c r="AF1291" s="14">
        <v>2</v>
      </c>
      <c r="AG1291" s="6">
        <v>7</v>
      </c>
      <c r="AH1291" s="6">
        <v>0</v>
      </c>
      <c r="AI1291" s="6">
        <v>0</v>
      </c>
      <c r="AJ1291" s="6">
        <v>0</v>
      </c>
      <c r="AK1291" s="14">
        <v>0</v>
      </c>
      <c r="AL1291" s="14">
        <v>0</v>
      </c>
      <c r="AM1291" s="14">
        <v>0</v>
      </c>
      <c r="AN1291" s="14">
        <v>0</v>
      </c>
      <c r="AO1291" s="14">
        <v>1000</v>
      </c>
      <c r="AP1291" s="14">
        <v>0.5</v>
      </c>
      <c r="AQ1291" s="14">
        <v>0</v>
      </c>
      <c r="AR1291" s="6">
        <v>0</v>
      </c>
      <c r="AS1291" s="14" t="s">
        <v>154</v>
      </c>
      <c r="AT1291" s="15" t="s">
        <v>454</v>
      </c>
      <c r="AU1291" s="66">
        <v>0</v>
      </c>
      <c r="AV1291" s="10">
        <v>12000006</v>
      </c>
      <c r="AW1291" s="14">
        <v>0</v>
      </c>
      <c r="AX1291" s="15" t="s">
        <v>156</v>
      </c>
      <c r="AY1291" s="15" t="s">
        <v>154</v>
      </c>
      <c r="AZ1291" s="13">
        <v>0</v>
      </c>
      <c r="BA1291" s="13">
        <v>0</v>
      </c>
      <c r="BB1291" s="68"/>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66">
        <v>70000012</v>
      </c>
      <c r="D1292" s="82" t="s">
        <v>1686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1.2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154</v>
      </c>
      <c r="AT1292" s="15" t="s">
        <v>454</v>
      </c>
      <c r="AU1292" s="66" t="s">
        <v>188</v>
      </c>
      <c r="AV1292" s="66">
        <v>12000006</v>
      </c>
      <c r="AW1292" s="169">
        <v>20000025</v>
      </c>
      <c r="AX1292" s="82" t="s">
        <v>189</v>
      </c>
      <c r="AY1292" s="82" t="s">
        <v>154</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70001001</v>
      </c>
      <c r="D1293" s="12" t="s">
        <v>382</v>
      </c>
      <c r="E1293" s="14">
        <v>1</v>
      </c>
      <c r="F1293" s="11">
        <v>60010300</v>
      </c>
      <c r="G1293" s="14">
        <v>0</v>
      </c>
      <c r="H1293" s="13">
        <v>0</v>
      </c>
      <c r="I1293" s="14">
        <v>1</v>
      </c>
      <c r="J1293" s="14">
        <v>0</v>
      </c>
      <c r="K1293" s="14">
        <v>0</v>
      </c>
      <c r="L1293" s="11">
        <v>0</v>
      </c>
      <c r="M1293" s="11">
        <v>0</v>
      </c>
      <c r="N1293" s="11">
        <v>2</v>
      </c>
      <c r="O1293" s="11">
        <v>1</v>
      </c>
      <c r="P1293" s="11">
        <v>0.3</v>
      </c>
      <c r="Q1293" s="11">
        <v>0</v>
      </c>
      <c r="R1293" s="6">
        <v>0</v>
      </c>
      <c r="S1293" s="11">
        <v>0</v>
      </c>
      <c r="T1293" s="11">
        <v>1</v>
      </c>
      <c r="U1293" s="11">
        <v>2</v>
      </c>
      <c r="V1293" s="11">
        <v>0</v>
      </c>
      <c r="W1293" s="11">
        <v>3</v>
      </c>
      <c r="X1293" s="11">
        <v>350</v>
      </c>
      <c r="Y1293" s="11">
        <v>0</v>
      </c>
      <c r="Z1293" s="11">
        <v>0</v>
      </c>
      <c r="AA1293" s="11">
        <v>0</v>
      </c>
      <c r="AB1293" s="11">
        <v>0</v>
      </c>
      <c r="AC1293" s="11">
        <v>0</v>
      </c>
      <c r="AD1293" s="11">
        <v>9</v>
      </c>
      <c r="AE1293" s="11">
        <v>2</v>
      </c>
      <c r="AF1293" s="11" t="s">
        <v>163</v>
      </c>
      <c r="AG1293" s="6">
        <v>0</v>
      </c>
      <c r="AH1293" s="6">
        <v>2</v>
      </c>
      <c r="AI1293" s="6">
        <v>0</v>
      </c>
      <c r="AJ1293" s="6">
        <v>1.5</v>
      </c>
      <c r="AK1293" s="11">
        <v>0</v>
      </c>
      <c r="AL1293" s="11">
        <v>0</v>
      </c>
      <c r="AM1293" s="11">
        <v>0</v>
      </c>
      <c r="AN1293" s="11">
        <v>1</v>
      </c>
      <c r="AO1293" s="11">
        <v>3000</v>
      </c>
      <c r="AP1293" s="11">
        <v>0.5</v>
      </c>
      <c r="AQ1293" s="11">
        <v>0</v>
      </c>
      <c r="AR1293" s="6">
        <v>0</v>
      </c>
      <c r="AS1293" s="11" t="s">
        <v>154</v>
      </c>
      <c r="AT1293" s="12" t="s">
        <v>209</v>
      </c>
      <c r="AU1293" s="11" t="s">
        <v>351</v>
      </c>
      <c r="AV1293" s="14">
        <v>10000007</v>
      </c>
      <c r="AW1293" s="14">
        <v>21000110</v>
      </c>
      <c r="AX1293" s="12" t="s">
        <v>156</v>
      </c>
      <c r="AY1293" s="11">
        <v>0</v>
      </c>
      <c r="AZ1293" s="13">
        <v>0</v>
      </c>
      <c r="BA1293" s="13">
        <v>0</v>
      </c>
      <c r="BB1293" s="37" t="s">
        <v>370</v>
      </c>
      <c r="BC1293" s="11">
        <v>0</v>
      </c>
      <c r="BD1293" s="11">
        <v>0</v>
      </c>
      <c r="BE1293" s="11">
        <v>0</v>
      </c>
      <c r="BF1293" s="11">
        <v>0</v>
      </c>
      <c r="BG1293" s="11">
        <v>0</v>
      </c>
      <c r="BH1293" s="11">
        <v>0</v>
      </c>
      <c r="BI1293" s="9">
        <v>0</v>
      </c>
      <c r="BJ1293" s="6">
        <v>0</v>
      </c>
      <c r="BK1293" s="6">
        <v>0</v>
      </c>
      <c r="BL1293" s="6">
        <v>0</v>
      </c>
      <c r="BM1293" s="6">
        <v>0</v>
      </c>
      <c r="BN1293" s="6">
        <v>0</v>
      </c>
      <c r="BO1293" s="6">
        <v>0</v>
      </c>
    </row>
    <row r="1294" spans="3:67" ht="20.100000000000001" customHeight="1">
      <c r="C1294" s="14">
        <v>70101001</v>
      </c>
      <c r="D1294" s="12" t="s">
        <v>377</v>
      </c>
      <c r="E1294" s="14">
        <v>1</v>
      </c>
      <c r="F1294" s="11">
        <v>60010300</v>
      </c>
      <c r="G1294" s="14">
        <v>0</v>
      </c>
      <c r="H1294" s="13">
        <v>0</v>
      </c>
      <c r="I1294" s="14">
        <v>1</v>
      </c>
      <c r="J1294" s="14">
        <v>0</v>
      </c>
      <c r="K1294" s="14">
        <v>0</v>
      </c>
      <c r="L1294" s="11">
        <v>0</v>
      </c>
      <c r="M1294" s="11">
        <v>0</v>
      </c>
      <c r="N1294" s="11">
        <v>2</v>
      </c>
      <c r="O1294" s="11">
        <v>2</v>
      </c>
      <c r="P1294" s="11">
        <v>0.8</v>
      </c>
      <c r="Q1294" s="11">
        <v>0</v>
      </c>
      <c r="R1294" s="6">
        <v>0</v>
      </c>
      <c r="S1294" s="11">
        <v>0</v>
      </c>
      <c r="T1294" s="11">
        <v>1</v>
      </c>
      <c r="U1294" s="11">
        <v>2</v>
      </c>
      <c r="V1294" s="11">
        <v>0</v>
      </c>
      <c r="W1294" s="11">
        <v>0</v>
      </c>
      <c r="X1294" s="11">
        <v>0</v>
      </c>
      <c r="Y1294" s="11">
        <v>0</v>
      </c>
      <c r="Z1294" s="11">
        <v>0</v>
      </c>
      <c r="AA1294" s="11">
        <v>0</v>
      </c>
      <c r="AB1294" s="11">
        <v>0</v>
      </c>
      <c r="AC1294" s="11">
        <v>0</v>
      </c>
      <c r="AD1294" s="11">
        <v>20</v>
      </c>
      <c r="AE1294" s="11">
        <v>0</v>
      </c>
      <c r="AF1294" s="11">
        <v>0</v>
      </c>
      <c r="AG1294" s="6">
        <v>2</v>
      </c>
      <c r="AH1294" s="6">
        <v>2</v>
      </c>
      <c r="AI1294" s="6">
        <v>0</v>
      </c>
      <c r="AJ1294" s="6">
        <v>1.5</v>
      </c>
      <c r="AK1294" s="11">
        <v>0</v>
      </c>
      <c r="AL1294" s="11">
        <v>0</v>
      </c>
      <c r="AM1294" s="11">
        <v>0</v>
      </c>
      <c r="AN1294" s="11">
        <v>1</v>
      </c>
      <c r="AO1294" s="11">
        <v>3000</v>
      </c>
      <c r="AP1294" s="11">
        <v>0.5</v>
      </c>
      <c r="AQ1294" s="11">
        <v>0</v>
      </c>
      <c r="AR1294" s="6">
        <v>0</v>
      </c>
      <c r="AS1294" s="11" t="s">
        <v>154</v>
      </c>
      <c r="AT1294" s="12" t="s">
        <v>155</v>
      </c>
      <c r="AU1294" s="11" t="s">
        <v>351</v>
      </c>
      <c r="AV1294" s="14">
        <v>0</v>
      </c>
      <c r="AW1294" s="14">
        <v>0</v>
      </c>
      <c r="AX1294" s="12" t="s">
        <v>339</v>
      </c>
      <c r="AY1294" s="11" t="s">
        <v>1687</v>
      </c>
      <c r="AZ1294" s="13">
        <v>0</v>
      </c>
      <c r="BA1294" s="13">
        <v>0</v>
      </c>
      <c r="BB1294" s="37" t="s">
        <v>1688</v>
      </c>
      <c r="BC1294" s="11">
        <v>0</v>
      </c>
      <c r="BD1294" s="11">
        <v>0</v>
      </c>
      <c r="BE1294" s="11">
        <v>0</v>
      </c>
      <c r="BF1294" s="11">
        <v>0</v>
      </c>
      <c r="BG1294" s="11">
        <v>0</v>
      </c>
      <c r="BH1294" s="11">
        <v>0</v>
      </c>
      <c r="BI1294" s="9">
        <v>0</v>
      </c>
      <c r="BJ1294" s="6">
        <v>0</v>
      </c>
      <c r="BK1294" s="6">
        <v>0</v>
      </c>
      <c r="BL1294" s="6">
        <v>0</v>
      </c>
      <c r="BM1294" s="6">
        <v>0</v>
      </c>
      <c r="BN1294" s="6">
        <v>0</v>
      </c>
      <c r="BO1294" s="6">
        <v>0</v>
      </c>
    </row>
    <row r="1295" spans="3:67" ht="21.75" customHeight="1">
      <c r="C1295" s="14">
        <v>70102001</v>
      </c>
      <c r="D1295" s="12" t="s">
        <v>342</v>
      </c>
      <c r="E1295" s="14">
        <v>1</v>
      </c>
      <c r="F1295" s="11">
        <v>60010100</v>
      </c>
      <c r="G1295" s="14">
        <v>0</v>
      </c>
      <c r="H1295" s="13">
        <v>0</v>
      </c>
      <c r="I1295" s="14">
        <v>1</v>
      </c>
      <c r="J1295" s="14">
        <v>0</v>
      </c>
      <c r="K1295" s="14">
        <v>0</v>
      </c>
      <c r="L1295" s="11">
        <v>0</v>
      </c>
      <c r="M1295" s="11">
        <v>0</v>
      </c>
      <c r="N1295" s="11">
        <v>2</v>
      </c>
      <c r="O1295" s="11">
        <v>3</v>
      </c>
      <c r="P1295" s="11">
        <v>1</v>
      </c>
      <c r="Q1295" s="11">
        <v>0</v>
      </c>
      <c r="R1295" s="6">
        <v>0</v>
      </c>
      <c r="S1295" s="11">
        <v>0</v>
      </c>
      <c r="T1295" s="11">
        <v>1</v>
      </c>
      <c r="U1295" s="11">
        <v>2</v>
      </c>
      <c r="V1295" s="11">
        <v>0</v>
      </c>
      <c r="W1295" s="11">
        <v>3</v>
      </c>
      <c r="X1295" s="11">
        <v>0</v>
      </c>
      <c r="Y1295" s="11">
        <v>1</v>
      </c>
      <c r="Z1295" s="11">
        <v>0</v>
      </c>
      <c r="AA1295" s="11">
        <v>0</v>
      </c>
      <c r="AB1295" s="11">
        <v>0</v>
      </c>
      <c r="AC1295" s="11">
        <v>0</v>
      </c>
      <c r="AD1295" s="11">
        <v>9</v>
      </c>
      <c r="AE1295" s="11">
        <v>1</v>
      </c>
      <c r="AF1295" s="11">
        <v>4</v>
      </c>
      <c r="AG1295" s="6">
        <v>0</v>
      </c>
      <c r="AH1295" s="6">
        <v>1</v>
      </c>
      <c r="AI1295" s="6">
        <v>0</v>
      </c>
      <c r="AJ1295" s="6">
        <v>2</v>
      </c>
      <c r="AK1295" s="11">
        <v>0</v>
      </c>
      <c r="AL1295" s="11">
        <v>0</v>
      </c>
      <c r="AM1295" s="11">
        <v>0</v>
      </c>
      <c r="AN1295" s="11">
        <v>3</v>
      </c>
      <c r="AO1295" s="11">
        <v>5000</v>
      </c>
      <c r="AP1295" s="11">
        <v>2.5</v>
      </c>
      <c r="AQ1295" s="11">
        <v>0</v>
      </c>
      <c r="AR1295" s="6">
        <v>0</v>
      </c>
      <c r="AS1295" s="11" t="s">
        <v>343</v>
      </c>
      <c r="AT1295" s="12" t="s">
        <v>209</v>
      </c>
      <c r="AU1295" s="11" t="s">
        <v>344</v>
      </c>
      <c r="AV1295" s="14">
        <v>10000007</v>
      </c>
      <c r="AW1295" s="14">
        <v>70102001</v>
      </c>
      <c r="AX1295" s="12" t="s">
        <v>156</v>
      </c>
      <c r="AY1295" s="11" t="s">
        <v>1689</v>
      </c>
      <c r="AZ1295" s="13">
        <v>0</v>
      </c>
      <c r="BA1295" s="13">
        <v>0</v>
      </c>
      <c r="BB1295" s="37" t="s">
        <v>346</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70102002</v>
      </c>
      <c r="D1296" s="15" t="s">
        <v>347</v>
      </c>
      <c r="E1296" s="14">
        <v>1</v>
      </c>
      <c r="F1296" s="14">
        <v>60010500</v>
      </c>
      <c r="G1296" s="14">
        <v>0</v>
      </c>
      <c r="H1296" s="13">
        <v>0</v>
      </c>
      <c r="I1296" s="14">
        <v>1</v>
      </c>
      <c r="J1296" s="14">
        <v>0</v>
      </c>
      <c r="K1296" s="14">
        <v>0</v>
      </c>
      <c r="L1296" s="14">
        <v>0</v>
      </c>
      <c r="M1296" s="14">
        <v>0</v>
      </c>
      <c r="N1296" s="11">
        <v>2</v>
      </c>
      <c r="O1296" s="14">
        <v>2</v>
      </c>
      <c r="P1296" s="14">
        <v>0.6</v>
      </c>
      <c r="Q1296" s="14">
        <v>0</v>
      </c>
      <c r="R1296" s="6">
        <v>0</v>
      </c>
      <c r="S1296" s="13">
        <v>0</v>
      </c>
      <c r="T1296" s="11">
        <v>1</v>
      </c>
      <c r="U1296" s="14">
        <v>2</v>
      </c>
      <c r="V1296" s="14">
        <v>0</v>
      </c>
      <c r="W1296" s="14">
        <v>0</v>
      </c>
      <c r="X1296" s="14">
        <v>0</v>
      </c>
      <c r="Y1296" s="14">
        <v>0</v>
      </c>
      <c r="Z1296" s="14">
        <v>0</v>
      </c>
      <c r="AA1296" s="14">
        <v>0</v>
      </c>
      <c r="AB1296" s="14">
        <v>0</v>
      </c>
      <c r="AC1296" s="14">
        <v>0</v>
      </c>
      <c r="AD1296" s="14">
        <v>20</v>
      </c>
      <c r="AE1296" s="14">
        <v>0</v>
      </c>
      <c r="AF1296" s="14">
        <v>0</v>
      </c>
      <c r="AG1296" s="6">
        <v>2</v>
      </c>
      <c r="AH1296" s="6">
        <v>0</v>
      </c>
      <c r="AI1296" s="6">
        <v>0</v>
      </c>
      <c r="AJ1296" s="6">
        <v>0</v>
      </c>
      <c r="AK1296" s="14">
        <v>0</v>
      </c>
      <c r="AL1296" s="14">
        <v>0</v>
      </c>
      <c r="AM1296" s="14">
        <v>0</v>
      </c>
      <c r="AN1296" s="14">
        <v>0</v>
      </c>
      <c r="AO1296" s="14">
        <v>1000</v>
      </c>
      <c r="AP1296" s="14">
        <v>0</v>
      </c>
      <c r="AQ1296" s="14">
        <v>0</v>
      </c>
      <c r="AR1296" s="6">
        <v>90102001</v>
      </c>
      <c r="AS1296" s="14" t="s">
        <v>154</v>
      </c>
      <c r="AT1296" s="15" t="s">
        <v>155</v>
      </c>
      <c r="AU1296" s="14" t="s">
        <v>242</v>
      </c>
      <c r="AV1296" s="14">
        <v>0</v>
      </c>
      <c r="AW1296" s="14">
        <v>40000003</v>
      </c>
      <c r="AX1296" s="15" t="s">
        <v>156</v>
      </c>
      <c r="AY1296" s="15" t="s">
        <v>154</v>
      </c>
      <c r="AZ1296" s="13">
        <v>0</v>
      </c>
      <c r="BA1296" s="13">
        <v>0</v>
      </c>
      <c r="BB1296" s="68" t="s">
        <v>348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70103001</v>
      </c>
      <c r="D1297" s="12" t="s">
        <v>350</v>
      </c>
      <c r="E1297" s="14">
        <v>1</v>
      </c>
      <c r="F1297" s="11">
        <v>60010300</v>
      </c>
      <c r="G1297" s="14">
        <v>0</v>
      </c>
      <c r="H1297" s="13">
        <v>0</v>
      </c>
      <c r="I1297" s="14">
        <v>1</v>
      </c>
      <c r="J1297" s="14">
        <v>0</v>
      </c>
      <c r="K1297" s="14">
        <v>0</v>
      </c>
      <c r="L1297" s="11">
        <v>0</v>
      </c>
      <c r="M1297" s="11">
        <v>0</v>
      </c>
      <c r="N1297" s="11">
        <v>2</v>
      </c>
      <c r="O1297" s="11">
        <v>1</v>
      </c>
      <c r="P1297" s="11">
        <v>0.5</v>
      </c>
      <c r="Q1297" s="11">
        <v>0</v>
      </c>
      <c r="R1297" s="6">
        <v>0</v>
      </c>
      <c r="S1297" s="11">
        <v>0</v>
      </c>
      <c r="T1297" s="11">
        <v>1</v>
      </c>
      <c r="U1297" s="11">
        <v>2</v>
      </c>
      <c r="V1297" s="11">
        <v>0</v>
      </c>
      <c r="W1297" s="11">
        <v>3</v>
      </c>
      <c r="X1297" s="11">
        <v>0</v>
      </c>
      <c r="Y1297" s="11">
        <v>0</v>
      </c>
      <c r="Z1297" s="11">
        <v>0</v>
      </c>
      <c r="AA1297" s="11">
        <v>0</v>
      </c>
      <c r="AB1297" s="11">
        <v>0</v>
      </c>
      <c r="AC1297" s="11">
        <v>0</v>
      </c>
      <c r="AD1297" s="11">
        <v>12</v>
      </c>
      <c r="AE1297" s="11">
        <v>2</v>
      </c>
      <c r="AF1297" s="11" t="s">
        <v>163</v>
      </c>
      <c r="AG1297" s="6">
        <v>0</v>
      </c>
      <c r="AH1297" s="6">
        <v>2</v>
      </c>
      <c r="AI1297" s="6">
        <v>0</v>
      </c>
      <c r="AJ1297" s="6">
        <v>1.5</v>
      </c>
      <c r="AK1297" s="11">
        <v>0</v>
      </c>
      <c r="AL1297" s="11">
        <v>0</v>
      </c>
      <c r="AM1297" s="11">
        <v>0</v>
      </c>
      <c r="AN1297" s="11">
        <v>1.1000000000000001</v>
      </c>
      <c r="AO1297" s="11">
        <v>3000</v>
      </c>
      <c r="AP1297" s="11">
        <v>1.1000000000000001</v>
      </c>
      <c r="AQ1297" s="11">
        <v>0</v>
      </c>
      <c r="AR1297" s="6">
        <v>0</v>
      </c>
      <c r="AS1297" s="11" t="s">
        <v>154</v>
      </c>
      <c r="AT1297" s="15" t="s">
        <v>209</v>
      </c>
      <c r="AU1297" s="11" t="s">
        <v>351</v>
      </c>
      <c r="AV1297" s="14">
        <v>10001007</v>
      </c>
      <c r="AW1297" s="14">
        <v>70103001</v>
      </c>
      <c r="AX1297" s="12" t="s">
        <v>156</v>
      </c>
      <c r="AY1297" s="11">
        <v>0</v>
      </c>
      <c r="AZ1297" s="13">
        <v>0</v>
      </c>
      <c r="BA1297" s="13">
        <v>0</v>
      </c>
      <c r="BB1297" s="37" t="s">
        <v>352</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70103002</v>
      </c>
      <c r="D1298" s="15" t="s">
        <v>347</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0</v>
      </c>
      <c r="AH1298" s="6">
        <v>0</v>
      </c>
      <c r="AI1298" s="6">
        <v>0</v>
      </c>
      <c r="AJ1298" s="6">
        <v>0</v>
      </c>
      <c r="AK1298" s="14">
        <v>0</v>
      </c>
      <c r="AL1298" s="14">
        <v>0</v>
      </c>
      <c r="AM1298" s="14">
        <v>0</v>
      </c>
      <c r="AN1298" s="14">
        <v>0</v>
      </c>
      <c r="AO1298" s="14">
        <v>1000</v>
      </c>
      <c r="AP1298" s="14">
        <v>0</v>
      </c>
      <c r="AQ1298" s="14">
        <v>0</v>
      </c>
      <c r="AR1298" s="6">
        <v>90103001</v>
      </c>
      <c r="AS1298" s="14" t="s">
        <v>154</v>
      </c>
      <c r="AT1298" s="15" t="s">
        <v>154</v>
      </c>
      <c r="AU1298" s="14" t="s">
        <v>242</v>
      </c>
      <c r="AV1298" s="14">
        <v>0</v>
      </c>
      <c r="AW1298" s="14">
        <v>40000003</v>
      </c>
      <c r="AX1298" s="15" t="s">
        <v>156</v>
      </c>
      <c r="AY1298" s="15" t="s">
        <v>154</v>
      </c>
      <c r="AZ1298" s="13">
        <v>0</v>
      </c>
      <c r="BA1298" s="13">
        <v>0</v>
      </c>
      <c r="BB1298" s="68" t="s">
        <v>353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70103003</v>
      </c>
      <c r="D1299" s="12" t="s">
        <v>1065</v>
      </c>
      <c r="E1299" s="14">
        <v>1</v>
      </c>
      <c r="F1299" s="11">
        <v>60010100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1</v>
      </c>
      <c r="Z1299" s="11">
        <v>0</v>
      </c>
      <c r="AA1299" s="11">
        <v>0</v>
      </c>
      <c r="AB1299" s="11">
        <v>0</v>
      </c>
      <c r="AC1299" s="11">
        <v>0</v>
      </c>
      <c r="AD1299" s="11">
        <v>8</v>
      </c>
      <c r="AE1299" s="11">
        <v>1</v>
      </c>
      <c r="AF1299" s="11">
        <v>3</v>
      </c>
      <c r="AG1299" s="6">
        <v>1</v>
      </c>
      <c r="AH1299" s="6">
        <v>1</v>
      </c>
      <c r="AI1299" s="6">
        <v>0</v>
      </c>
      <c r="AJ1299" s="6">
        <v>1.5</v>
      </c>
      <c r="AK1299" s="11">
        <v>0</v>
      </c>
      <c r="AL1299" s="11">
        <v>0</v>
      </c>
      <c r="AM1299" s="11">
        <v>0</v>
      </c>
      <c r="AN1299" s="11">
        <v>0.5</v>
      </c>
      <c r="AO1299" s="11">
        <v>5000</v>
      </c>
      <c r="AP1299" s="11">
        <v>3</v>
      </c>
      <c r="AQ1299" s="11">
        <v>0</v>
      </c>
      <c r="AR1299" s="6">
        <v>0</v>
      </c>
      <c r="AS1299" s="11" t="s">
        <v>154</v>
      </c>
      <c r="AT1299" s="15" t="s">
        <v>155</v>
      </c>
      <c r="AU1299" s="11" t="s">
        <v>344</v>
      </c>
      <c r="AV1299" s="14">
        <v>10000007</v>
      </c>
      <c r="AW1299" s="14">
        <v>70103003</v>
      </c>
      <c r="AX1299" s="12" t="s">
        <v>156</v>
      </c>
      <c r="AY1299" s="11" t="s">
        <v>1066</v>
      </c>
      <c r="AZ1299" s="13">
        <v>0</v>
      </c>
      <c r="BA1299" s="13">
        <v>0</v>
      </c>
      <c r="BB1299" s="37" t="s">
        <v>1067</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70104001</v>
      </c>
      <c r="D1300" s="12" t="s">
        <v>519</v>
      </c>
      <c r="E1300" s="14">
        <v>1</v>
      </c>
      <c r="F1300" s="11">
        <v>60010100</v>
      </c>
      <c r="G1300" s="14">
        <v>0</v>
      </c>
      <c r="H1300" s="13">
        <v>0</v>
      </c>
      <c r="I1300" s="14">
        <v>1</v>
      </c>
      <c r="J1300" s="14">
        <v>0</v>
      </c>
      <c r="K1300" s="14">
        <v>0</v>
      </c>
      <c r="L1300" s="11">
        <v>0</v>
      </c>
      <c r="M1300" s="11">
        <v>0</v>
      </c>
      <c r="N1300" s="11">
        <v>2</v>
      </c>
      <c r="O1300" s="11">
        <v>1</v>
      </c>
      <c r="P1300" s="11">
        <v>0.3</v>
      </c>
      <c r="Q1300" s="11">
        <v>0</v>
      </c>
      <c r="R1300" s="6">
        <v>0</v>
      </c>
      <c r="S1300" s="11">
        <v>0</v>
      </c>
      <c r="T1300" s="11">
        <v>1</v>
      </c>
      <c r="U1300" s="11">
        <v>2</v>
      </c>
      <c r="V1300" s="11">
        <v>0</v>
      </c>
      <c r="W1300" s="11">
        <v>3</v>
      </c>
      <c r="X1300" s="11">
        <v>0</v>
      </c>
      <c r="Y1300" s="11">
        <v>1</v>
      </c>
      <c r="Z1300" s="11">
        <v>0</v>
      </c>
      <c r="AA1300" s="11">
        <v>0</v>
      </c>
      <c r="AB1300" s="11">
        <v>0</v>
      </c>
      <c r="AC1300" s="11">
        <v>0</v>
      </c>
      <c r="AD1300" s="11">
        <v>5</v>
      </c>
      <c r="AE1300" s="11">
        <v>1</v>
      </c>
      <c r="AF1300" s="11" t="s">
        <v>503</v>
      </c>
      <c r="AG1300" s="6">
        <v>1</v>
      </c>
      <c r="AH1300" s="6">
        <v>1</v>
      </c>
      <c r="AI1300" s="6">
        <v>0</v>
      </c>
      <c r="AJ1300" s="6">
        <v>1.5</v>
      </c>
      <c r="AK1300" s="11">
        <v>0</v>
      </c>
      <c r="AL1300" s="11">
        <v>0</v>
      </c>
      <c r="AM1300" s="11">
        <v>0</v>
      </c>
      <c r="AN1300" s="11">
        <v>0.5</v>
      </c>
      <c r="AO1300" s="11">
        <v>5000</v>
      </c>
      <c r="AP1300" s="11">
        <v>2</v>
      </c>
      <c r="AQ1300" s="11">
        <v>0</v>
      </c>
      <c r="AR1300" s="6">
        <v>0</v>
      </c>
      <c r="AS1300" s="11" t="s">
        <v>154</v>
      </c>
      <c r="AT1300" s="12" t="s">
        <v>209</v>
      </c>
      <c r="AU1300" s="11" t="s">
        <v>344</v>
      </c>
      <c r="AV1300" s="14">
        <v>10000007</v>
      </c>
      <c r="AW1300" s="14">
        <v>70104001</v>
      </c>
      <c r="AX1300" s="12" t="s">
        <v>156</v>
      </c>
      <c r="AY1300" s="11" t="s">
        <v>1690</v>
      </c>
      <c r="AZ1300" s="13">
        <v>0</v>
      </c>
      <c r="BA1300" s="13">
        <v>0</v>
      </c>
      <c r="BB1300" s="37" t="s">
        <v>521</v>
      </c>
      <c r="BC1300" s="11">
        <v>0</v>
      </c>
      <c r="BD1300" s="11">
        <v>0</v>
      </c>
      <c r="BE1300" s="11">
        <v>0</v>
      </c>
      <c r="BF1300" s="11">
        <v>0</v>
      </c>
      <c r="BG1300" s="11">
        <v>0</v>
      </c>
      <c r="BH1300" s="11">
        <v>0</v>
      </c>
      <c r="BI1300" s="9">
        <v>0</v>
      </c>
      <c r="BJ1300" s="6">
        <v>0</v>
      </c>
      <c r="BK1300" s="6">
        <v>0</v>
      </c>
      <c r="BL1300" s="6">
        <v>0</v>
      </c>
      <c r="BM1300" s="6">
        <v>0</v>
      </c>
      <c r="BN1300" s="6">
        <v>0</v>
      </c>
      <c r="BO1300" s="6">
        <v>0</v>
      </c>
    </row>
    <row r="1301" spans="3:67" ht="20.100000000000001" customHeight="1">
      <c r="C1301" s="14">
        <v>70104002</v>
      </c>
      <c r="D1301" s="15" t="s">
        <v>364</v>
      </c>
      <c r="E1301" s="14">
        <v>1</v>
      </c>
      <c r="F1301" s="14">
        <v>60010500</v>
      </c>
      <c r="G1301" s="14">
        <v>0</v>
      </c>
      <c r="H1301" s="13">
        <v>0</v>
      </c>
      <c r="I1301" s="14">
        <v>1</v>
      </c>
      <c r="J1301" s="14">
        <v>0</v>
      </c>
      <c r="K1301" s="14">
        <v>0</v>
      </c>
      <c r="L1301" s="14">
        <v>0</v>
      </c>
      <c r="M1301" s="14">
        <v>0</v>
      </c>
      <c r="N1301" s="11">
        <v>2</v>
      </c>
      <c r="O1301" s="14">
        <v>2</v>
      </c>
      <c r="P1301" s="14">
        <v>0.3</v>
      </c>
      <c r="Q1301" s="14">
        <v>0</v>
      </c>
      <c r="R1301" s="6">
        <v>0</v>
      </c>
      <c r="S1301" s="13">
        <v>0</v>
      </c>
      <c r="T1301" s="11">
        <v>1</v>
      </c>
      <c r="U1301" s="14">
        <v>2</v>
      </c>
      <c r="V1301" s="14">
        <v>0</v>
      </c>
      <c r="W1301" s="14">
        <v>0</v>
      </c>
      <c r="X1301" s="14">
        <v>0</v>
      </c>
      <c r="Y1301" s="14">
        <v>0</v>
      </c>
      <c r="Z1301" s="14">
        <v>0</v>
      </c>
      <c r="AA1301" s="14">
        <v>0</v>
      </c>
      <c r="AB1301" s="14">
        <v>0</v>
      </c>
      <c r="AC1301" s="14">
        <v>0</v>
      </c>
      <c r="AD1301" s="14">
        <v>99999</v>
      </c>
      <c r="AE1301" s="14">
        <v>0</v>
      </c>
      <c r="AF1301" s="14">
        <v>0</v>
      </c>
      <c r="AG1301" s="6">
        <v>2</v>
      </c>
      <c r="AH1301" s="6">
        <v>0</v>
      </c>
      <c r="AI1301" s="6">
        <v>0</v>
      </c>
      <c r="AJ1301" s="6">
        <v>0</v>
      </c>
      <c r="AK1301" s="14">
        <v>0</v>
      </c>
      <c r="AL1301" s="14">
        <v>0</v>
      </c>
      <c r="AM1301" s="14">
        <v>0</v>
      </c>
      <c r="AN1301" s="14">
        <v>0</v>
      </c>
      <c r="AO1301" s="14">
        <v>1000</v>
      </c>
      <c r="AP1301" s="14">
        <v>0</v>
      </c>
      <c r="AQ1301" s="14">
        <v>0</v>
      </c>
      <c r="AR1301" s="6">
        <v>90104002</v>
      </c>
      <c r="AS1301" s="14" t="s">
        <v>154</v>
      </c>
      <c r="AT1301" s="15" t="s">
        <v>155</v>
      </c>
      <c r="AU1301" s="14" t="s">
        <v>242</v>
      </c>
      <c r="AV1301" s="14">
        <v>0</v>
      </c>
      <c r="AW1301" s="14">
        <v>0</v>
      </c>
      <c r="AX1301" s="15" t="s">
        <v>156</v>
      </c>
      <c r="AY1301" s="15" t="s">
        <v>154</v>
      </c>
      <c r="AZ1301" s="13">
        <v>0</v>
      </c>
      <c r="BA1301" s="13">
        <v>0</v>
      </c>
      <c r="BB1301" s="68" t="s">
        <v>431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70104003</v>
      </c>
      <c r="D1302" s="12" t="s">
        <v>453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5</v>
      </c>
      <c r="X1302" s="11">
        <v>0</v>
      </c>
      <c r="Y1302" s="11">
        <v>1</v>
      </c>
      <c r="Z1302" s="11">
        <v>0</v>
      </c>
      <c r="AA1302" s="11">
        <v>0</v>
      </c>
      <c r="AB1302" s="11">
        <v>0</v>
      </c>
      <c r="AC1302" s="11">
        <v>0</v>
      </c>
      <c r="AD1302" s="11">
        <v>10</v>
      </c>
      <c r="AE1302" s="11">
        <v>1</v>
      </c>
      <c r="AF1302" s="11" t="s">
        <v>387</v>
      </c>
      <c r="AG1302" s="6">
        <v>0</v>
      </c>
      <c r="AH1302" s="6">
        <v>1</v>
      </c>
      <c r="AI1302" s="6">
        <v>0</v>
      </c>
      <c r="AJ1302" s="6">
        <v>3</v>
      </c>
      <c r="AK1302" s="11">
        <v>0</v>
      </c>
      <c r="AL1302" s="11">
        <v>0</v>
      </c>
      <c r="AM1302" s="11">
        <v>0</v>
      </c>
      <c r="AN1302" s="11">
        <v>3.5</v>
      </c>
      <c r="AO1302" s="11">
        <v>5000</v>
      </c>
      <c r="AP1302" s="11">
        <v>3</v>
      </c>
      <c r="AQ1302" s="11">
        <v>0</v>
      </c>
      <c r="AR1302" s="6">
        <v>0</v>
      </c>
      <c r="AS1302" s="11" t="s">
        <v>154</v>
      </c>
      <c r="AT1302" s="12" t="s">
        <v>192</v>
      </c>
      <c r="AU1302" s="11" t="s">
        <v>344</v>
      </c>
      <c r="AV1302" s="14">
        <v>10000007</v>
      </c>
      <c r="AW1302" s="14">
        <v>70104003</v>
      </c>
      <c r="AX1302" s="12" t="s">
        <v>156</v>
      </c>
      <c r="AY1302" s="11" t="s">
        <v>1691</v>
      </c>
      <c r="AZ1302" s="13">
        <v>0</v>
      </c>
      <c r="BA1302" s="13">
        <v>0</v>
      </c>
      <c r="BB1302" s="37" t="s">
        <v>1692</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70105001</v>
      </c>
      <c r="D1303" s="12" t="s">
        <v>342</v>
      </c>
      <c r="E1303" s="14">
        <v>1</v>
      </c>
      <c r="F1303" s="11">
        <v>60010100</v>
      </c>
      <c r="G1303" s="14">
        <v>0</v>
      </c>
      <c r="H1303" s="13">
        <v>0</v>
      </c>
      <c r="I1303" s="14">
        <v>1</v>
      </c>
      <c r="J1303" s="14">
        <v>0</v>
      </c>
      <c r="K1303" s="14">
        <v>0</v>
      </c>
      <c r="L1303" s="11">
        <v>0</v>
      </c>
      <c r="M1303" s="11">
        <v>0</v>
      </c>
      <c r="N1303" s="11">
        <v>2</v>
      </c>
      <c r="O1303" s="11">
        <v>1</v>
      </c>
      <c r="P1303" s="11">
        <v>1</v>
      </c>
      <c r="Q1303" s="11">
        <v>0</v>
      </c>
      <c r="R1303" s="6">
        <v>0</v>
      </c>
      <c r="S1303" s="11">
        <v>0</v>
      </c>
      <c r="T1303" s="11">
        <v>1</v>
      </c>
      <c r="U1303" s="11">
        <v>2</v>
      </c>
      <c r="V1303" s="11">
        <v>0</v>
      </c>
      <c r="W1303" s="11">
        <v>2</v>
      </c>
      <c r="X1303" s="11">
        <v>0</v>
      </c>
      <c r="Y1303" s="11">
        <v>1</v>
      </c>
      <c r="Z1303" s="11">
        <v>0</v>
      </c>
      <c r="AA1303" s="11">
        <v>0</v>
      </c>
      <c r="AB1303" s="11">
        <v>0</v>
      </c>
      <c r="AC1303" s="11">
        <v>0</v>
      </c>
      <c r="AD1303" s="11">
        <v>6</v>
      </c>
      <c r="AE1303" s="11">
        <v>1</v>
      </c>
      <c r="AF1303" s="11">
        <v>3</v>
      </c>
      <c r="AG1303" s="6">
        <v>0</v>
      </c>
      <c r="AH1303" s="6">
        <v>0</v>
      </c>
      <c r="AI1303" s="6">
        <v>0</v>
      </c>
      <c r="AJ1303" s="6">
        <v>1.5</v>
      </c>
      <c r="AK1303" s="11">
        <v>0</v>
      </c>
      <c r="AL1303" s="11">
        <v>0</v>
      </c>
      <c r="AM1303" s="11">
        <v>0</v>
      </c>
      <c r="AN1303" s="11">
        <v>1</v>
      </c>
      <c r="AO1303" s="11">
        <v>5000</v>
      </c>
      <c r="AP1303" s="11">
        <v>0.5</v>
      </c>
      <c r="AQ1303" s="11">
        <v>0</v>
      </c>
      <c r="AR1303" s="6">
        <v>0</v>
      </c>
      <c r="AS1303" s="11" t="s">
        <v>154</v>
      </c>
      <c r="AT1303" s="15" t="s">
        <v>155</v>
      </c>
      <c r="AU1303" s="11" t="s">
        <v>344</v>
      </c>
      <c r="AV1303" s="14">
        <v>10000007</v>
      </c>
      <c r="AW1303" s="14">
        <v>70105001</v>
      </c>
      <c r="AX1303" s="12" t="s">
        <v>156</v>
      </c>
      <c r="AY1303" s="11" t="s">
        <v>1693</v>
      </c>
      <c r="AZ1303" s="13">
        <v>0</v>
      </c>
      <c r="BA1303" s="13">
        <v>0</v>
      </c>
      <c r="BB1303" s="37" t="s">
        <v>1694</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70105002</v>
      </c>
      <c r="D1304" s="15" t="s">
        <v>364</v>
      </c>
      <c r="E1304" s="14">
        <v>1</v>
      </c>
      <c r="F1304" s="14">
        <v>60010500</v>
      </c>
      <c r="G1304" s="14">
        <v>0</v>
      </c>
      <c r="H1304" s="13">
        <v>0</v>
      </c>
      <c r="I1304" s="14">
        <v>1</v>
      </c>
      <c r="J1304" s="14">
        <v>0</v>
      </c>
      <c r="K1304" s="14">
        <v>0</v>
      </c>
      <c r="L1304" s="14">
        <v>0</v>
      </c>
      <c r="M1304" s="14">
        <v>0</v>
      </c>
      <c r="N1304" s="11">
        <v>2</v>
      </c>
      <c r="O1304" s="14">
        <v>2</v>
      </c>
      <c r="P1304" s="14">
        <v>0.6</v>
      </c>
      <c r="Q1304" s="14">
        <v>0</v>
      </c>
      <c r="R1304" s="6">
        <v>0</v>
      </c>
      <c r="S1304" s="13">
        <v>0</v>
      </c>
      <c r="T1304" s="11">
        <v>1</v>
      </c>
      <c r="U1304" s="14">
        <v>2</v>
      </c>
      <c r="V1304" s="14">
        <v>0</v>
      </c>
      <c r="W1304" s="14">
        <v>0</v>
      </c>
      <c r="X1304" s="14">
        <v>0</v>
      </c>
      <c r="Y1304" s="14">
        <v>0</v>
      </c>
      <c r="Z1304" s="14">
        <v>0</v>
      </c>
      <c r="AA1304" s="14">
        <v>0</v>
      </c>
      <c r="AB1304" s="14">
        <v>0</v>
      </c>
      <c r="AC1304" s="14">
        <v>0</v>
      </c>
      <c r="AD1304" s="11">
        <v>99999</v>
      </c>
      <c r="AE1304" s="14">
        <v>0</v>
      </c>
      <c r="AF1304" s="14">
        <v>0</v>
      </c>
      <c r="AG1304" s="6">
        <v>2</v>
      </c>
      <c r="AH1304" s="6">
        <v>0</v>
      </c>
      <c r="AI1304" s="6">
        <v>0</v>
      </c>
      <c r="AJ1304" s="6">
        <v>0</v>
      </c>
      <c r="AK1304" s="14">
        <v>0</v>
      </c>
      <c r="AL1304" s="14">
        <v>0</v>
      </c>
      <c r="AM1304" s="14">
        <v>0</v>
      </c>
      <c r="AN1304" s="14">
        <v>0</v>
      </c>
      <c r="AO1304" s="14">
        <v>1000</v>
      </c>
      <c r="AP1304" s="14">
        <v>0</v>
      </c>
      <c r="AQ1304" s="14">
        <v>0</v>
      </c>
      <c r="AR1304" s="6">
        <v>90104002</v>
      </c>
      <c r="AS1304" s="14" t="s">
        <v>154</v>
      </c>
      <c r="AT1304" s="15" t="s">
        <v>155</v>
      </c>
      <c r="AU1304" s="14" t="s">
        <v>242</v>
      </c>
      <c r="AV1304" s="14">
        <v>0</v>
      </c>
      <c r="AW1304" s="14">
        <v>0</v>
      </c>
      <c r="AX1304" s="15" t="s">
        <v>156</v>
      </c>
      <c r="AY1304" s="15" t="s">
        <v>154</v>
      </c>
      <c r="AZ1304" s="13">
        <v>0</v>
      </c>
      <c r="BA1304" s="13">
        <v>0</v>
      </c>
      <c r="BB1304" s="68" t="s">
        <v>431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70105003</v>
      </c>
      <c r="D1305" s="12" t="s">
        <v>1695</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154</v>
      </c>
      <c r="AT1305" s="15" t="s">
        <v>155</v>
      </c>
      <c r="AU1305" s="11" t="s">
        <v>351</v>
      </c>
      <c r="AV1305" s="14">
        <v>0</v>
      </c>
      <c r="AW1305" s="14">
        <v>0</v>
      </c>
      <c r="AX1305" s="12" t="s">
        <v>339</v>
      </c>
      <c r="AY1305" s="11" t="s">
        <v>1696</v>
      </c>
      <c r="AZ1305" s="13">
        <v>0</v>
      </c>
      <c r="BA1305" s="13">
        <v>0</v>
      </c>
      <c r="BB1305" s="37" t="s">
        <v>1697</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70105004</v>
      </c>
      <c r="D1306" s="15" t="s">
        <v>347</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4">
        <v>20</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90103001</v>
      </c>
      <c r="AS1306" s="14" t="s">
        <v>154</v>
      </c>
      <c r="AT1306" s="15" t="s">
        <v>154</v>
      </c>
      <c r="AU1306" s="14" t="s">
        <v>242</v>
      </c>
      <c r="AV1306" s="14">
        <v>0</v>
      </c>
      <c r="AW1306" s="14">
        <v>40000003</v>
      </c>
      <c r="AX1306" s="15" t="s">
        <v>156</v>
      </c>
      <c r="AY1306" s="15" t="s">
        <v>154</v>
      </c>
      <c r="AZ1306" s="13">
        <v>0</v>
      </c>
      <c r="BA1306" s="13">
        <v>0</v>
      </c>
      <c r="BB1306" s="68" t="s">
        <v>353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70106001</v>
      </c>
      <c r="D1307" s="15" t="s">
        <v>367</v>
      </c>
      <c r="E1307" s="14">
        <v>1</v>
      </c>
      <c r="F1307" s="14">
        <v>60010300</v>
      </c>
      <c r="G1307" s="14">
        <v>0</v>
      </c>
      <c r="H1307" s="13">
        <v>0</v>
      </c>
      <c r="I1307" s="14">
        <v>1</v>
      </c>
      <c r="J1307" s="14">
        <v>0</v>
      </c>
      <c r="K1307" s="14">
        <v>0</v>
      </c>
      <c r="L1307" s="14">
        <v>0</v>
      </c>
      <c r="M1307" s="14">
        <v>0</v>
      </c>
      <c r="N1307" s="11">
        <v>2</v>
      </c>
      <c r="O1307" s="14">
        <v>1</v>
      </c>
      <c r="P1307" s="14">
        <v>0.5</v>
      </c>
      <c r="Q1307" s="14">
        <v>0</v>
      </c>
      <c r="R1307" s="6">
        <v>0</v>
      </c>
      <c r="S1307" s="13">
        <v>0</v>
      </c>
      <c r="T1307" s="11">
        <v>1</v>
      </c>
      <c r="U1307" s="14">
        <v>2</v>
      </c>
      <c r="V1307" s="14">
        <v>0</v>
      </c>
      <c r="W1307" s="14">
        <v>0.5</v>
      </c>
      <c r="X1307" s="14">
        <v>0</v>
      </c>
      <c r="Y1307" s="14">
        <v>0</v>
      </c>
      <c r="Z1307" s="14">
        <v>0</v>
      </c>
      <c r="AA1307" s="14">
        <v>0</v>
      </c>
      <c r="AB1307" s="14">
        <v>0</v>
      </c>
      <c r="AC1307" s="14">
        <v>0</v>
      </c>
      <c r="AD1307" s="14">
        <v>15</v>
      </c>
      <c r="AE1307" s="14">
        <v>1</v>
      </c>
      <c r="AF1307" s="14">
        <v>3</v>
      </c>
      <c r="AG1307" s="6">
        <v>1</v>
      </c>
      <c r="AH1307" s="6">
        <v>0</v>
      </c>
      <c r="AI1307" s="6">
        <v>0</v>
      </c>
      <c r="AJ1307" s="6">
        <v>1.5</v>
      </c>
      <c r="AK1307" s="14">
        <v>0</v>
      </c>
      <c r="AL1307" s="14">
        <v>0</v>
      </c>
      <c r="AM1307" s="14">
        <v>0</v>
      </c>
      <c r="AN1307" s="14">
        <v>1</v>
      </c>
      <c r="AO1307" s="14">
        <v>360000</v>
      </c>
      <c r="AP1307" s="14">
        <v>0.5</v>
      </c>
      <c r="AQ1307" s="14">
        <v>0</v>
      </c>
      <c r="AR1307" s="6">
        <v>0</v>
      </c>
      <c r="AS1307" s="14" t="s">
        <v>368</v>
      </c>
      <c r="AT1307" s="15" t="s">
        <v>155</v>
      </c>
      <c r="AU1307" s="14" t="s">
        <v>351</v>
      </c>
      <c r="AV1307" s="14">
        <v>10002001</v>
      </c>
      <c r="AW1307" s="14">
        <v>70106001</v>
      </c>
      <c r="AX1307" s="15" t="s">
        <v>225</v>
      </c>
      <c r="AY1307" s="15" t="s">
        <v>369</v>
      </c>
      <c r="AZ1307" s="13">
        <v>0</v>
      </c>
      <c r="BA1307" s="13">
        <v>0</v>
      </c>
      <c r="BB1307" s="68" t="s">
        <v>370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70106002</v>
      </c>
      <c r="D1308" s="12" t="s">
        <v>371</v>
      </c>
      <c r="E1308" s="14">
        <v>1</v>
      </c>
      <c r="F1308" s="11">
        <v>60010100</v>
      </c>
      <c r="G1308" s="14">
        <v>0</v>
      </c>
      <c r="H1308" s="13">
        <v>0</v>
      </c>
      <c r="I1308" s="14">
        <v>1</v>
      </c>
      <c r="J1308" s="14">
        <v>0</v>
      </c>
      <c r="K1308" s="14">
        <v>0</v>
      </c>
      <c r="L1308" s="11">
        <v>0</v>
      </c>
      <c r="M1308" s="11">
        <v>0</v>
      </c>
      <c r="N1308" s="11">
        <v>2</v>
      </c>
      <c r="O1308" s="11">
        <v>1</v>
      </c>
      <c r="P1308" s="11">
        <v>0.3</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1</v>
      </c>
      <c r="AF1308" s="11">
        <v>3</v>
      </c>
      <c r="AG1308" s="6">
        <v>6</v>
      </c>
      <c r="AH1308" s="6">
        <v>1</v>
      </c>
      <c r="AI1308" s="6">
        <v>0</v>
      </c>
      <c r="AJ1308" s="6">
        <v>1.5</v>
      </c>
      <c r="AK1308" s="11">
        <v>0</v>
      </c>
      <c r="AL1308" s="11">
        <v>0</v>
      </c>
      <c r="AM1308" s="11">
        <v>0</v>
      </c>
      <c r="AN1308" s="11">
        <v>3</v>
      </c>
      <c r="AO1308" s="11">
        <v>5000</v>
      </c>
      <c r="AP1308" s="11">
        <v>3</v>
      </c>
      <c r="AQ1308" s="11">
        <v>0</v>
      </c>
      <c r="AR1308" s="6">
        <v>0</v>
      </c>
      <c r="AS1308" s="11" t="s">
        <v>154</v>
      </c>
      <c r="AT1308" s="15" t="s">
        <v>155</v>
      </c>
      <c r="AU1308" s="11" t="s">
        <v>344</v>
      </c>
      <c r="AV1308" s="14">
        <v>10000007</v>
      </c>
      <c r="AW1308" s="14">
        <v>70106004</v>
      </c>
      <c r="AX1308" s="12" t="s">
        <v>156</v>
      </c>
      <c r="AY1308" s="11" t="s">
        <v>1698</v>
      </c>
      <c r="AZ1308" s="13">
        <v>0</v>
      </c>
      <c r="BA1308" s="13">
        <v>0</v>
      </c>
      <c r="BB1308" s="37" t="s">
        <v>373</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19.5" customHeight="1">
      <c r="C1309" s="14">
        <v>70106003</v>
      </c>
      <c r="D1309" s="15" t="s">
        <v>374</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3</v>
      </c>
      <c r="X1309" s="14">
        <v>0</v>
      </c>
      <c r="Y1309" s="14">
        <v>0</v>
      </c>
      <c r="Z1309" s="14">
        <v>0</v>
      </c>
      <c r="AA1309" s="14">
        <v>0</v>
      </c>
      <c r="AB1309" s="14">
        <v>0</v>
      </c>
      <c r="AC1309" s="14">
        <v>0</v>
      </c>
      <c r="AD1309" s="14">
        <v>9</v>
      </c>
      <c r="AE1309" s="14">
        <v>1</v>
      </c>
      <c r="AF1309" s="14">
        <v>2</v>
      </c>
      <c r="AG1309" s="6">
        <v>2</v>
      </c>
      <c r="AH1309" s="6">
        <v>2</v>
      </c>
      <c r="AI1309" s="6">
        <v>0</v>
      </c>
      <c r="AJ1309" s="6">
        <v>3</v>
      </c>
      <c r="AK1309" s="14">
        <v>0</v>
      </c>
      <c r="AL1309" s="14">
        <v>0</v>
      </c>
      <c r="AM1309" s="14">
        <v>0</v>
      </c>
      <c r="AN1309" s="14">
        <v>2</v>
      </c>
      <c r="AO1309" s="14">
        <v>30000</v>
      </c>
      <c r="AP1309" s="14">
        <v>2</v>
      </c>
      <c r="AQ1309" s="14">
        <v>4</v>
      </c>
      <c r="AR1309" s="6">
        <v>0</v>
      </c>
      <c r="AS1309" s="14" t="s">
        <v>154</v>
      </c>
      <c r="AT1309" s="15" t="s">
        <v>155</v>
      </c>
      <c r="AU1309" s="14" t="s">
        <v>351</v>
      </c>
      <c r="AV1309" s="14">
        <v>10003002</v>
      </c>
      <c r="AW1309" s="14">
        <v>70106005</v>
      </c>
      <c r="AX1309" s="15" t="s">
        <v>375</v>
      </c>
      <c r="AY1309" s="15">
        <v>0</v>
      </c>
      <c r="AZ1309" s="13">
        <v>0</v>
      </c>
      <c r="BA1309" s="13">
        <v>0</v>
      </c>
      <c r="BB1309" s="68" t="s">
        <v>370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70106004</v>
      </c>
      <c r="D1310" s="15" t="s">
        <v>364</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1">
        <v>30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90104002</v>
      </c>
      <c r="AS1310" s="14" t="s">
        <v>154</v>
      </c>
      <c r="AT1310" s="15" t="s">
        <v>155</v>
      </c>
      <c r="AU1310" s="14" t="s">
        <v>242</v>
      </c>
      <c r="AV1310" s="14">
        <v>0</v>
      </c>
      <c r="AW1310" s="14">
        <v>0</v>
      </c>
      <c r="AX1310" s="15" t="s">
        <v>156</v>
      </c>
      <c r="AY1310" s="15" t="s">
        <v>154</v>
      </c>
      <c r="AZ1310" s="13">
        <v>0</v>
      </c>
      <c r="BA1310" s="13">
        <v>0</v>
      </c>
      <c r="BB1310" s="68" t="s">
        <v>376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70106005</v>
      </c>
      <c r="D1311" s="12" t="s">
        <v>377</v>
      </c>
      <c r="E1311" s="14">
        <v>1</v>
      </c>
      <c r="F1311" s="11">
        <v>60010300</v>
      </c>
      <c r="G1311" s="14">
        <v>0</v>
      </c>
      <c r="H1311" s="13">
        <v>0</v>
      </c>
      <c r="I1311" s="14">
        <v>1</v>
      </c>
      <c r="J1311" s="14">
        <v>0</v>
      </c>
      <c r="K1311" s="14">
        <v>0</v>
      </c>
      <c r="L1311" s="11">
        <v>0</v>
      </c>
      <c r="M1311" s="11">
        <v>0</v>
      </c>
      <c r="N1311" s="11">
        <v>2</v>
      </c>
      <c r="O1311" s="11">
        <v>1</v>
      </c>
      <c r="P1311" s="11">
        <v>0.6</v>
      </c>
      <c r="Q1311" s="11">
        <v>0</v>
      </c>
      <c r="R1311" s="6">
        <v>0</v>
      </c>
      <c r="S1311" s="11">
        <v>0</v>
      </c>
      <c r="T1311" s="11">
        <v>1</v>
      </c>
      <c r="U1311" s="11">
        <v>2</v>
      </c>
      <c r="V1311" s="11">
        <v>0</v>
      </c>
      <c r="W1311" s="11">
        <v>0</v>
      </c>
      <c r="X1311" s="11">
        <v>0</v>
      </c>
      <c r="Y1311" s="11">
        <v>0</v>
      </c>
      <c r="Z1311" s="11">
        <v>0</v>
      </c>
      <c r="AA1311" s="11">
        <v>0</v>
      </c>
      <c r="AB1311" s="11">
        <v>0</v>
      </c>
      <c r="AC1311" s="11">
        <v>0</v>
      </c>
      <c r="AD1311" s="11">
        <v>20</v>
      </c>
      <c r="AE1311" s="11">
        <v>0</v>
      </c>
      <c r="AF1311" s="11">
        <v>0</v>
      </c>
      <c r="AG1311" s="6">
        <v>2</v>
      </c>
      <c r="AH1311" s="6">
        <v>2</v>
      </c>
      <c r="AI1311" s="6">
        <v>0</v>
      </c>
      <c r="AJ1311" s="6">
        <v>1.5</v>
      </c>
      <c r="AK1311" s="11">
        <v>0</v>
      </c>
      <c r="AL1311" s="11">
        <v>0</v>
      </c>
      <c r="AM1311" s="11">
        <v>0</v>
      </c>
      <c r="AN1311" s="11">
        <v>1</v>
      </c>
      <c r="AO1311" s="11">
        <v>3000</v>
      </c>
      <c r="AP1311" s="11">
        <v>0.5</v>
      </c>
      <c r="AQ1311" s="11">
        <v>0</v>
      </c>
      <c r="AR1311" s="6">
        <v>0</v>
      </c>
      <c r="AS1311" s="11" t="s">
        <v>154</v>
      </c>
      <c r="AT1311" s="15" t="s">
        <v>155</v>
      </c>
      <c r="AU1311" s="11" t="s">
        <v>351</v>
      </c>
      <c r="AV1311" s="14">
        <v>0</v>
      </c>
      <c r="AW1311" s="14">
        <v>0</v>
      </c>
      <c r="AX1311" s="12" t="s">
        <v>339</v>
      </c>
      <c r="AY1311" s="11" t="s">
        <v>378</v>
      </c>
      <c r="AZ1311" s="13">
        <v>0</v>
      </c>
      <c r="BA1311" s="13">
        <v>0</v>
      </c>
      <c r="BB1311" s="37" t="s">
        <v>379</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19.5" customHeight="1">
      <c r="C1312" s="14">
        <v>70107001</v>
      </c>
      <c r="D1312" s="12" t="s">
        <v>386</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1</v>
      </c>
      <c r="Z1312" s="11">
        <v>0</v>
      </c>
      <c r="AA1312" s="11">
        <v>0</v>
      </c>
      <c r="AB1312" s="11">
        <v>0</v>
      </c>
      <c r="AC1312" s="11">
        <v>0</v>
      </c>
      <c r="AD1312" s="11">
        <v>12</v>
      </c>
      <c r="AE1312" s="11">
        <v>1</v>
      </c>
      <c r="AF1312" s="11" t="s">
        <v>387</v>
      </c>
      <c r="AG1312" s="6">
        <v>1</v>
      </c>
      <c r="AH1312" s="6">
        <v>1</v>
      </c>
      <c r="AI1312" s="6">
        <v>0</v>
      </c>
      <c r="AJ1312" s="6">
        <v>3</v>
      </c>
      <c r="AK1312" s="11">
        <v>0</v>
      </c>
      <c r="AL1312" s="11">
        <v>0</v>
      </c>
      <c r="AM1312" s="11">
        <v>0</v>
      </c>
      <c r="AN1312" s="11">
        <v>3</v>
      </c>
      <c r="AO1312" s="11">
        <v>5000</v>
      </c>
      <c r="AP1312" s="11">
        <v>2.5</v>
      </c>
      <c r="AQ1312" s="11">
        <v>0</v>
      </c>
      <c r="AR1312" s="6">
        <v>0</v>
      </c>
      <c r="AS1312" s="11" t="s">
        <v>154</v>
      </c>
      <c r="AT1312" s="15" t="s">
        <v>209</v>
      </c>
      <c r="AU1312" s="11" t="s">
        <v>344</v>
      </c>
      <c r="AV1312" s="14">
        <v>10000007</v>
      </c>
      <c r="AW1312" s="14">
        <v>70107001</v>
      </c>
      <c r="AX1312" s="12" t="s">
        <v>156</v>
      </c>
      <c r="AY1312" s="11">
        <v>0</v>
      </c>
      <c r="AZ1312" s="13">
        <v>0</v>
      </c>
      <c r="BA1312" s="13">
        <v>0</v>
      </c>
      <c r="BB1312" s="37" t="s">
        <v>388</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70107002</v>
      </c>
      <c r="D1313" s="12" t="s">
        <v>422</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12</v>
      </c>
      <c r="AE1313" s="11">
        <v>1</v>
      </c>
      <c r="AF1313" s="11">
        <v>3</v>
      </c>
      <c r="AG1313" s="6">
        <v>4</v>
      </c>
      <c r="AH1313" s="6">
        <v>1</v>
      </c>
      <c r="AI1313" s="6">
        <v>0</v>
      </c>
      <c r="AJ1313" s="6">
        <v>1.5</v>
      </c>
      <c r="AK1313" s="11">
        <v>0</v>
      </c>
      <c r="AL1313" s="11">
        <v>0</v>
      </c>
      <c r="AM1313" s="11">
        <v>0</v>
      </c>
      <c r="AN1313" s="11">
        <v>3</v>
      </c>
      <c r="AO1313" s="11">
        <v>5000</v>
      </c>
      <c r="AP1313" s="11">
        <v>3</v>
      </c>
      <c r="AQ1313" s="11">
        <v>0</v>
      </c>
      <c r="AR1313" s="6">
        <v>0</v>
      </c>
      <c r="AS1313" s="11" t="s">
        <v>154</v>
      </c>
      <c r="AT1313" s="15" t="s">
        <v>155</v>
      </c>
      <c r="AU1313" s="11" t="s">
        <v>344</v>
      </c>
      <c r="AV1313" s="14">
        <v>10000007</v>
      </c>
      <c r="AW1313" s="14">
        <v>70103003</v>
      </c>
      <c r="AX1313" s="12" t="s">
        <v>156</v>
      </c>
      <c r="AY1313" s="11" t="s">
        <v>1699</v>
      </c>
      <c r="AZ1313" s="13">
        <v>0</v>
      </c>
      <c r="BA1313" s="13">
        <v>0</v>
      </c>
      <c r="BB1313" s="37" t="s">
        <v>424</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70107003</v>
      </c>
      <c r="D1314" s="12" t="s">
        <v>425</v>
      </c>
      <c r="E1314" s="11">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0</v>
      </c>
      <c r="Z1314" s="11">
        <v>0</v>
      </c>
      <c r="AA1314" s="11">
        <v>0</v>
      </c>
      <c r="AB1314" s="11">
        <v>0</v>
      </c>
      <c r="AC1314" s="11">
        <v>0</v>
      </c>
      <c r="AD1314" s="11">
        <v>12</v>
      </c>
      <c r="AE1314" s="11">
        <v>1</v>
      </c>
      <c r="AF1314" s="11">
        <v>3</v>
      </c>
      <c r="AG1314" s="6">
        <v>6</v>
      </c>
      <c r="AH1314" s="6">
        <v>1</v>
      </c>
      <c r="AI1314" s="6">
        <v>0</v>
      </c>
      <c r="AJ1314" s="6">
        <v>1.5</v>
      </c>
      <c r="AK1314" s="11">
        <v>0</v>
      </c>
      <c r="AL1314" s="11">
        <v>0</v>
      </c>
      <c r="AM1314" s="11">
        <v>0</v>
      </c>
      <c r="AN1314" s="11">
        <v>3</v>
      </c>
      <c r="AO1314" s="11">
        <v>5000</v>
      </c>
      <c r="AP1314" s="11">
        <v>3</v>
      </c>
      <c r="AQ1314" s="11">
        <v>0</v>
      </c>
      <c r="AR1314" s="6">
        <v>0</v>
      </c>
      <c r="AS1314" s="11" t="s">
        <v>154</v>
      </c>
      <c r="AT1314" s="15" t="s">
        <v>192</v>
      </c>
      <c r="AU1314" s="11" t="s">
        <v>344</v>
      </c>
      <c r="AV1314" s="14">
        <v>10000007</v>
      </c>
      <c r="AW1314" s="14">
        <v>70103003</v>
      </c>
      <c r="AX1314" s="12" t="s">
        <v>156</v>
      </c>
      <c r="AY1314" s="11" t="s">
        <v>1700</v>
      </c>
      <c r="AZ1314" s="13">
        <v>0</v>
      </c>
      <c r="BA1314" s="13">
        <v>0</v>
      </c>
      <c r="BB1314" s="37" t="s">
        <v>427</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19.5" customHeight="1">
      <c r="C1315" s="14">
        <v>70107004</v>
      </c>
      <c r="D1315" s="15" t="s">
        <v>428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4">
        <v>20</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90102001</v>
      </c>
      <c r="AS1315" s="14" t="s">
        <v>154</v>
      </c>
      <c r="AT1315" s="15" t="s">
        <v>155</v>
      </c>
      <c r="AU1315" s="14" t="s">
        <v>242</v>
      </c>
      <c r="AV1315" s="14">
        <v>0</v>
      </c>
      <c r="AW1315" s="14">
        <v>40000003</v>
      </c>
      <c r="AX1315" s="15" t="s">
        <v>156</v>
      </c>
      <c r="AY1315" s="15" t="s">
        <v>154</v>
      </c>
      <c r="AZ1315" s="13">
        <v>0</v>
      </c>
      <c r="BA1315" s="13">
        <v>0</v>
      </c>
      <c r="BB1315" s="68" t="s">
        <v>429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70107005</v>
      </c>
      <c r="D1316" s="15" t="s">
        <v>430</v>
      </c>
      <c r="E1316" s="14">
        <v>1</v>
      </c>
      <c r="F1316" s="14">
        <v>60010500</v>
      </c>
      <c r="G1316" s="14">
        <v>0</v>
      </c>
      <c r="H1316" s="13">
        <v>0</v>
      </c>
      <c r="I1316" s="14">
        <v>1</v>
      </c>
      <c r="J1316" s="14">
        <v>0</v>
      </c>
      <c r="K1316" s="14">
        <v>0</v>
      </c>
      <c r="L1316" s="14">
        <v>0</v>
      </c>
      <c r="M1316" s="14">
        <v>0</v>
      </c>
      <c r="N1316" s="11">
        <v>2</v>
      </c>
      <c r="O1316" s="14">
        <v>2</v>
      </c>
      <c r="P1316" s="14">
        <v>0.6</v>
      </c>
      <c r="Q1316" s="14">
        <v>0</v>
      </c>
      <c r="R1316" s="6">
        <v>0</v>
      </c>
      <c r="S1316" s="13">
        <v>0</v>
      </c>
      <c r="T1316" s="11">
        <v>1</v>
      </c>
      <c r="U1316" s="14">
        <v>2</v>
      </c>
      <c r="V1316" s="14">
        <v>0</v>
      </c>
      <c r="W1316" s="14">
        <v>0</v>
      </c>
      <c r="X1316" s="14">
        <v>0</v>
      </c>
      <c r="Y1316" s="14">
        <v>0</v>
      </c>
      <c r="Z1316" s="14">
        <v>0</v>
      </c>
      <c r="AA1316" s="14">
        <v>0</v>
      </c>
      <c r="AB1316" s="14">
        <v>0</v>
      </c>
      <c r="AC1316" s="14">
        <v>0</v>
      </c>
      <c r="AD1316" s="11">
        <v>99999</v>
      </c>
      <c r="AE1316" s="14">
        <v>0</v>
      </c>
      <c r="AF1316" s="14">
        <v>0</v>
      </c>
      <c r="AG1316" s="6">
        <v>2</v>
      </c>
      <c r="AH1316" s="6">
        <v>0</v>
      </c>
      <c r="AI1316" s="6">
        <v>0</v>
      </c>
      <c r="AJ1316" s="6">
        <v>0</v>
      </c>
      <c r="AK1316" s="14">
        <v>0</v>
      </c>
      <c r="AL1316" s="14">
        <v>0</v>
      </c>
      <c r="AM1316" s="14">
        <v>0</v>
      </c>
      <c r="AN1316" s="14">
        <v>0</v>
      </c>
      <c r="AO1316" s="14">
        <v>1000</v>
      </c>
      <c r="AP1316" s="14">
        <v>0</v>
      </c>
      <c r="AQ1316" s="14">
        <v>0</v>
      </c>
      <c r="AR1316" s="6">
        <v>90104002</v>
      </c>
      <c r="AS1316" s="14" t="s">
        <v>154</v>
      </c>
      <c r="AT1316" s="15" t="s">
        <v>155</v>
      </c>
      <c r="AU1316" s="14" t="s">
        <v>242</v>
      </c>
      <c r="AV1316" s="14">
        <v>0</v>
      </c>
      <c r="AW1316" s="14">
        <v>0</v>
      </c>
      <c r="AX1316" s="15" t="s">
        <v>156</v>
      </c>
      <c r="AY1316" s="15" t="s">
        <v>154</v>
      </c>
      <c r="AZ1316" s="13">
        <v>0</v>
      </c>
      <c r="BA1316" s="13">
        <v>0</v>
      </c>
      <c r="BB1316" s="68" t="s">
        <v>431</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70107006</v>
      </c>
      <c r="D1317" s="12" t="s">
        <v>1695</v>
      </c>
      <c r="E1317" s="11">
        <v>1</v>
      </c>
      <c r="F1317" s="11">
        <v>60010300</v>
      </c>
      <c r="G1317" s="14">
        <v>0</v>
      </c>
      <c r="H1317" s="13">
        <v>0</v>
      </c>
      <c r="I1317" s="14">
        <v>1</v>
      </c>
      <c r="J1317" s="14">
        <v>0</v>
      </c>
      <c r="K1317" s="14">
        <v>0</v>
      </c>
      <c r="L1317" s="11">
        <v>0</v>
      </c>
      <c r="M1317" s="11">
        <v>0</v>
      </c>
      <c r="N1317" s="11">
        <v>2</v>
      </c>
      <c r="O1317" s="11">
        <v>2</v>
      </c>
      <c r="P1317" s="11">
        <v>0.8</v>
      </c>
      <c r="Q1317" s="11">
        <v>0</v>
      </c>
      <c r="R1317" s="6">
        <v>0</v>
      </c>
      <c r="S1317" s="11">
        <v>0</v>
      </c>
      <c r="T1317" s="11">
        <v>1</v>
      </c>
      <c r="U1317" s="11">
        <v>2</v>
      </c>
      <c r="V1317" s="11">
        <v>0</v>
      </c>
      <c r="W1317" s="11">
        <v>0</v>
      </c>
      <c r="X1317" s="11">
        <v>0</v>
      </c>
      <c r="Y1317" s="11">
        <v>0</v>
      </c>
      <c r="Z1317" s="11">
        <v>0</v>
      </c>
      <c r="AA1317" s="11">
        <v>0</v>
      </c>
      <c r="AB1317" s="11">
        <v>0</v>
      </c>
      <c r="AC1317" s="11">
        <v>0</v>
      </c>
      <c r="AD1317" s="11">
        <v>30</v>
      </c>
      <c r="AE1317" s="11">
        <v>0</v>
      </c>
      <c r="AF1317" s="11">
        <v>0</v>
      </c>
      <c r="AG1317" s="6">
        <v>2</v>
      </c>
      <c r="AH1317" s="6">
        <v>2</v>
      </c>
      <c r="AI1317" s="6">
        <v>0</v>
      </c>
      <c r="AJ1317" s="6">
        <v>1.5</v>
      </c>
      <c r="AK1317" s="11">
        <v>0</v>
      </c>
      <c r="AL1317" s="11">
        <v>0</v>
      </c>
      <c r="AM1317" s="11">
        <v>0</v>
      </c>
      <c r="AN1317" s="11">
        <v>1</v>
      </c>
      <c r="AO1317" s="11">
        <v>3000</v>
      </c>
      <c r="AP1317" s="11">
        <v>0.5</v>
      </c>
      <c r="AQ1317" s="11">
        <v>0</v>
      </c>
      <c r="AR1317" s="6">
        <v>0</v>
      </c>
      <c r="AS1317" s="11" t="s">
        <v>154</v>
      </c>
      <c r="AT1317" s="15" t="s">
        <v>155</v>
      </c>
      <c r="AU1317" s="11" t="s">
        <v>351</v>
      </c>
      <c r="AV1317" s="14">
        <v>0</v>
      </c>
      <c r="AW1317" s="14">
        <v>0</v>
      </c>
      <c r="AX1317" s="12" t="s">
        <v>339</v>
      </c>
      <c r="AY1317" s="11" t="s">
        <v>1701</v>
      </c>
      <c r="AZ1317" s="13">
        <v>0</v>
      </c>
      <c r="BA1317" s="13">
        <v>0</v>
      </c>
      <c r="BB1317" s="37" t="s">
        <v>1702</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70201001</v>
      </c>
      <c r="D1318" s="12" t="s">
        <v>456</v>
      </c>
      <c r="E1318" s="14">
        <v>1</v>
      </c>
      <c r="F1318" s="11">
        <v>60010100</v>
      </c>
      <c r="G1318" s="14">
        <v>0</v>
      </c>
      <c r="H1318" s="13">
        <v>0</v>
      </c>
      <c r="I1318" s="14">
        <v>1</v>
      </c>
      <c r="J1318" s="14">
        <v>0</v>
      </c>
      <c r="K1318" s="14">
        <v>0</v>
      </c>
      <c r="L1318" s="11">
        <v>0</v>
      </c>
      <c r="M1318" s="11">
        <v>0</v>
      </c>
      <c r="N1318" s="11">
        <v>2</v>
      </c>
      <c r="O1318" s="11">
        <v>1</v>
      </c>
      <c r="P1318" s="11">
        <v>1</v>
      </c>
      <c r="Q1318" s="11">
        <v>0</v>
      </c>
      <c r="R1318" s="6">
        <v>0</v>
      </c>
      <c r="S1318" s="11">
        <v>0</v>
      </c>
      <c r="T1318" s="11">
        <v>1</v>
      </c>
      <c r="U1318" s="11">
        <v>2</v>
      </c>
      <c r="V1318" s="11">
        <v>0</v>
      </c>
      <c r="W1318" s="11">
        <v>2</v>
      </c>
      <c r="X1318" s="11">
        <v>0</v>
      </c>
      <c r="Y1318" s="11">
        <v>1</v>
      </c>
      <c r="Z1318" s="11">
        <v>0</v>
      </c>
      <c r="AA1318" s="11">
        <v>0</v>
      </c>
      <c r="AB1318" s="11">
        <v>0</v>
      </c>
      <c r="AC1318" s="11">
        <v>0</v>
      </c>
      <c r="AD1318" s="11">
        <v>12</v>
      </c>
      <c r="AE1318" s="11">
        <v>2</v>
      </c>
      <c r="AF1318" s="11" t="s">
        <v>163</v>
      </c>
      <c r="AG1318" s="6">
        <v>0</v>
      </c>
      <c r="AH1318" s="6">
        <v>0</v>
      </c>
      <c r="AI1318" s="6">
        <v>0</v>
      </c>
      <c r="AJ1318" s="6">
        <v>1.5</v>
      </c>
      <c r="AK1318" s="11">
        <v>0</v>
      </c>
      <c r="AL1318" s="11">
        <v>0</v>
      </c>
      <c r="AM1318" s="11">
        <v>0</v>
      </c>
      <c r="AN1318" s="11">
        <v>1</v>
      </c>
      <c r="AO1318" s="11">
        <v>5000</v>
      </c>
      <c r="AP1318" s="11">
        <v>0.5</v>
      </c>
      <c r="AQ1318" s="11">
        <v>0</v>
      </c>
      <c r="AR1318" s="6">
        <v>0</v>
      </c>
      <c r="AS1318" s="11" t="s">
        <v>154</v>
      </c>
      <c r="AT1318" s="15" t="s">
        <v>209</v>
      </c>
      <c r="AU1318" s="11" t="s">
        <v>344</v>
      </c>
      <c r="AV1318" s="14">
        <v>10000007</v>
      </c>
      <c r="AW1318" s="14">
        <v>70201001</v>
      </c>
      <c r="AX1318" s="12" t="s">
        <v>156</v>
      </c>
      <c r="AY1318" s="11">
        <v>0</v>
      </c>
      <c r="AZ1318" s="13">
        <v>0</v>
      </c>
      <c r="BA1318" s="13">
        <v>0</v>
      </c>
      <c r="BB1318" s="37" t="s">
        <v>457</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70201002</v>
      </c>
      <c r="D1319" s="12" t="s">
        <v>383</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154</v>
      </c>
      <c r="AT1319" s="15" t="s">
        <v>192</v>
      </c>
      <c r="AU1319" s="11" t="s">
        <v>351</v>
      </c>
      <c r="AV1319" s="14">
        <v>0</v>
      </c>
      <c r="AW1319" s="14">
        <v>0</v>
      </c>
      <c r="AX1319" s="12" t="s">
        <v>339</v>
      </c>
      <c r="AY1319" s="11" t="s">
        <v>1703</v>
      </c>
      <c r="AZ1319" s="13">
        <v>0</v>
      </c>
      <c r="BA1319" s="13">
        <v>0</v>
      </c>
      <c r="BB1319" s="37" t="s">
        <v>385</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70201003</v>
      </c>
      <c r="D1320" s="12" t="s">
        <v>1704</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15</v>
      </c>
      <c r="AE1320" s="11">
        <v>1</v>
      </c>
      <c r="AF1320" s="11" t="s">
        <v>1705</v>
      </c>
      <c r="AG1320" s="6">
        <v>0</v>
      </c>
      <c r="AH1320" s="6">
        <v>1</v>
      </c>
      <c r="AI1320" s="6">
        <v>0</v>
      </c>
      <c r="AJ1320" s="6">
        <v>2.5</v>
      </c>
      <c r="AK1320" s="11">
        <v>0</v>
      </c>
      <c r="AL1320" s="11">
        <v>0</v>
      </c>
      <c r="AM1320" s="11">
        <v>0</v>
      </c>
      <c r="AN1320" s="11">
        <v>4</v>
      </c>
      <c r="AO1320" s="11">
        <v>5000</v>
      </c>
      <c r="AP1320" s="11">
        <v>3</v>
      </c>
      <c r="AQ1320" s="11">
        <v>0</v>
      </c>
      <c r="AR1320" s="6">
        <v>0</v>
      </c>
      <c r="AS1320" s="11" t="s">
        <v>154</v>
      </c>
      <c r="AT1320" s="15" t="s">
        <v>393</v>
      </c>
      <c r="AU1320" s="11" t="s">
        <v>344</v>
      </c>
      <c r="AV1320" s="14">
        <v>10000007</v>
      </c>
      <c r="AW1320" s="14">
        <v>70201003</v>
      </c>
      <c r="AX1320" s="12" t="s">
        <v>156</v>
      </c>
      <c r="AY1320" s="11">
        <v>0</v>
      </c>
      <c r="AZ1320" s="13">
        <v>0</v>
      </c>
      <c r="BA1320" s="13">
        <v>0</v>
      </c>
      <c r="BB1320" s="37" t="s">
        <v>1706</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70201004</v>
      </c>
      <c r="D1321" s="15" t="s">
        <v>1707</v>
      </c>
      <c r="E1321" s="14">
        <v>1</v>
      </c>
      <c r="F1321" s="14">
        <v>60010500</v>
      </c>
      <c r="G1321" s="14">
        <v>0</v>
      </c>
      <c r="H1321" s="13">
        <v>0</v>
      </c>
      <c r="I1321" s="14">
        <v>1</v>
      </c>
      <c r="J1321" s="14">
        <v>0</v>
      </c>
      <c r="K1321" s="14">
        <v>0</v>
      </c>
      <c r="L1321" s="14">
        <v>0</v>
      </c>
      <c r="M1321" s="14">
        <v>0</v>
      </c>
      <c r="N1321" s="11">
        <v>2</v>
      </c>
      <c r="O1321" s="14">
        <v>2</v>
      </c>
      <c r="P1321" s="14">
        <v>0.3</v>
      </c>
      <c r="Q1321" s="14">
        <v>0</v>
      </c>
      <c r="R1321" s="6">
        <v>0</v>
      </c>
      <c r="S1321" s="13">
        <v>0</v>
      </c>
      <c r="T1321" s="11">
        <v>1</v>
      </c>
      <c r="U1321" s="14">
        <v>2</v>
      </c>
      <c r="V1321" s="14">
        <v>0</v>
      </c>
      <c r="W1321" s="14">
        <v>0</v>
      </c>
      <c r="X1321" s="14">
        <v>0</v>
      </c>
      <c r="Y1321" s="14">
        <v>0</v>
      </c>
      <c r="Z1321" s="14">
        <v>0</v>
      </c>
      <c r="AA1321" s="14">
        <v>0</v>
      </c>
      <c r="AB1321" s="11">
        <v>0</v>
      </c>
      <c r="AC1321" s="14">
        <v>0</v>
      </c>
      <c r="AD1321" s="11">
        <v>99999</v>
      </c>
      <c r="AE1321" s="14">
        <v>0</v>
      </c>
      <c r="AF1321" s="14">
        <v>0</v>
      </c>
      <c r="AG1321" s="6">
        <v>2</v>
      </c>
      <c r="AH1321" s="6">
        <v>0</v>
      </c>
      <c r="AI1321" s="6">
        <v>0</v>
      </c>
      <c r="AJ1321" s="6">
        <v>0</v>
      </c>
      <c r="AK1321" s="14">
        <v>0</v>
      </c>
      <c r="AL1321" s="14">
        <v>0</v>
      </c>
      <c r="AM1321" s="14">
        <v>0</v>
      </c>
      <c r="AN1321" s="14">
        <v>0</v>
      </c>
      <c r="AO1321" s="14">
        <v>1000</v>
      </c>
      <c r="AP1321" s="14">
        <v>0</v>
      </c>
      <c r="AQ1321" s="14">
        <v>0</v>
      </c>
      <c r="AR1321" s="6" t="s">
        <v>459</v>
      </c>
      <c r="AS1321" s="14" t="s">
        <v>154</v>
      </c>
      <c r="AT1321" s="15" t="s">
        <v>155</v>
      </c>
      <c r="AU1321" s="14" t="s">
        <v>242</v>
      </c>
      <c r="AV1321" s="14">
        <v>0</v>
      </c>
      <c r="AW1321" s="14">
        <v>0</v>
      </c>
      <c r="AX1321" s="15" t="s">
        <v>156</v>
      </c>
      <c r="AY1321" s="15" t="s">
        <v>154</v>
      </c>
      <c r="AZ1321" s="13">
        <v>0</v>
      </c>
      <c r="BA1321" s="13">
        <v>0</v>
      </c>
      <c r="BB1321" s="68" t="s">
        <v>460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19.5" customHeight="1">
      <c r="C1322" s="14">
        <v>70202001</v>
      </c>
      <c r="D1322" s="12" t="s">
        <v>581</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15</v>
      </c>
      <c r="AE1322" s="11">
        <v>1</v>
      </c>
      <c r="AF1322" s="11" t="s">
        <v>387</v>
      </c>
      <c r="AG1322" s="6">
        <v>1</v>
      </c>
      <c r="AH1322" s="6">
        <v>1</v>
      </c>
      <c r="AI1322" s="6">
        <v>0</v>
      </c>
      <c r="AJ1322" s="6">
        <v>3</v>
      </c>
      <c r="AK1322" s="11">
        <v>0</v>
      </c>
      <c r="AL1322" s="11">
        <v>0</v>
      </c>
      <c r="AM1322" s="11">
        <v>0</v>
      </c>
      <c r="AN1322" s="11">
        <v>3</v>
      </c>
      <c r="AO1322" s="11">
        <v>5000</v>
      </c>
      <c r="AP1322" s="11">
        <v>2.5</v>
      </c>
      <c r="AQ1322" s="11">
        <v>0</v>
      </c>
      <c r="AR1322" s="6">
        <v>0</v>
      </c>
      <c r="AS1322" s="11" t="s">
        <v>154</v>
      </c>
      <c r="AT1322" s="15" t="s">
        <v>393</v>
      </c>
      <c r="AU1322" s="11" t="s">
        <v>344</v>
      </c>
      <c r="AV1322" s="14">
        <v>10000007</v>
      </c>
      <c r="AW1322" s="14">
        <v>70202001</v>
      </c>
      <c r="AX1322" s="12" t="s">
        <v>156</v>
      </c>
      <c r="AY1322" s="11">
        <v>0</v>
      </c>
      <c r="AZ1322" s="13">
        <v>0</v>
      </c>
      <c r="BA1322" s="13">
        <v>0</v>
      </c>
      <c r="BB1322" s="37" t="s">
        <v>583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70202002</v>
      </c>
      <c r="D1323" s="12" t="s">
        <v>584</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20</v>
      </c>
      <c r="AE1323" s="11">
        <v>1</v>
      </c>
      <c r="AF1323" s="11">
        <v>3</v>
      </c>
      <c r="AG1323" s="6">
        <v>6</v>
      </c>
      <c r="AH1323" s="6">
        <v>1</v>
      </c>
      <c r="AI1323" s="6">
        <v>0</v>
      </c>
      <c r="AJ1323" s="6">
        <v>1.5</v>
      </c>
      <c r="AK1323" s="11">
        <v>0</v>
      </c>
      <c r="AL1323" s="11">
        <v>0</v>
      </c>
      <c r="AM1323" s="11">
        <v>0</v>
      </c>
      <c r="AN1323" s="11">
        <v>3</v>
      </c>
      <c r="AO1323" s="11">
        <v>5000</v>
      </c>
      <c r="AP1323" s="11">
        <v>3</v>
      </c>
      <c r="AQ1323" s="11">
        <v>0</v>
      </c>
      <c r="AR1323" s="6">
        <v>0</v>
      </c>
      <c r="AS1323" s="11" t="s">
        <v>154</v>
      </c>
      <c r="AT1323" s="15" t="s">
        <v>192</v>
      </c>
      <c r="AU1323" s="11" t="s">
        <v>344</v>
      </c>
      <c r="AV1323" s="14">
        <v>10000007</v>
      </c>
      <c r="AW1323" s="14">
        <v>70202002</v>
      </c>
      <c r="AX1323" s="12" t="s">
        <v>156</v>
      </c>
      <c r="AY1323" s="11" t="s">
        <v>1708</v>
      </c>
      <c r="AZ1323" s="13">
        <v>0</v>
      </c>
      <c r="BA1323" s="13">
        <v>0</v>
      </c>
      <c r="BB1323" s="37" t="s">
        <v>1709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70202003</v>
      </c>
      <c r="D1324" s="15" t="s">
        <v>666</v>
      </c>
      <c r="E1324" s="14">
        <v>1</v>
      </c>
      <c r="F1324" s="14">
        <v>60010500</v>
      </c>
      <c r="G1324" s="14">
        <v>0</v>
      </c>
      <c r="H1324" s="13">
        <v>0</v>
      </c>
      <c r="I1324" s="14">
        <v>1</v>
      </c>
      <c r="J1324" s="14">
        <v>0</v>
      </c>
      <c r="K1324" s="14">
        <v>0</v>
      </c>
      <c r="L1324" s="14">
        <v>0</v>
      </c>
      <c r="M1324" s="14">
        <v>0</v>
      </c>
      <c r="N1324" s="11">
        <v>2</v>
      </c>
      <c r="O1324" s="14">
        <v>0</v>
      </c>
      <c r="P1324" s="14">
        <v>0</v>
      </c>
      <c r="Q1324" s="14">
        <v>0</v>
      </c>
      <c r="R1324" s="6">
        <v>0</v>
      </c>
      <c r="S1324" s="13">
        <v>0</v>
      </c>
      <c r="T1324" s="11">
        <v>1</v>
      </c>
      <c r="U1324" s="14">
        <v>1</v>
      </c>
      <c r="V1324" s="14">
        <v>0</v>
      </c>
      <c r="W1324" s="14">
        <v>1</v>
      </c>
      <c r="X1324" s="14">
        <v>0</v>
      </c>
      <c r="Y1324" s="14">
        <v>0</v>
      </c>
      <c r="Z1324" s="14">
        <v>0</v>
      </c>
      <c r="AA1324" s="14">
        <v>0</v>
      </c>
      <c r="AB1324" s="11">
        <v>0</v>
      </c>
      <c r="AC1324" s="14">
        <v>0</v>
      </c>
      <c r="AD1324" s="14">
        <v>15</v>
      </c>
      <c r="AE1324" s="14">
        <v>0</v>
      </c>
      <c r="AF1324" s="14">
        <v>0</v>
      </c>
      <c r="AG1324" s="6">
        <v>7</v>
      </c>
      <c r="AH1324" s="6">
        <v>0</v>
      </c>
      <c r="AI1324" s="6">
        <v>0</v>
      </c>
      <c r="AJ1324" s="6">
        <v>0</v>
      </c>
      <c r="AK1324" s="14">
        <v>0</v>
      </c>
      <c r="AL1324" s="14">
        <v>0</v>
      </c>
      <c r="AM1324" s="14">
        <v>0</v>
      </c>
      <c r="AN1324" s="14">
        <v>0</v>
      </c>
      <c r="AO1324" s="14">
        <v>1000</v>
      </c>
      <c r="AP1324" s="14">
        <v>0.5</v>
      </c>
      <c r="AQ1324" s="14">
        <v>0</v>
      </c>
      <c r="AR1324" s="6">
        <v>0</v>
      </c>
      <c r="AS1324" s="6">
        <v>90202001</v>
      </c>
      <c r="AT1324" s="15" t="s">
        <v>454</v>
      </c>
      <c r="AU1324" s="14">
        <v>0</v>
      </c>
      <c r="AV1324" s="14">
        <v>10007001</v>
      </c>
      <c r="AW1324" s="14">
        <v>0</v>
      </c>
      <c r="AX1324" s="15" t="s">
        <v>156</v>
      </c>
      <c r="AY1324" s="15" t="s">
        <v>154</v>
      </c>
      <c r="AZ1324" s="13">
        <v>0</v>
      </c>
      <c r="BA1324" s="13">
        <v>0</v>
      </c>
      <c r="BB1324" s="68" t="s">
        <v>1069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19.5" customHeight="1">
      <c r="C1325" s="14">
        <v>70202004</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1</v>
      </c>
      <c r="X1325" s="11">
        <v>0</v>
      </c>
      <c r="Y1325" s="11">
        <v>1</v>
      </c>
      <c r="Z1325" s="11">
        <v>0</v>
      </c>
      <c r="AA1325" s="11">
        <v>0</v>
      </c>
      <c r="AB1325" s="11">
        <v>0</v>
      </c>
      <c r="AC1325" s="11">
        <v>0</v>
      </c>
      <c r="AD1325" s="11">
        <v>30</v>
      </c>
      <c r="AE1325" s="11">
        <v>1</v>
      </c>
      <c r="AF1325" s="11" t="s">
        <v>503</v>
      </c>
      <c r="AG1325" s="6">
        <v>0</v>
      </c>
      <c r="AH1325" s="6">
        <v>0</v>
      </c>
      <c r="AI1325" s="6">
        <v>0</v>
      </c>
      <c r="AJ1325" s="6">
        <v>0</v>
      </c>
      <c r="AK1325" s="11">
        <v>0</v>
      </c>
      <c r="AL1325" s="11">
        <v>0</v>
      </c>
      <c r="AM1325" s="11">
        <v>0</v>
      </c>
      <c r="AN1325" s="11">
        <v>0.5</v>
      </c>
      <c r="AO1325" s="11">
        <v>999999</v>
      </c>
      <c r="AP1325" s="11">
        <v>0.5</v>
      </c>
      <c r="AQ1325" s="11">
        <v>0</v>
      </c>
      <c r="AR1325" s="6">
        <v>0</v>
      </c>
      <c r="AS1325" s="170" t="s">
        <v>582</v>
      </c>
      <c r="AT1325" s="15" t="s">
        <v>209</v>
      </c>
      <c r="AU1325" s="11" t="s">
        <v>344</v>
      </c>
      <c r="AV1325" s="14">
        <v>10000007</v>
      </c>
      <c r="AW1325" s="14">
        <v>70202004</v>
      </c>
      <c r="AX1325" s="15" t="s">
        <v>225</v>
      </c>
      <c r="AY1325" s="15" t="s">
        <v>255</v>
      </c>
      <c r="AZ1325" s="13">
        <v>0</v>
      </c>
      <c r="BA1325" s="13">
        <v>0</v>
      </c>
      <c r="BB1325" s="37" t="s">
        <v>1710</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70203001</v>
      </c>
      <c r="D1326" s="12" t="s">
        <v>1711</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2</v>
      </c>
      <c r="X1326" s="11">
        <v>0</v>
      </c>
      <c r="Y1326" s="11">
        <v>1</v>
      </c>
      <c r="Z1326" s="11">
        <v>0</v>
      </c>
      <c r="AA1326" s="11">
        <v>0</v>
      </c>
      <c r="AB1326" s="11">
        <v>0</v>
      </c>
      <c r="AC1326" s="11">
        <v>0</v>
      </c>
      <c r="AD1326" s="11">
        <v>20</v>
      </c>
      <c r="AE1326" s="11">
        <v>1</v>
      </c>
      <c r="AF1326" s="11" t="s">
        <v>503</v>
      </c>
      <c r="AG1326" s="6">
        <v>1</v>
      </c>
      <c r="AH1326" s="6">
        <v>1</v>
      </c>
      <c r="AI1326" s="6">
        <v>0</v>
      </c>
      <c r="AJ1326" s="6">
        <v>1.5</v>
      </c>
      <c r="AK1326" s="11">
        <v>0</v>
      </c>
      <c r="AL1326" s="11">
        <v>0</v>
      </c>
      <c r="AM1326" s="11">
        <v>0</v>
      </c>
      <c r="AN1326" s="11">
        <v>0.5</v>
      </c>
      <c r="AO1326" s="11">
        <v>999999</v>
      </c>
      <c r="AP1326" s="11">
        <v>2</v>
      </c>
      <c r="AQ1326" s="11">
        <v>0</v>
      </c>
      <c r="AR1326" s="6">
        <v>0</v>
      </c>
      <c r="AS1326" s="11" t="s">
        <v>154</v>
      </c>
      <c r="AT1326" s="15" t="s">
        <v>155</v>
      </c>
      <c r="AU1326" s="11" t="s">
        <v>344</v>
      </c>
      <c r="AV1326" s="14">
        <v>10000007</v>
      </c>
      <c r="AW1326" s="14">
        <v>70203001</v>
      </c>
      <c r="AX1326" s="15" t="s">
        <v>225</v>
      </c>
      <c r="AY1326" s="15" t="s">
        <v>255</v>
      </c>
      <c r="AZ1326" s="13">
        <v>0</v>
      </c>
      <c r="BA1326" s="13">
        <v>0</v>
      </c>
      <c r="BB1326" s="37" t="s">
        <v>1712</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70203002</v>
      </c>
      <c r="D1327" s="12" t="s">
        <v>453</v>
      </c>
      <c r="E1327" s="14">
        <v>1</v>
      </c>
      <c r="F1327" s="14">
        <v>60010500</v>
      </c>
      <c r="G1327" s="14">
        <v>0</v>
      </c>
      <c r="H1327" s="13">
        <v>0</v>
      </c>
      <c r="I1327" s="14">
        <v>1</v>
      </c>
      <c r="J1327" s="14">
        <v>0</v>
      </c>
      <c r="K1327" s="14">
        <v>0</v>
      </c>
      <c r="L1327" s="14">
        <v>0</v>
      </c>
      <c r="M1327" s="14">
        <v>0</v>
      </c>
      <c r="N1327" s="11">
        <v>2</v>
      </c>
      <c r="O1327" s="14">
        <v>1</v>
      </c>
      <c r="P1327" s="14">
        <v>0.05</v>
      </c>
      <c r="Q1327" s="14">
        <v>0</v>
      </c>
      <c r="R1327" s="6">
        <v>0</v>
      </c>
      <c r="S1327" s="13">
        <v>0</v>
      </c>
      <c r="T1327" s="11">
        <v>1</v>
      </c>
      <c r="U1327" s="14">
        <v>1</v>
      </c>
      <c r="V1327" s="14">
        <v>0</v>
      </c>
      <c r="W1327" s="14">
        <v>2</v>
      </c>
      <c r="X1327" s="14">
        <v>0</v>
      </c>
      <c r="Y1327" s="14">
        <v>0</v>
      </c>
      <c r="Z1327" s="14">
        <v>0</v>
      </c>
      <c r="AA1327" s="14">
        <v>0</v>
      </c>
      <c r="AB1327" s="11">
        <v>0</v>
      </c>
      <c r="AC1327" s="14">
        <v>0</v>
      </c>
      <c r="AD1327" s="14">
        <v>10</v>
      </c>
      <c r="AE1327" s="14">
        <v>0</v>
      </c>
      <c r="AF1327" s="14">
        <v>0</v>
      </c>
      <c r="AG1327" s="6">
        <v>7</v>
      </c>
      <c r="AH1327" s="6">
        <v>0</v>
      </c>
      <c r="AI1327" s="6">
        <v>0</v>
      </c>
      <c r="AJ1327" s="6">
        <v>0</v>
      </c>
      <c r="AK1327" s="14">
        <v>0</v>
      </c>
      <c r="AL1327" s="14">
        <v>0</v>
      </c>
      <c r="AM1327" s="14">
        <v>0</v>
      </c>
      <c r="AN1327" s="14">
        <v>0</v>
      </c>
      <c r="AO1327" s="14">
        <v>1000</v>
      </c>
      <c r="AP1327" s="14">
        <v>0.5</v>
      </c>
      <c r="AQ1327" s="14">
        <v>0</v>
      </c>
      <c r="AR1327" s="6">
        <v>0</v>
      </c>
      <c r="AS1327" s="14" t="s">
        <v>421</v>
      </c>
      <c r="AT1327" s="15" t="s">
        <v>454</v>
      </c>
      <c r="AU1327" s="14">
        <v>0</v>
      </c>
      <c r="AV1327" s="14">
        <v>10007001</v>
      </c>
      <c r="AW1327" s="14">
        <v>0</v>
      </c>
      <c r="AX1327" s="15" t="s">
        <v>156</v>
      </c>
      <c r="AY1327" s="15" t="s">
        <v>154</v>
      </c>
      <c r="AZ1327" s="13">
        <v>0</v>
      </c>
      <c r="BA1327" s="13">
        <v>0</v>
      </c>
      <c r="BB1327" s="68" t="s">
        <v>455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70203003</v>
      </c>
      <c r="D1328" s="12" t="s">
        <v>1713</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2.5</v>
      </c>
      <c r="X1328" s="11">
        <v>0</v>
      </c>
      <c r="Y1328" s="11">
        <v>1</v>
      </c>
      <c r="Z1328" s="11">
        <v>0</v>
      </c>
      <c r="AA1328" s="11">
        <v>0</v>
      </c>
      <c r="AB1328" s="11">
        <v>0</v>
      </c>
      <c r="AC1328" s="11">
        <v>0</v>
      </c>
      <c r="AD1328" s="11">
        <v>15</v>
      </c>
      <c r="AE1328" s="11">
        <v>1</v>
      </c>
      <c r="AF1328" s="11">
        <v>3</v>
      </c>
      <c r="AG1328" s="6">
        <v>4</v>
      </c>
      <c r="AH1328" s="6">
        <v>1</v>
      </c>
      <c r="AI1328" s="6">
        <v>0</v>
      </c>
      <c r="AJ1328" s="6">
        <v>1.5</v>
      </c>
      <c r="AK1328" s="11">
        <v>0</v>
      </c>
      <c r="AL1328" s="11">
        <v>0</v>
      </c>
      <c r="AM1328" s="11">
        <v>0</v>
      </c>
      <c r="AN1328" s="11">
        <v>3</v>
      </c>
      <c r="AO1328" s="11">
        <v>5000</v>
      </c>
      <c r="AP1328" s="11">
        <v>3</v>
      </c>
      <c r="AQ1328" s="11">
        <v>0</v>
      </c>
      <c r="AR1328" s="6">
        <v>0</v>
      </c>
      <c r="AS1328" s="11" t="s">
        <v>154</v>
      </c>
      <c r="AT1328" s="15" t="s">
        <v>192</v>
      </c>
      <c r="AU1328" s="11" t="s">
        <v>344</v>
      </c>
      <c r="AV1328" s="14">
        <v>10000007</v>
      </c>
      <c r="AW1328" s="14">
        <v>70203003</v>
      </c>
      <c r="AX1328" s="12" t="s">
        <v>156</v>
      </c>
      <c r="AY1328" s="11" t="s">
        <v>1714</v>
      </c>
      <c r="AZ1328" s="13">
        <v>0</v>
      </c>
      <c r="BA1328" s="13">
        <v>0</v>
      </c>
      <c r="BB1328" s="37" t="s">
        <v>1715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19.5" customHeight="1">
      <c r="C1329" s="14">
        <v>70203004</v>
      </c>
      <c r="D1329" s="12" t="s">
        <v>629</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3</v>
      </c>
      <c r="X1329" s="11">
        <v>0</v>
      </c>
      <c r="Y1329" s="11">
        <v>1</v>
      </c>
      <c r="Z1329" s="11">
        <v>0</v>
      </c>
      <c r="AA1329" s="11">
        <v>0</v>
      </c>
      <c r="AB1329" s="11">
        <v>0</v>
      </c>
      <c r="AC1329" s="11">
        <v>0</v>
      </c>
      <c r="AD1329" s="11">
        <v>15</v>
      </c>
      <c r="AE1329" s="11">
        <v>1</v>
      </c>
      <c r="AF1329" s="11" t="s">
        <v>387</v>
      </c>
      <c r="AG1329" s="6">
        <v>0</v>
      </c>
      <c r="AH1329" s="6">
        <v>1</v>
      </c>
      <c r="AI1329" s="6">
        <v>0</v>
      </c>
      <c r="AJ1329" s="6">
        <v>3</v>
      </c>
      <c r="AK1329" s="11">
        <v>0</v>
      </c>
      <c r="AL1329" s="11">
        <v>0</v>
      </c>
      <c r="AM1329" s="11">
        <v>0</v>
      </c>
      <c r="AN1329" s="11">
        <v>3</v>
      </c>
      <c r="AO1329" s="11">
        <v>5000</v>
      </c>
      <c r="AP1329" s="11">
        <v>2.5</v>
      </c>
      <c r="AQ1329" s="11">
        <v>0</v>
      </c>
      <c r="AR1329" s="6">
        <v>0</v>
      </c>
      <c r="AS1329" s="11" t="s">
        <v>421</v>
      </c>
      <c r="AT1329" s="15" t="s">
        <v>393</v>
      </c>
      <c r="AU1329" s="11" t="s">
        <v>344</v>
      </c>
      <c r="AV1329" s="14">
        <v>10000007</v>
      </c>
      <c r="AW1329" s="14">
        <v>70203004</v>
      </c>
      <c r="AX1329" s="12" t="s">
        <v>156</v>
      </c>
      <c r="AY1329" s="11">
        <v>0</v>
      </c>
      <c r="AZ1329" s="13">
        <v>0</v>
      </c>
      <c r="BA1329" s="13">
        <v>0</v>
      </c>
      <c r="BB1329" s="37" t="s">
        <v>1716</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70204001</v>
      </c>
      <c r="D1330" s="12" t="s">
        <v>1717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3</v>
      </c>
      <c r="X1330" s="11">
        <v>0</v>
      </c>
      <c r="Y1330" s="11">
        <v>1</v>
      </c>
      <c r="Z1330" s="11">
        <v>0</v>
      </c>
      <c r="AA1330" s="11">
        <v>0</v>
      </c>
      <c r="AB1330" s="11">
        <v>0</v>
      </c>
      <c r="AC1330" s="11">
        <v>0</v>
      </c>
      <c r="AD1330" s="11">
        <v>12</v>
      </c>
      <c r="AE1330" s="11">
        <v>1</v>
      </c>
      <c r="AF1330" s="11" t="s">
        <v>387</v>
      </c>
      <c r="AG1330" s="6">
        <v>0</v>
      </c>
      <c r="AH1330" s="6">
        <v>1</v>
      </c>
      <c r="AI1330" s="6">
        <v>0</v>
      </c>
      <c r="AJ1330" s="6">
        <v>3</v>
      </c>
      <c r="AK1330" s="11">
        <v>0</v>
      </c>
      <c r="AL1330" s="11">
        <v>0</v>
      </c>
      <c r="AM1330" s="11">
        <v>0</v>
      </c>
      <c r="AN1330" s="11">
        <v>3</v>
      </c>
      <c r="AO1330" s="11">
        <v>5000</v>
      </c>
      <c r="AP1330" s="11">
        <v>2.5</v>
      </c>
      <c r="AQ1330" s="11">
        <v>0</v>
      </c>
      <c r="AR1330" s="6">
        <v>0</v>
      </c>
      <c r="AS1330" s="11">
        <v>80001030</v>
      </c>
      <c r="AT1330" s="15" t="s">
        <v>209</v>
      </c>
      <c r="AU1330" s="11" t="s">
        <v>344</v>
      </c>
      <c r="AV1330" s="14">
        <v>10000007</v>
      </c>
      <c r="AW1330" s="14">
        <v>70204001</v>
      </c>
      <c r="AX1330" s="12" t="s">
        <v>156</v>
      </c>
      <c r="AY1330" s="11">
        <v>0</v>
      </c>
      <c r="AZ1330" s="13">
        <v>0</v>
      </c>
      <c r="BA1330" s="13">
        <v>0</v>
      </c>
      <c r="BB1330" s="37" t="s">
        <v>1718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70204002</v>
      </c>
      <c r="D1331" s="12" t="s">
        <v>389</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2.5</v>
      </c>
      <c r="X1331" s="11">
        <v>0</v>
      </c>
      <c r="Y1331" s="11">
        <v>1</v>
      </c>
      <c r="Z1331" s="11">
        <v>0</v>
      </c>
      <c r="AA1331" s="11">
        <v>0</v>
      </c>
      <c r="AB1331" s="11">
        <v>0</v>
      </c>
      <c r="AC1331" s="11">
        <v>0</v>
      </c>
      <c r="AD1331" s="11">
        <v>10</v>
      </c>
      <c r="AE1331" s="11">
        <v>1</v>
      </c>
      <c r="AF1331" s="11">
        <v>3</v>
      </c>
      <c r="AG1331" s="6">
        <v>4</v>
      </c>
      <c r="AH1331" s="6">
        <v>1</v>
      </c>
      <c r="AI1331" s="6">
        <v>0</v>
      </c>
      <c r="AJ1331" s="6">
        <v>1.5</v>
      </c>
      <c r="AK1331" s="11">
        <v>0</v>
      </c>
      <c r="AL1331" s="11">
        <v>0</v>
      </c>
      <c r="AM1331" s="11">
        <v>0</v>
      </c>
      <c r="AN1331" s="11">
        <v>3</v>
      </c>
      <c r="AO1331" s="11">
        <v>5000</v>
      </c>
      <c r="AP1331" s="11">
        <v>3</v>
      </c>
      <c r="AQ1331" s="11">
        <v>0</v>
      </c>
      <c r="AR1331" s="6">
        <v>0</v>
      </c>
      <c r="AS1331" s="11">
        <v>80001030</v>
      </c>
      <c r="AT1331" s="15" t="s">
        <v>192</v>
      </c>
      <c r="AU1331" s="11" t="s">
        <v>344</v>
      </c>
      <c r="AV1331" s="14">
        <v>10000007</v>
      </c>
      <c r="AW1331" s="14">
        <v>70204002</v>
      </c>
      <c r="AX1331" s="12" t="s">
        <v>156</v>
      </c>
      <c r="AY1331" s="11" t="s">
        <v>1719</v>
      </c>
      <c r="AZ1331" s="13">
        <v>0</v>
      </c>
      <c r="BA1331" s="13">
        <v>0</v>
      </c>
      <c r="BB1331" s="37" t="s">
        <v>665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70204003</v>
      </c>
      <c r="D1332" s="12" t="s">
        <v>392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v>3</v>
      </c>
      <c r="AG1332" s="6">
        <v>6</v>
      </c>
      <c r="AH1332" s="6">
        <v>1</v>
      </c>
      <c r="AI1332" s="6">
        <v>0</v>
      </c>
      <c r="AJ1332" s="6">
        <v>1.5</v>
      </c>
      <c r="AK1332" s="11">
        <v>0</v>
      </c>
      <c r="AL1332" s="11">
        <v>0</v>
      </c>
      <c r="AM1332" s="11">
        <v>0</v>
      </c>
      <c r="AN1332" s="11">
        <v>3</v>
      </c>
      <c r="AO1332" s="11">
        <v>5000</v>
      </c>
      <c r="AP1332" s="11">
        <v>3</v>
      </c>
      <c r="AQ1332" s="11">
        <v>0</v>
      </c>
      <c r="AR1332" s="6">
        <v>0</v>
      </c>
      <c r="AS1332" s="11">
        <v>80001030</v>
      </c>
      <c r="AT1332" s="15" t="s">
        <v>393</v>
      </c>
      <c r="AU1332" s="11" t="s">
        <v>344</v>
      </c>
      <c r="AV1332" s="14">
        <v>10000007</v>
      </c>
      <c r="AW1332" s="14">
        <v>70204003</v>
      </c>
      <c r="AX1332" s="12" t="s">
        <v>156</v>
      </c>
      <c r="AY1332" s="11" t="s">
        <v>1720</v>
      </c>
      <c r="AZ1332" s="13">
        <v>0</v>
      </c>
      <c r="BA1332" s="13">
        <v>0</v>
      </c>
      <c r="BB1332" s="37" t="s">
        <v>1721</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70204004</v>
      </c>
      <c r="D1333" s="15" t="s">
        <v>396</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1">
        <v>0</v>
      </c>
      <c r="AC1333" s="14">
        <v>0</v>
      </c>
      <c r="AD1333" s="11">
        <v>10</v>
      </c>
      <c r="AE1333" s="14">
        <v>0</v>
      </c>
      <c r="AF1333" s="14">
        <v>0</v>
      </c>
      <c r="AG1333" s="6">
        <v>7</v>
      </c>
      <c r="AH1333" s="6">
        <v>0</v>
      </c>
      <c r="AI1333" s="6">
        <v>0</v>
      </c>
      <c r="AJ1333" s="6">
        <v>0</v>
      </c>
      <c r="AK1333" s="14">
        <v>0</v>
      </c>
      <c r="AL1333" s="14">
        <v>0</v>
      </c>
      <c r="AM1333" s="14">
        <v>0</v>
      </c>
      <c r="AN1333" s="14">
        <v>0</v>
      </c>
      <c r="AO1333" s="14">
        <v>1000</v>
      </c>
      <c r="AP1333" s="14">
        <v>0</v>
      </c>
      <c r="AQ1333" s="14">
        <v>0</v>
      </c>
      <c r="AR1333" s="6">
        <v>0</v>
      </c>
      <c r="AS1333" s="14">
        <v>90204004</v>
      </c>
      <c r="AT1333" s="15" t="s">
        <v>155</v>
      </c>
      <c r="AU1333" s="14" t="s">
        <v>242</v>
      </c>
      <c r="AV1333" s="14">
        <v>0</v>
      </c>
      <c r="AW1333" s="14">
        <v>0</v>
      </c>
      <c r="AX1333" s="15" t="s">
        <v>156</v>
      </c>
      <c r="AY1333" s="15" t="s">
        <v>154</v>
      </c>
      <c r="AZ1333" s="13">
        <v>0</v>
      </c>
      <c r="BA1333" s="13">
        <v>0</v>
      </c>
      <c r="BB1333" s="68" t="s">
        <v>397</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19.5" customHeight="1">
      <c r="C1334" s="14">
        <v>70204005</v>
      </c>
      <c r="D1334" s="15" t="s">
        <v>524</v>
      </c>
      <c r="E1334" s="14">
        <v>1</v>
      </c>
      <c r="F1334" s="14">
        <v>60010300</v>
      </c>
      <c r="G1334" s="14">
        <v>0</v>
      </c>
      <c r="H1334" s="13">
        <v>0</v>
      </c>
      <c r="I1334" s="14">
        <v>1</v>
      </c>
      <c r="J1334" s="14">
        <v>0</v>
      </c>
      <c r="K1334" s="14">
        <v>0</v>
      </c>
      <c r="L1334" s="14">
        <v>0</v>
      </c>
      <c r="M1334" s="14">
        <v>0</v>
      </c>
      <c r="N1334" s="11">
        <v>2</v>
      </c>
      <c r="O1334" s="14">
        <v>2</v>
      </c>
      <c r="P1334" s="14">
        <v>0.8</v>
      </c>
      <c r="Q1334" s="14">
        <v>0</v>
      </c>
      <c r="R1334" s="6">
        <v>0</v>
      </c>
      <c r="S1334" s="13">
        <v>0</v>
      </c>
      <c r="T1334" s="11">
        <v>1</v>
      </c>
      <c r="U1334" s="14">
        <v>2</v>
      </c>
      <c r="V1334" s="14">
        <v>0</v>
      </c>
      <c r="W1334" s="14">
        <v>3</v>
      </c>
      <c r="X1334" s="14">
        <v>0</v>
      </c>
      <c r="Y1334" s="14">
        <v>0</v>
      </c>
      <c r="Z1334" s="14">
        <v>0</v>
      </c>
      <c r="AA1334" s="14">
        <v>0</v>
      </c>
      <c r="AB1334" s="11">
        <v>0</v>
      </c>
      <c r="AC1334" s="14">
        <v>0</v>
      </c>
      <c r="AD1334" s="14">
        <v>20</v>
      </c>
      <c r="AE1334" s="14">
        <v>1</v>
      </c>
      <c r="AF1334" s="14">
        <v>1</v>
      </c>
      <c r="AG1334" s="6">
        <v>2</v>
      </c>
      <c r="AH1334" s="6">
        <v>2</v>
      </c>
      <c r="AI1334" s="6">
        <v>0</v>
      </c>
      <c r="AJ1334" s="6">
        <v>1.5</v>
      </c>
      <c r="AK1334" s="14">
        <v>0</v>
      </c>
      <c r="AL1334" s="14">
        <v>0</v>
      </c>
      <c r="AM1334" s="14">
        <v>0</v>
      </c>
      <c r="AN1334" s="14">
        <v>1</v>
      </c>
      <c r="AO1334" s="14">
        <v>30000</v>
      </c>
      <c r="AP1334" s="14">
        <v>0</v>
      </c>
      <c r="AQ1334" s="14">
        <v>4</v>
      </c>
      <c r="AR1334" s="6">
        <v>0</v>
      </c>
      <c r="AS1334" s="11" t="s">
        <v>421</v>
      </c>
      <c r="AT1334" s="15" t="s">
        <v>155</v>
      </c>
      <c r="AU1334" s="14" t="s">
        <v>351</v>
      </c>
      <c r="AV1334" s="14">
        <v>10003002</v>
      </c>
      <c r="AW1334" s="14">
        <v>70106005</v>
      </c>
      <c r="AX1334" s="15" t="s">
        <v>375</v>
      </c>
      <c r="AY1334" s="15">
        <v>0</v>
      </c>
      <c r="AZ1334" s="13">
        <v>0</v>
      </c>
      <c r="BA1334" s="13">
        <v>0</v>
      </c>
      <c r="BB1334" s="68" t="s">
        <v>525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70205001</v>
      </c>
      <c r="D1335" s="12" t="s">
        <v>566</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v>3</v>
      </c>
      <c r="AG1335" s="6">
        <v>4</v>
      </c>
      <c r="AH1335" s="6">
        <v>1</v>
      </c>
      <c r="AI1335" s="6">
        <v>0</v>
      </c>
      <c r="AJ1335" s="6">
        <v>1.5</v>
      </c>
      <c r="AK1335" s="11">
        <v>0</v>
      </c>
      <c r="AL1335" s="11">
        <v>0</v>
      </c>
      <c r="AM1335" s="11">
        <v>0</v>
      </c>
      <c r="AN1335" s="11">
        <v>3</v>
      </c>
      <c r="AO1335" s="11">
        <v>999999</v>
      </c>
      <c r="AP1335" s="11">
        <v>3</v>
      </c>
      <c r="AQ1335" s="11">
        <v>0</v>
      </c>
      <c r="AR1335" s="6">
        <v>0</v>
      </c>
      <c r="AS1335" s="11" t="s">
        <v>154</v>
      </c>
      <c r="AT1335" s="15" t="s">
        <v>209</v>
      </c>
      <c r="AU1335" s="11" t="s">
        <v>344</v>
      </c>
      <c r="AV1335" s="14">
        <v>10000007</v>
      </c>
      <c r="AW1335" s="14">
        <v>70205001</v>
      </c>
      <c r="AX1335" s="12" t="s">
        <v>156</v>
      </c>
      <c r="AY1335" s="11" t="s">
        <v>1722</v>
      </c>
      <c r="AZ1335" s="13">
        <v>0</v>
      </c>
      <c r="BA1335" s="13">
        <v>0</v>
      </c>
      <c r="BB1335" s="37" t="s">
        <v>568</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70205002</v>
      </c>
      <c r="D1336" s="15" t="s">
        <v>364</v>
      </c>
      <c r="E1336" s="14">
        <v>1</v>
      </c>
      <c r="F1336" s="14">
        <v>60010500</v>
      </c>
      <c r="G1336" s="14">
        <v>0</v>
      </c>
      <c r="H1336" s="13">
        <v>0</v>
      </c>
      <c r="I1336" s="14">
        <v>1</v>
      </c>
      <c r="J1336" s="14">
        <v>0</v>
      </c>
      <c r="K1336" s="14">
        <v>0</v>
      </c>
      <c r="L1336" s="14">
        <v>0</v>
      </c>
      <c r="M1336" s="14">
        <v>0</v>
      </c>
      <c r="N1336" s="11">
        <v>2</v>
      </c>
      <c r="O1336" s="14">
        <v>2</v>
      </c>
      <c r="P1336" s="14">
        <v>0.3</v>
      </c>
      <c r="Q1336" s="14">
        <v>0</v>
      </c>
      <c r="R1336" s="6">
        <v>0</v>
      </c>
      <c r="S1336" s="13">
        <v>0</v>
      </c>
      <c r="T1336" s="11">
        <v>1</v>
      </c>
      <c r="U1336" s="14">
        <v>2</v>
      </c>
      <c r="V1336" s="14">
        <v>0</v>
      </c>
      <c r="W1336" s="14">
        <v>0</v>
      </c>
      <c r="X1336" s="14">
        <v>0</v>
      </c>
      <c r="Y1336" s="14">
        <v>0</v>
      </c>
      <c r="Z1336" s="14">
        <v>0</v>
      </c>
      <c r="AA1336" s="14">
        <v>0</v>
      </c>
      <c r="AB1336" s="11">
        <v>0</v>
      </c>
      <c r="AC1336" s="14">
        <v>0</v>
      </c>
      <c r="AD1336" s="11">
        <v>99999</v>
      </c>
      <c r="AE1336" s="14">
        <v>0</v>
      </c>
      <c r="AF1336" s="14">
        <v>0</v>
      </c>
      <c r="AG1336" s="6">
        <v>8</v>
      </c>
      <c r="AH1336" s="6">
        <v>0</v>
      </c>
      <c r="AI1336" s="6">
        <v>0</v>
      </c>
      <c r="AJ1336" s="6">
        <v>0</v>
      </c>
      <c r="AK1336" s="14">
        <v>0</v>
      </c>
      <c r="AL1336" s="14">
        <v>0</v>
      </c>
      <c r="AM1336" s="14">
        <v>0</v>
      </c>
      <c r="AN1336" s="14">
        <v>0</v>
      </c>
      <c r="AO1336" s="14">
        <v>1000</v>
      </c>
      <c r="AP1336" s="14">
        <v>0</v>
      </c>
      <c r="AQ1336" s="14">
        <v>0</v>
      </c>
      <c r="AR1336" s="6">
        <v>90105002</v>
      </c>
      <c r="AS1336" s="14" t="s">
        <v>154</v>
      </c>
      <c r="AT1336" s="15" t="s">
        <v>155</v>
      </c>
      <c r="AU1336" s="14" t="s">
        <v>242</v>
      </c>
      <c r="AV1336" s="14">
        <v>0</v>
      </c>
      <c r="AW1336" s="14">
        <v>0</v>
      </c>
      <c r="AX1336" s="15" t="s">
        <v>156</v>
      </c>
      <c r="AY1336" s="15" t="s">
        <v>154</v>
      </c>
      <c r="AZ1336" s="13">
        <v>0</v>
      </c>
      <c r="BA1336" s="13">
        <v>0</v>
      </c>
      <c r="BB1336" s="68" t="s">
        <v>496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70205003</v>
      </c>
      <c r="D1337" s="15" t="s">
        <v>428</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99999</v>
      </c>
      <c r="AE1337" s="14">
        <v>0</v>
      </c>
      <c r="AF1337" s="14">
        <v>0</v>
      </c>
      <c r="AG1337" s="6">
        <v>8</v>
      </c>
      <c r="AH1337" s="6">
        <v>0</v>
      </c>
      <c r="AI1337" s="6">
        <v>0</v>
      </c>
      <c r="AJ1337" s="6">
        <v>0</v>
      </c>
      <c r="AK1337" s="14">
        <v>0</v>
      </c>
      <c r="AL1337" s="14">
        <v>0</v>
      </c>
      <c r="AM1337" s="14">
        <v>0</v>
      </c>
      <c r="AN1337" s="14">
        <v>0</v>
      </c>
      <c r="AO1337" s="14">
        <v>1000</v>
      </c>
      <c r="AP1337" s="14">
        <v>0</v>
      </c>
      <c r="AQ1337" s="14">
        <v>0</v>
      </c>
      <c r="AR1337" s="6" t="s">
        <v>569</v>
      </c>
      <c r="AS1337" s="14" t="s">
        <v>154</v>
      </c>
      <c r="AT1337" s="15" t="s">
        <v>155</v>
      </c>
      <c r="AU1337" s="14" t="s">
        <v>242</v>
      </c>
      <c r="AV1337" s="14">
        <v>0</v>
      </c>
      <c r="AW1337" s="14">
        <v>0</v>
      </c>
      <c r="AX1337" s="15" t="s">
        <v>156</v>
      </c>
      <c r="AY1337" s="15" t="s">
        <v>154</v>
      </c>
      <c r="AZ1337" s="13">
        <v>0</v>
      </c>
      <c r="BA1337" s="13">
        <v>0</v>
      </c>
      <c r="BB1337" s="68" t="s">
        <v>460</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70205004</v>
      </c>
      <c r="D1338" s="12" t="s">
        <v>383</v>
      </c>
      <c r="E1338" s="11">
        <v>1</v>
      </c>
      <c r="F1338" s="11">
        <v>60010300</v>
      </c>
      <c r="G1338" s="14">
        <v>0</v>
      </c>
      <c r="H1338" s="13">
        <v>0</v>
      </c>
      <c r="I1338" s="14">
        <v>1</v>
      </c>
      <c r="J1338" s="14">
        <v>0</v>
      </c>
      <c r="K1338" s="14">
        <v>0</v>
      </c>
      <c r="L1338" s="11">
        <v>0</v>
      </c>
      <c r="M1338" s="11">
        <v>0</v>
      </c>
      <c r="N1338" s="11">
        <v>2</v>
      </c>
      <c r="O1338" s="11">
        <v>2</v>
      </c>
      <c r="P1338" s="11">
        <v>0.9</v>
      </c>
      <c r="Q1338" s="11">
        <v>0</v>
      </c>
      <c r="R1338" s="6">
        <v>0</v>
      </c>
      <c r="S1338" s="11">
        <v>0</v>
      </c>
      <c r="T1338" s="11">
        <v>1</v>
      </c>
      <c r="U1338" s="11">
        <v>2</v>
      </c>
      <c r="V1338" s="11">
        <v>0</v>
      </c>
      <c r="W1338" s="11">
        <v>0</v>
      </c>
      <c r="X1338" s="11">
        <v>0</v>
      </c>
      <c r="Y1338" s="11">
        <v>0</v>
      </c>
      <c r="Z1338" s="11">
        <v>0</v>
      </c>
      <c r="AA1338" s="11">
        <v>0</v>
      </c>
      <c r="AB1338" s="11">
        <v>0</v>
      </c>
      <c r="AC1338" s="11">
        <v>0</v>
      </c>
      <c r="AD1338" s="11">
        <v>30</v>
      </c>
      <c r="AE1338" s="11">
        <v>0</v>
      </c>
      <c r="AF1338" s="11">
        <v>0</v>
      </c>
      <c r="AG1338" s="6">
        <v>2</v>
      </c>
      <c r="AH1338" s="6">
        <v>2</v>
      </c>
      <c r="AI1338" s="6">
        <v>0</v>
      </c>
      <c r="AJ1338" s="6">
        <v>1.5</v>
      </c>
      <c r="AK1338" s="11">
        <v>0</v>
      </c>
      <c r="AL1338" s="11">
        <v>0</v>
      </c>
      <c r="AM1338" s="11">
        <v>0</v>
      </c>
      <c r="AN1338" s="11">
        <v>1</v>
      </c>
      <c r="AO1338" s="11">
        <v>3000</v>
      </c>
      <c r="AP1338" s="11">
        <v>0.5</v>
      </c>
      <c r="AQ1338" s="11">
        <v>0</v>
      </c>
      <c r="AR1338" s="6">
        <v>0</v>
      </c>
      <c r="AS1338" s="11" t="s">
        <v>154</v>
      </c>
      <c r="AT1338" s="15" t="s">
        <v>209</v>
      </c>
      <c r="AU1338" s="11" t="s">
        <v>351</v>
      </c>
      <c r="AV1338" s="14">
        <v>0</v>
      </c>
      <c r="AW1338" s="14">
        <v>0</v>
      </c>
      <c r="AX1338" s="12" t="s">
        <v>339</v>
      </c>
      <c r="AY1338" s="11" t="s">
        <v>1723</v>
      </c>
      <c r="AZ1338" s="13">
        <v>0</v>
      </c>
      <c r="BA1338" s="13">
        <v>0</v>
      </c>
      <c r="BB1338" s="37" t="s">
        <v>1724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70205005</v>
      </c>
      <c r="D1339" s="12" t="s">
        <v>466</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t="s">
        <v>387</v>
      </c>
      <c r="AG1339" s="6">
        <v>0</v>
      </c>
      <c r="AH1339" s="6">
        <v>1</v>
      </c>
      <c r="AI1339" s="6">
        <v>0</v>
      </c>
      <c r="AJ1339" s="6">
        <v>3</v>
      </c>
      <c r="AK1339" s="11">
        <v>0</v>
      </c>
      <c r="AL1339" s="11">
        <v>0</v>
      </c>
      <c r="AM1339" s="11">
        <v>0</v>
      </c>
      <c r="AN1339" s="11">
        <v>3</v>
      </c>
      <c r="AO1339" s="11">
        <v>5000</v>
      </c>
      <c r="AP1339" s="11">
        <v>2.5</v>
      </c>
      <c r="AQ1339" s="11">
        <v>0</v>
      </c>
      <c r="AR1339" s="6">
        <v>0</v>
      </c>
      <c r="AS1339" s="11" t="s">
        <v>421</v>
      </c>
      <c r="AT1339" s="15" t="s">
        <v>192</v>
      </c>
      <c r="AU1339" s="11" t="s">
        <v>344</v>
      </c>
      <c r="AV1339" s="14">
        <v>10000007</v>
      </c>
      <c r="AW1339" s="14">
        <v>70205002</v>
      </c>
      <c r="AX1339" s="12" t="s">
        <v>156</v>
      </c>
      <c r="AY1339" s="11">
        <v>0</v>
      </c>
      <c r="AZ1339" s="13">
        <v>0</v>
      </c>
      <c r="BA1339" s="13">
        <v>0</v>
      </c>
      <c r="BB1339" s="37" t="s">
        <v>467</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70205006</v>
      </c>
      <c r="D1340" s="12" t="s">
        <v>570</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1</v>
      </c>
      <c r="X1340" s="11">
        <v>0</v>
      </c>
      <c r="Y1340" s="11">
        <v>1</v>
      </c>
      <c r="Z1340" s="11">
        <v>0</v>
      </c>
      <c r="AA1340" s="11">
        <v>0</v>
      </c>
      <c r="AB1340" s="11">
        <v>0</v>
      </c>
      <c r="AC1340" s="11">
        <v>0</v>
      </c>
      <c r="AD1340" s="11">
        <v>15</v>
      </c>
      <c r="AE1340" s="11">
        <v>1</v>
      </c>
      <c r="AF1340" s="11" t="s">
        <v>503</v>
      </c>
      <c r="AG1340" s="6">
        <v>0</v>
      </c>
      <c r="AH1340" s="6">
        <v>0</v>
      </c>
      <c r="AI1340" s="6">
        <v>0</v>
      </c>
      <c r="AJ1340" s="6">
        <v>0</v>
      </c>
      <c r="AK1340" s="11">
        <v>0</v>
      </c>
      <c r="AL1340" s="11">
        <v>0</v>
      </c>
      <c r="AM1340" s="11">
        <v>0</v>
      </c>
      <c r="AN1340" s="11">
        <v>0.5</v>
      </c>
      <c r="AO1340" s="11">
        <v>999999</v>
      </c>
      <c r="AP1340" s="11">
        <v>0.5</v>
      </c>
      <c r="AQ1340" s="11">
        <v>0</v>
      </c>
      <c r="AR1340" s="6">
        <v>0</v>
      </c>
      <c r="AS1340" s="6">
        <v>90105006</v>
      </c>
      <c r="AT1340" s="15" t="s">
        <v>393</v>
      </c>
      <c r="AU1340" s="11" t="s">
        <v>344</v>
      </c>
      <c r="AV1340" s="14">
        <v>10000007</v>
      </c>
      <c r="AW1340" s="14">
        <v>70205003</v>
      </c>
      <c r="AX1340" s="15" t="s">
        <v>225</v>
      </c>
      <c r="AY1340" s="15" t="s">
        <v>255</v>
      </c>
      <c r="AZ1340" s="13">
        <v>0</v>
      </c>
      <c r="BA1340" s="13">
        <v>0</v>
      </c>
      <c r="BB1340" s="37" t="s">
        <v>571</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70205007</v>
      </c>
      <c r="D1341" s="12" t="s">
        <v>1725</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v>
      </c>
      <c r="X1341" s="11">
        <v>0</v>
      </c>
      <c r="Y1341" s="11">
        <v>1</v>
      </c>
      <c r="Z1341" s="11">
        <v>0</v>
      </c>
      <c r="AA1341" s="11">
        <v>0</v>
      </c>
      <c r="AB1341" s="11">
        <v>0</v>
      </c>
      <c r="AC1341" s="11">
        <v>0</v>
      </c>
      <c r="AD1341" s="11">
        <v>15</v>
      </c>
      <c r="AE1341" s="11">
        <v>1</v>
      </c>
      <c r="AF1341" s="11" t="s">
        <v>503</v>
      </c>
      <c r="AG1341" s="6">
        <v>0</v>
      </c>
      <c r="AH1341" s="6">
        <v>0</v>
      </c>
      <c r="AI1341" s="6">
        <v>0</v>
      </c>
      <c r="AJ1341" s="6">
        <v>0</v>
      </c>
      <c r="AK1341" s="11">
        <v>0</v>
      </c>
      <c r="AL1341" s="11">
        <v>0</v>
      </c>
      <c r="AM1341" s="11">
        <v>0</v>
      </c>
      <c r="AN1341" s="11">
        <v>0.5</v>
      </c>
      <c r="AO1341" s="11">
        <v>999999</v>
      </c>
      <c r="AP1341" s="11">
        <v>0.5</v>
      </c>
      <c r="AQ1341" s="11">
        <v>0</v>
      </c>
      <c r="AR1341" s="6">
        <v>0</v>
      </c>
      <c r="AS1341" s="6">
        <v>90205007</v>
      </c>
      <c r="AT1341" s="15" t="s">
        <v>393</v>
      </c>
      <c r="AU1341" s="11" t="s">
        <v>344</v>
      </c>
      <c r="AV1341" s="14">
        <v>10000007</v>
      </c>
      <c r="AW1341" s="14">
        <v>70205001</v>
      </c>
      <c r="AX1341" s="15" t="s">
        <v>225</v>
      </c>
      <c r="AY1341" s="15" t="s">
        <v>255</v>
      </c>
      <c r="AZ1341" s="13">
        <v>0</v>
      </c>
      <c r="BA1341" s="13">
        <v>0</v>
      </c>
      <c r="BB1341" s="37"/>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70301001</v>
      </c>
      <c r="D1342" s="12" t="s">
        <v>1726</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387</v>
      </c>
      <c r="AG1342" s="6">
        <v>0</v>
      </c>
      <c r="AH1342" s="6">
        <v>1</v>
      </c>
      <c r="AI1342" s="6">
        <v>0</v>
      </c>
      <c r="AJ1342" s="6">
        <v>3</v>
      </c>
      <c r="AK1342" s="11">
        <v>0</v>
      </c>
      <c r="AL1342" s="11">
        <v>0</v>
      </c>
      <c r="AM1342" s="11">
        <v>0</v>
      </c>
      <c r="AN1342" s="11">
        <v>3</v>
      </c>
      <c r="AO1342" s="11">
        <v>5000</v>
      </c>
      <c r="AP1342" s="11">
        <v>2.5</v>
      </c>
      <c r="AQ1342" s="11">
        <v>0</v>
      </c>
      <c r="AR1342" s="6">
        <v>0</v>
      </c>
      <c r="AS1342" s="11" t="s">
        <v>421</v>
      </c>
      <c r="AT1342" s="15" t="s">
        <v>393</v>
      </c>
      <c r="AU1342" s="11" t="s">
        <v>344</v>
      </c>
      <c r="AV1342" s="14">
        <v>10000007</v>
      </c>
      <c r="AW1342" s="14">
        <v>70301001</v>
      </c>
      <c r="AX1342" s="12" t="s">
        <v>156</v>
      </c>
      <c r="AY1342" s="11">
        <v>0</v>
      </c>
      <c r="AZ1342" s="13">
        <v>0</v>
      </c>
      <c r="BA1342" s="13">
        <v>0</v>
      </c>
      <c r="BB1342" s="37" t="s">
        <v>1727</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70301002</v>
      </c>
      <c r="D1343" s="12" t="s">
        <v>1728</v>
      </c>
      <c r="E1343" s="11">
        <v>1</v>
      </c>
      <c r="F1343" s="11">
        <v>60010300</v>
      </c>
      <c r="G1343" s="14">
        <v>0</v>
      </c>
      <c r="H1343" s="13">
        <v>0</v>
      </c>
      <c r="I1343" s="14">
        <v>1</v>
      </c>
      <c r="J1343" s="14">
        <v>0</v>
      </c>
      <c r="K1343" s="14">
        <v>0</v>
      </c>
      <c r="L1343" s="11">
        <v>0</v>
      </c>
      <c r="M1343" s="11">
        <v>0</v>
      </c>
      <c r="N1343" s="11">
        <v>2</v>
      </c>
      <c r="O1343" s="11">
        <v>2</v>
      </c>
      <c r="P1343" s="11">
        <v>0.8</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154</v>
      </c>
      <c r="AT1343" s="15" t="s">
        <v>155</v>
      </c>
      <c r="AU1343" s="11" t="s">
        <v>351</v>
      </c>
      <c r="AV1343" s="14">
        <v>0</v>
      </c>
      <c r="AW1343" s="14">
        <v>0</v>
      </c>
      <c r="AX1343" s="12" t="s">
        <v>339</v>
      </c>
      <c r="AY1343" s="11" t="s">
        <v>1729</v>
      </c>
      <c r="AZ1343" s="13">
        <v>0</v>
      </c>
      <c r="BA1343" s="13">
        <v>0</v>
      </c>
      <c r="BB1343" s="37" t="s">
        <v>1730</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70301003</v>
      </c>
      <c r="D1344" s="12" t="s">
        <v>600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v>3</v>
      </c>
      <c r="AG1344" s="6">
        <v>6</v>
      </c>
      <c r="AH1344" s="6">
        <v>1</v>
      </c>
      <c r="AI1344" s="6">
        <v>0</v>
      </c>
      <c r="AJ1344" s="6">
        <v>1.5</v>
      </c>
      <c r="AK1344" s="11">
        <v>0</v>
      </c>
      <c r="AL1344" s="11">
        <v>0</v>
      </c>
      <c r="AM1344" s="11">
        <v>0</v>
      </c>
      <c r="AN1344" s="11">
        <v>3</v>
      </c>
      <c r="AO1344" s="11">
        <v>5000</v>
      </c>
      <c r="AP1344" s="11">
        <v>3</v>
      </c>
      <c r="AQ1344" s="11">
        <v>0</v>
      </c>
      <c r="AR1344" s="6">
        <v>0</v>
      </c>
      <c r="AS1344" s="11">
        <v>80001030</v>
      </c>
      <c r="AT1344" s="15" t="s">
        <v>192</v>
      </c>
      <c r="AU1344" s="11" t="s">
        <v>344</v>
      </c>
      <c r="AV1344" s="14">
        <v>10000007</v>
      </c>
      <c r="AW1344" s="14">
        <v>70301003</v>
      </c>
      <c r="AX1344" s="12" t="s">
        <v>156</v>
      </c>
      <c r="AY1344" s="11" t="s">
        <v>1731</v>
      </c>
      <c r="AZ1344" s="13">
        <v>0</v>
      </c>
      <c r="BA1344" s="13">
        <v>0</v>
      </c>
      <c r="BB1344" s="37" t="s">
        <v>1732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70301004</v>
      </c>
      <c r="D1345" s="15" t="s">
        <v>1733</v>
      </c>
      <c r="E1345" s="14">
        <v>1</v>
      </c>
      <c r="F1345" s="14">
        <v>60010500</v>
      </c>
      <c r="G1345" s="14">
        <v>0</v>
      </c>
      <c r="H1345" s="13">
        <v>0</v>
      </c>
      <c r="I1345" s="14">
        <v>1</v>
      </c>
      <c r="J1345" s="14">
        <v>0</v>
      </c>
      <c r="K1345" s="14">
        <v>0</v>
      </c>
      <c r="L1345" s="14">
        <v>0</v>
      </c>
      <c r="M1345" s="14">
        <v>0</v>
      </c>
      <c r="N1345" s="11">
        <v>2</v>
      </c>
      <c r="O1345" s="14">
        <v>2</v>
      </c>
      <c r="P1345" s="14">
        <v>0.3</v>
      </c>
      <c r="Q1345" s="14">
        <v>0</v>
      </c>
      <c r="R1345" s="6">
        <v>0</v>
      </c>
      <c r="S1345" s="13">
        <v>0</v>
      </c>
      <c r="T1345" s="11">
        <v>1</v>
      </c>
      <c r="U1345" s="14">
        <v>2</v>
      </c>
      <c r="V1345" s="14">
        <v>0</v>
      </c>
      <c r="W1345" s="14">
        <v>0</v>
      </c>
      <c r="X1345" s="14">
        <v>0</v>
      </c>
      <c r="Y1345" s="14">
        <v>0</v>
      </c>
      <c r="Z1345" s="14">
        <v>0</v>
      </c>
      <c r="AA1345" s="14">
        <v>0</v>
      </c>
      <c r="AB1345" s="11">
        <v>0</v>
      </c>
      <c r="AC1345" s="14">
        <v>0</v>
      </c>
      <c r="AD1345" s="14">
        <v>20</v>
      </c>
      <c r="AE1345" s="14">
        <v>0</v>
      </c>
      <c r="AF1345" s="14">
        <v>0</v>
      </c>
      <c r="AG1345" s="6">
        <v>7</v>
      </c>
      <c r="AH1345" s="6">
        <v>0</v>
      </c>
      <c r="AI1345" s="6">
        <v>0</v>
      </c>
      <c r="AJ1345" s="6">
        <v>0</v>
      </c>
      <c r="AK1345" s="14">
        <v>0</v>
      </c>
      <c r="AL1345" s="14">
        <v>0</v>
      </c>
      <c r="AM1345" s="14">
        <v>0</v>
      </c>
      <c r="AN1345" s="14">
        <v>0</v>
      </c>
      <c r="AO1345" s="14">
        <v>1000</v>
      </c>
      <c r="AP1345" s="14">
        <v>0</v>
      </c>
      <c r="AQ1345" s="14">
        <v>0</v>
      </c>
      <c r="AR1345" s="6">
        <v>0</v>
      </c>
      <c r="AS1345" s="14" t="s">
        <v>1734</v>
      </c>
      <c r="AT1345" s="15" t="s">
        <v>155</v>
      </c>
      <c r="AU1345" s="14" t="s">
        <v>242</v>
      </c>
      <c r="AV1345" s="14">
        <v>0</v>
      </c>
      <c r="AW1345" s="14">
        <v>0</v>
      </c>
      <c r="AX1345" s="15" t="s">
        <v>156</v>
      </c>
      <c r="AY1345" s="15" t="s">
        <v>154</v>
      </c>
      <c r="AZ1345" s="13">
        <v>0</v>
      </c>
      <c r="BA1345" s="13">
        <v>0</v>
      </c>
      <c r="BB1345" s="68" t="s">
        <v>1735</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70301005</v>
      </c>
      <c r="D1346" s="15" t="s">
        <v>1736</v>
      </c>
      <c r="E1346" s="14">
        <v>1</v>
      </c>
      <c r="F1346" s="14">
        <v>60010500</v>
      </c>
      <c r="G1346" s="14">
        <v>0</v>
      </c>
      <c r="H1346" s="13">
        <v>0</v>
      </c>
      <c r="I1346" s="14">
        <v>1</v>
      </c>
      <c r="J1346" s="14">
        <v>0</v>
      </c>
      <c r="K1346" s="14">
        <v>0</v>
      </c>
      <c r="L1346" s="14">
        <v>0</v>
      </c>
      <c r="M1346" s="14">
        <v>0</v>
      </c>
      <c r="N1346" s="11">
        <v>2</v>
      </c>
      <c r="O1346" s="14">
        <v>0</v>
      </c>
      <c r="P1346" s="14">
        <v>0</v>
      </c>
      <c r="Q1346" s="14">
        <v>0</v>
      </c>
      <c r="R1346" s="6">
        <v>0</v>
      </c>
      <c r="S1346" s="13">
        <v>0</v>
      </c>
      <c r="T1346" s="11">
        <v>1</v>
      </c>
      <c r="U1346" s="14">
        <v>1</v>
      </c>
      <c r="V1346" s="14">
        <v>0</v>
      </c>
      <c r="W1346" s="14">
        <v>1</v>
      </c>
      <c r="X1346" s="14">
        <v>0</v>
      </c>
      <c r="Y1346" s="14">
        <v>0</v>
      </c>
      <c r="Z1346" s="14">
        <v>0</v>
      </c>
      <c r="AA1346" s="14">
        <v>0</v>
      </c>
      <c r="AB1346" s="11">
        <v>0</v>
      </c>
      <c r="AC1346" s="14">
        <v>0</v>
      </c>
      <c r="AD1346" s="14">
        <v>1</v>
      </c>
      <c r="AE1346" s="14">
        <v>0</v>
      </c>
      <c r="AF1346" s="14">
        <v>0</v>
      </c>
      <c r="AG1346" s="6">
        <v>7</v>
      </c>
      <c r="AH1346" s="6">
        <v>0</v>
      </c>
      <c r="AI1346" s="6">
        <v>0</v>
      </c>
      <c r="AJ1346" s="6">
        <v>0</v>
      </c>
      <c r="AK1346" s="14">
        <v>0</v>
      </c>
      <c r="AL1346" s="14">
        <v>0</v>
      </c>
      <c r="AM1346" s="14">
        <v>0</v>
      </c>
      <c r="AN1346" s="14">
        <v>0</v>
      </c>
      <c r="AO1346" s="14">
        <v>1000</v>
      </c>
      <c r="AP1346" s="14">
        <v>0.5</v>
      </c>
      <c r="AQ1346" s="14">
        <v>10</v>
      </c>
      <c r="AR1346" s="6">
        <v>0</v>
      </c>
      <c r="AS1346" s="14" t="s">
        <v>1737</v>
      </c>
      <c r="AT1346" s="15" t="s">
        <v>454</v>
      </c>
      <c r="AU1346" s="14">
        <v>0</v>
      </c>
      <c r="AV1346" s="14">
        <v>10000011</v>
      </c>
      <c r="AW1346" s="14">
        <v>50000001</v>
      </c>
      <c r="AX1346" s="15" t="s">
        <v>189</v>
      </c>
      <c r="AY1346" s="15" t="s">
        <v>154</v>
      </c>
      <c r="AZ1346" s="13">
        <v>0</v>
      </c>
      <c r="BA1346" s="13">
        <v>0</v>
      </c>
      <c r="BB1346" s="68" t="s">
        <v>1738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70302001</v>
      </c>
      <c r="D1347" s="12" t="s">
        <v>581</v>
      </c>
      <c r="E1347" s="14">
        <v>1</v>
      </c>
      <c r="F1347" s="11">
        <v>60010100</v>
      </c>
      <c r="G1347" s="14">
        <v>0</v>
      </c>
      <c r="H1347" s="13">
        <v>0</v>
      </c>
      <c r="I1347" s="14">
        <v>1</v>
      </c>
      <c r="J1347" s="14">
        <v>0</v>
      </c>
      <c r="K1347" s="14">
        <v>0</v>
      </c>
      <c r="L1347" s="11">
        <v>0</v>
      </c>
      <c r="M1347" s="11">
        <v>0</v>
      </c>
      <c r="N1347" s="11">
        <v>2</v>
      </c>
      <c r="O1347" s="11">
        <v>1</v>
      </c>
      <c r="P1347" s="11">
        <v>0.5</v>
      </c>
      <c r="Q1347" s="11">
        <v>0</v>
      </c>
      <c r="R1347" s="6">
        <v>0</v>
      </c>
      <c r="S1347" s="11">
        <v>0</v>
      </c>
      <c r="T1347" s="11">
        <v>1</v>
      </c>
      <c r="U1347" s="11">
        <v>2</v>
      </c>
      <c r="V1347" s="11">
        <v>0</v>
      </c>
      <c r="W1347" s="11">
        <v>1</v>
      </c>
      <c r="X1347" s="11">
        <v>0</v>
      </c>
      <c r="Y1347" s="11">
        <v>1</v>
      </c>
      <c r="Z1347" s="11">
        <v>0</v>
      </c>
      <c r="AA1347" s="11">
        <v>0</v>
      </c>
      <c r="AB1347" s="11">
        <v>0</v>
      </c>
      <c r="AC1347" s="11">
        <v>0</v>
      </c>
      <c r="AD1347" s="11">
        <v>10</v>
      </c>
      <c r="AE1347" s="11">
        <v>1</v>
      </c>
      <c r="AF1347" s="11" t="s">
        <v>503</v>
      </c>
      <c r="AG1347" s="6">
        <v>0</v>
      </c>
      <c r="AH1347" s="6">
        <v>0</v>
      </c>
      <c r="AI1347" s="6">
        <v>0</v>
      </c>
      <c r="AJ1347" s="6">
        <v>0</v>
      </c>
      <c r="AK1347" s="11">
        <v>0</v>
      </c>
      <c r="AL1347" s="11">
        <v>0</v>
      </c>
      <c r="AM1347" s="11">
        <v>0</v>
      </c>
      <c r="AN1347" s="11">
        <v>0.5</v>
      </c>
      <c r="AO1347" s="11">
        <v>999999</v>
      </c>
      <c r="AP1347" s="11">
        <v>0.5</v>
      </c>
      <c r="AQ1347" s="11">
        <v>0</v>
      </c>
      <c r="AR1347" s="6">
        <v>0</v>
      </c>
      <c r="AS1347" s="170" t="s">
        <v>582</v>
      </c>
      <c r="AT1347" s="15" t="s">
        <v>192</v>
      </c>
      <c r="AU1347" s="11" t="s">
        <v>344</v>
      </c>
      <c r="AV1347" s="14">
        <v>10000007</v>
      </c>
      <c r="AW1347" s="14">
        <v>70302001</v>
      </c>
      <c r="AX1347" s="15" t="s">
        <v>225</v>
      </c>
      <c r="AY1347" s="15" t="s">
        <v>255</v>
      </c>
      <c r="AZ1347" s="13">
        <v>0</v>
      </c>
      <c r="BA1347" s="13">
        <v>0</v>
      </c>
      <c r="BB1347" s="37" t="s">
        <v>583</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70302002</v>
      </c>
      <c r="D1348" s="15" t="s">
        <v>584</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30</v>
      </c>
      <c r="AE1348" s="14">
        <v>0</v>
      </c>
      <c r="AF1348" s="14">
        <v>0</v>
      </c>
      <c r="AG1348" s="6">
        <v>8</v>
      </c>
      <c r="AH1348" s="6">
        <v>0</v>
      </c>
      <c r="AI1348" s="6">
        <v>0</v>
      </c>
      <c r="AJ1348" s="6">
        <v>0</v>
      </c>
      <c r="AK1348" s="14">
        <v>0</v>
      </c>
      <c r="AL1348" s="14">
        <v>0</v>
      </c>
      <c r="AM1348" s="14">
        <v>0</v>
      </c>
      <c r="AN1348" s="14">
        <v>0</v>
      </c>
      <c r="AO1348" s="14">
        <v>1000</v>
      </c>
      <c r="AP1348" s="14">
        <v>0</v>
      </c>
      <c r="AQ1348" s="14">
        <v>0</v>
      </c>
      <c r="AR1348" s="6">
        <v>90301006</v>
      </c>
      <c r="AS1348" s="14" t="s">
        <v>154</v>
      </c>
      <c r="AT1348" s="15" t="s">
        <v>155</v>
      </c>
      <c r="AU1348" s="14" t="s">
        <v>242</v>
      </c>
      <c r="AV1348" s="14">
        <v>0</v>
      </c>
      <c r="AW1348" s="14">
        <v>0</v>
      </c>
      <c r="AX1348" s="15" t="s">
        <v>156</v>
      </c>
      <c r="AY1348" s="15" t="s">
        <v>154</v>
      </c>
      <c r="AZ1348" s="13">
        <v>0</v>
      </c>
      <c r="BA1348" s="13">
        <v>0</v>
      </c>
      <c r="BB1348" s="68" t="s">
        <v>1709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70302003</v>
      </c>
      <c r="D1349" s="12" t="s">
        <v>666</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2</v>
      </c>
      <c r="X1349" s="11">
        <v>0</v>
      </c>
      <c r="Y1349" s="11">
        <v>1</v>
      </c>
      <c r="Z1349" s="11">
        <v>0</v>
      </c>
      <c r="AA1349" s="11">
        <v>0</v>
      </c>
      <c r="AB1349" s="11">
        <v>0</v>
      </c>
      <c r="AC1349" s="11">
        <v>0</v>
      </c>
      <c r="AD1349" s="11">
        <v>12</v>
      </c>
      <c r="AE1349" s="11">
        <v>2</v>
      </c>
      <c r="AF1349" s="11" t="s">
        <v>163</v>
      </c>
      <c r="AG1349" s="6">
        <v>0</v>
      </c>
      <c r="AH1349" s="6">
        <v>2</v>
      </c>
      <c r="AI1349" s="6">
        <v>0</v>
      </c>
      <c r="AJ1349" s="6">
        <v>1.5</v>
      </c>
      <c r="AK1349" s="11">
        <v>0</v>
      </c>
      <c r="AL1349" s="11">
        <v>0</v>
      </c>
      <c r="AM1349" s="11">
        <v>0</v>
      </c>
      <c r="AN1349" s="11">
        <v>1.5</v>
      </c>
      <c r="AO1349" s="11">
        <v>10000</v>
      </c>
      <c r="AP1349" s="11">
        <v>1</v>
      </c>
      <c r="AQ1349" s="11">
        <v>5</v>
      </c>
      <c r="AR1349" s="6">
        <v>0</v>
      </c>
      <c r="AS1349" s="11" t="s">
        <v>154</v>
      </c>
      <c r="AT1349" s="15" t="s">
        <v>393</v>
      </c>
      <c r="AU1349" s="11" t="s">
        <v>344</v>
      </c>
      <c r="AV1349" s="14">
        <v>10000007</v>
      </c>
      <c r="AW1349" s="14">
        <v>70302003</v>
      </c>
      <c r="AX1349" s="15" t="s">
        <v>375</v>
      </c>
      <c r="AY1349" s="11">
        <v>0</v>
      </c>
      <c r="AZ1349" s="13">
        <v>0</v>
      </c>
      <c r="BA1349" s="13">
        <v>0</v>
      </c>
      <c r="BB1349" s="37" t="s">
        <v>1069</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70302004</v>
      </c>
      <c r="D1350" s="12" t="s">
        <v>588</v>
      </c>
      <c r="E1350" s="14">
        <v>1</v>
      </c>
      <c r="F1350" s="11">
        <v>60010100</v>
      </c>
      <c r="G1350" s="14">
        <v>0</v>
      </c>
      <c r="H1350" s="13">
        <v>0</v>
      </c>
      <c r="I1350" s="14">
        <v>1</v>
      </c>
      <c r="J1350" s="14">
        <v>0</v>
      </c>
      <c r="K1350" s="14">
        <v>0</v>
      </c>
      <c r="L1350" s="11">
        <v>0</v>
      </c>
      <c r="M1350" s="11">
        <v>0</v>
      </c>
      <c r="N1350" s="11">
        <v>2</v>
      </c>
      <c r="O1350" s="11">
        <v>1</v>
      </c>
      <c r="P1350" s="11">
        <v>0.5</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1</v>
      </c>
      <c r="AF1350" s="11">
        <v>3</v>
      </c>
      <c r="AG1350" s="6">
        <v>4</v>
      </c>
      <c r="AH1350" s="6">
        <v>1</v>
      </c>
      <c r="AI1350" s="6">
        <v>0</v>
      </c>
      <c r="AJ1350" s="6">
        <v>1.5</v>
      </c>
      <c r="AK1350" s="11">
        <v>0</v>
      </c>
      <c r="AL1350" s="11">
        <v>0</v>
      </c>
      <c r="AM1350" s="11">
        <v>0</v>
      </c>
      <c r="AN1350" s="11">
        <v>3</v>
      </c>
      <c r="AO1350" s="11">
        <v>999999</v>
      </c>
      <c r="AP1350" s="11">
        <v>3</v>
      </c>
      <c r="AQ1350" s="11">
        <v>0</v>
      </c>
      <c r="AR1350" s="6">
        <v>0</v>
      </c>
      <c r="AS1350" s="11" t="s">
        <v>154</v>
      </c>
      <c r="AT1350" s="15" t="s">
        <v>209</v>
      </c>
      <c r="AU1350" s="11" t="s">
        <v>344</v>
      </c>
      <c r="AV1350" s="14">
        <v>10000007</v>
      </c>
      <c r="AW1350" s="14">
        <v>70302004</v>
      </c>
      <c r="AX1350" s="12" t="s">
        <v>156</v>
      </c>
      <c r="AY1350" s="11" t="s">
        <v>1739</v>
      </c>
      <c r="AZ1350" s="13">
        <v>0</v>
      </c>
      <c r="BA1350" s="13">
        <v>0</v>
      </c>
      <c r="BB1350" s="37" t="s">
        <v>1710</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70303001</v>
      </c>
      <c r="D1351" s="12" t="s">
        <v>612</v>
      </c>
      <c r="E1351" s="11">
        <v>1</v>
      </c>
      <c r="F1351" s="11">
        <v>60010300</v>
      </c>
      <c r="G1351" s="14">
        <v>0</v>
      </c>
      <c r="H1351" s="13">
        <v>0</v>
      </c>
      <c r="I1351" s="14">
        <v>1</v>
      </c>
      <c r="J1351" s="14">
        <v>0</v>
      </c>
      <c r="K1351" s="14">
        <v>0</v>
      </c>
      <c r="L1351" s="11">
        <v>0</v>
      </c>
      <c r="M1351" s="11">
        <v>0</v>
      </c>
      <c r="N1351" s="11">
        <v>2</v>
      </c>
      <c r="O1351" s="11">
        <v>2</v>
      </c>
      <c r="P1351" s="11">
        <v>0.8</v>
      </c>
      <c r="Q1351" s="11">
        <v>1</v>
      </c>
      <c r="R1351" s="6">
        <v>0</v>
      </c>
      <c r="S1351" s="11">
        <v>0</v>
      </c>
      <c r="T1351" s="11">
        <v>1</v>
      </c>
      <c r="U1351" s="11">
        <v>2</v>
      </c>
      <c r="V1351" s="11">
        <v>0</v>
      </c>
      <c r="W1351" s="11">
        <v>0</v>
      </c>
      <c r="X1351" s="11">
        <v>0</v>
      </c>
      <c r="Y1351" s="11">
        <v>0</v>
      </c>
      <c r="Z1351" s="11">
        <v>0</v>
      </c>
      <c r="AA1351" s="11">
        <v>0</v>
      </c>
      <c r="AB1351" s="11">
        <v>0</v>
      </c>
      <c r="AC1351" s="11">
        <v>0</v>
      </c>
      <c r="AD1351" s="11">
        <v>99999</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154</v>
      </c>
      <c r="AT1351" s="15" t="s">
        <v>155</v>
      </c>
      <c r="AU1351" s="11" t="s">
        <v>351</v>
      </c>
      <c r="AV1351" s="14">
        <v>0</v>
      </c>
      <c r="AW1351" s="14">
        <v>0</v>
      </c>
      <c r="AX1351" s="12" t="s">
        <v>339</v>
      </c>
      <c r="AY1351" s="11" t="s">
        <v>1740</v>
      </c>
      <c r="AZ1351" s="13">
        <v>0</v>
      </c>
      <c r="BA1351" s="13">
        <v>0</v>
      </c>
      <c r="BB1351" s="37" t="s">
        <v>614</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70303002</v>
      </c>
      <c r="D1352" s="12" t="s">
        <v>615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12</v>
      </c>
      <c r="AE1352" s="11">
        <v>1</v>
      </c>
      <c r="AF1352" s="11" t="s">
        <v>387</v>
      </c>
      <c r="AG1352" s="6">
        <v>0</v>
      </c>
      <c r="AH1352" s="6">
        <v>1</v>
      </c>
      <c r="AI1352" s="6">
        <v>0</v>
      </c>
      <c r="AJ1352" s="6">
        <v>3</v>
      </c>
      <c r="AK1352" s="11">
        <v>0</v>
      </c>
      <c r="AL1352" s="11">
        <v>0</v>
      </c>
      <c r="AM1352" s="11">
        <v>0</v>
      </c>
      <c r="AN1352" s="11">
        <v>3</v>
      </c>
      <c r="AO1352" s="11">
        <v>5000</v>
      </c>
      <c r="AP1352" s="11">
        <v>2.5</v>
      </c>
      <c r="AQ1352" s="11">
        <v>0</v>
      </c>
      <c r="AR1352" s="6">
        <v>0</v>
      </c>
      <c r="AS1352" s="11">
        <v>80001030</v>
      </c>
      <c r="AT1352" s="15" t="s">
        <v>209</v>
      </c>
      <c r="AU1352" s="11" t="s">
        <v>344</v>
      </c>
      <c r="AV1352" s="14">
        <v>10000007</v>
      </c>
      <c r="AW1352" s="14">
        <v>70204001</v>
      </c>
      <c r="AX1352" s="12" t="s">
        <v>156</v>
      </c>
      <c r="AY1352" s="11">
        <v>0</v>
      </c>
      <c r="AZ1352" s="13">
        <v>0</v>
      </c>
      <c r="BA1352" s="13">
        <v>0</v>
      </c>
      <c r="BB1352" s="37" t="s">
        <v>616</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70303003</v>
      </c>
      <c r="D1353" s="12" t="s">
        <v>537</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12</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v>80001030</v>
      </c>
      <c r="AT1353" s="15" t="s">
        <v>192</v>
      </c>
      <c r="AU1353" s="11" t="s">
        <v>344</v>
      </c>
      <c r="AV1353" s="14">
        <v>10000007</v>
      </c>
      <c r="AW1353" s="14">
        <v>70204002</v>
      </c>
      <c r="AX1353" s="12" t="s">
        <v>156</v>
      </c>
      <c r="AY1353" s="11" t="s">
        <v>1741</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70303004</v>
      </c>
      <c r="D1354" s="12" t="s">
        <v>540</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393</v>
      </c>
      <c r="AU1354" s="11" t="s">
        <v>344</v>
      </c>
      <c r="AV1354" s="14">
        <v>10000007</v>
      </c>
      <c r="AW1354" s="14">
        <v>70204003</v>
      </c>
      <c r="AX1354" s="12" t="s">
        <v>156</v>
      </c>
      <c r="AY1354" s="11" t="s">
        <v>1720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70304001</v>
      </c>
      <c r="D1355" s="12" t="s">
        <v>1742</v>
      </c>
      <c r="E1355" s="11">
        <v>1</v>
      </c>
      <c r="F1355" s="11">
        <v>60010300</v>
      </c>
      <c r="G1355" s="14">
        <v>0</v>
      </c>
      <c r="H1355" s="13">
        <v>0</v>
      </c>
      <c r="I1355" s="14">
        <v>1</v>
      </c>
      <c r="J1355" s="14">
        <v>0</v>
      </c>
      <c r="K1355" s="14">
        <v>0</v>
      </c>
      <c r="L1355" s="11">
        <v>0</v>
      </c>
      <c r="M1355" s="11">
        <v>0</v>
      </c>
      <c r="N1355" s="11">
        <v>2</v>
      </c>
      <c r="O1355" s="11">
        <v>2</v>
      </c>
      <c r="P1355" s="11">
        <v>0.8</v>
      </c>
      <c r="Q1355" s="11">
        <v>0</v>
      </c>
      <c r="R1355" s="6">
        <v>0</v>
      </c>
      <c r="S1355" s="11">
        <v>0</v>
      </c>
      <c r="T1355" s="11">
        <v>1</v>
      </c>
      <c r="U1355" s="11">
        <v>2</v>
      </c>
      <c r="V1355" s="11">
        <v>0</v>
      </c>
      <c r="W1355" s="11">
        <v>0</v>
      </c>
      <c r="X1355" s="11">
        <v>0</v>
      </c>
      <c r="Y1355" s="11">
        <v>0</v>
      </c>
      <c r="Z1355" s="11">
        <v>0</v>
      </c>
      <c r="AA1355" s="11">
        <v>0</v>
      </c>
      <c r="AB1355" s="11">
        <v>0</v>
      </c>
      <c r="AC1355" s="11">
        <v>0</v>
      </c>
      <c r="AD1355" s="11">
        <v>20</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154</v>
      </c>
      <c r="AT1355" s="15" t="s">
        <v>155</v>
      </c>
      <c r="AU1355" s="11" t="s">
        <v>351</v>
      </c>
      <c r="AV1355" s="14">
        <v>0</v>
      </c>
      <c r="AW1355" s="14">
        <v>0</v>
      </c>
      <c r="AX1355" s="12" t="s">
        <v>339</v>
      </c>
      <c r="AY1355" s="11" t="s">
        <v>1743</v>
      </c>
      <c r="AZ1355" s="13">
        <v>0</v>
      </c>
      <c r="BA1355" s="13">
        <v>0</v>
      </c>
      <c r="BB1355" s="37" t="s">
        <v>1744</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70304002</v>
      </c>
      <c r="D1356" s="15" t="s">
        <v>453</v>
      </c>
      <c r="E1356" s="14">
        <v>1</v>
      </c>
      <c r="F1356" s="14">
        <v>60010500</v>
      </c>
      <c r="G1356" s="14">
        <v>0</v>
      </c>
      <c r="H1356" s="13">
        <v>0</v>
      </c>
      <c r="I1356" s="14">
        <v>1</v>
      </c>
      <c r="J1356" s="14">
        <v>0</v>
      </c>
      <c r="K1356" s="14">
        <v>0</v>
      </c>
      <c r="L1356" s="14">
        <v>0</v>
      </c>
      <c r="M1356" s="14">
        <v>0</v>
      </c>
      <c r="N1356" s="11">
        <v>2</v>
      </c>
      <c r="O1356" s="14">
        <v>1</v>
      </c>
      <c r="P1356" s="14">
        <v>0.05</v>
      </c>
      <c r="Q1356" s="14">
        <v>0</v>
      </c>
      <c r="R1356" s="6">
        <v>0</v>
      </c>
      <c r="S1356" s="13">
        <v>0</v>
      </c>
      <c r="T1356" s="11">
        <v>1</v>
      </c>
      <c r="U1356" s="14">
        <v>1</v>
      </c>
      <c r="V1356" s="14">
        <v>0</v>
      </c>
      <c r="W1356" s="14">
        <v>2</v>
      </c>
      <c r="X1356" s="14">
        <v>0</v>
      </c>
      <c r="Y1356" s="14">
        <v>0</v>
      </c>
      <c r="Z1356" s="14">
        <v>0</v>
      </c>
      <c r="AA1356" s="14">
        <v>0</v>
      </c>
      <c r="AB1356" s="11">
        <v>0</v>
      </c>
      <c r="AC1356" s="14">
        <v>0</v>
      </c>
      <c r="AD1356" s="14">
        <v>10</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14" t="s">
        <v>421</v>
      </c>
      <c r="AT1356" s="15" t="s">
        <v>454</v>
      </c>
      <c r="AU1356" s="14">
        <v>0</v>
      </c>
      <c r="AV1356" s="14">
        <v>10007001</v>
      </c>
      <c r="AW1356" s="14">
        <v>0</v>
      </c>
      <c r="AX1356" s="15" t="s">
        <v>156</v>
      </c>
      <c r="AY1356" s="15" t="s">
        <v>154</v>
      </c>
      <c r="AZ1356" s="13">
        <v>0</v>
      </c>
      <c r="BA1356" s="13">
        <v>0</v>
      </c>
      <c r="BB1356" s="68" t="s">
        <v>455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70304003</v>
      </c>
      <c r="D1357" s="12" t="s">
        <v>456</v>
      </c>
      <c r="E1357" s="14">
        <v>1</v>
      </c>
      <c r="F1357" s="11">
        <v>60010100</v>
      </c>
      <c r="G1357" s="14">
        <v>0</v>
      </c>
      <c r="H1357" s="13">
        <v>0</v>
      </c>
      <c r="I1357" s="14">
        <v>1</v>
      </c>
      <c r="J1357" s="14">
        <v>0</v>
      </c>
      <c r="K1357" s="14">
        <v>0</v>
      </c>
      <c r="L1357" s="11">
        <v>0</v>
      </c>
      <c r="M1357" s="11">
        <v>0</v>
      </c>
      <c r="N1357" s="11">
        <v>2</v>
      </c>
      <c r="O1357" s="11">
        <v>1</v>
      </c>
      <c r="P1357" s="11">
        <v>1</v>
      </c>
      <c r="Q1357" s="11">
        <v>0</v>
      </c>
      <c r="R1357" s="6">
        <v>0</v>
      </c>
      <c r="S1357" s="11">
        <v>0</v>
      </c>
      <c r="T1357" s="11">
        <v>1</v>
      </c>
      <c r="U1357" s="11">
        <v>2</v>
      </c>
      <c r="V1357" s="11">
        <v>0</v>
      </c>
      <c r="W1357" s="11">
        <v>2</v>
      </c>
      <c r="X1357" s="11">
        <v>0</v>
      </c>
      <c r="Y1357" s="11">
        <v>1</v>
      </c>
      <c r="Z1357" s="11">
        <v>0</v>
      </c>
      <c r="AA1357" s="11">
        <v>0</v>
      </c>
      <c r="AB1357" s="11">
        <v>0</v>
      </c>
      <c r="AC1357" s="11">
        <v>0</v>
      </c>
      <c r="AD1357" s="11">
        <v>12</v>
      </c>
      <c r="AE1357" s="11">
        <v>2</v>
      </c>
      <c r="AF1357" s="11" t="s">
        <v>163</v>
      </c>
      <c r="AG1357" s="6">
        <v>0</v>
      </c>
      <c r="AH1357" s="6">
        <v>0</v>
      </c>
      <c r="AI1357" s="6">
        <v>0</v>
      </c>
      <c r="AJ1357" s="6">
        <v>1.5</v>
      </c>
      <c r="AK1357" s="11">
        <v>0</v>
      </c>
      <c r="AL1357" s="11">
        <v>0</v>
      </c>
      <c r="AM1357" s="11">
        <v>0</v>
      </c>
      <c r="AN1357" s="11">
        <v>1</v>
      </c>
      <c r="AO1357" s="11">
        <v>5000</v>
      </c>
      <c r="AP1357" s="11">
        <v>0.5</v>
      </c>
      <c r="AQ1357" s="11">
        <v>0</v>
      </c>
      <c r="AR1357" s="6">
        <v>0</v>
      </c>
      <c r="AS1357" s="11" t="s">
        <v>154</v>
      </c>
      <c r="AT1357" s="15" t="s">
        <v>393</v>
      </c>
      <c r="AU1357" s="11" t="s">
        <v>344</v>
      </c>
      <c r="AV1357" s="14">
        <v>10000007</v>
      </c>
      <c r="AW1357" s="14">
        <v>70201001</v>
      </c>
      <c r="AX1357" s="12" t="s">
        <v>156</v>
      </c>
      <c r="AY1357" s="11">
        <v>0</v>
      </c>
      <c r="AZ1357" s="13">
        <v>0</v>
      </c>
      <c r="BA1357" s="13">
        <v>0</v>
      </c>
      <c r="BB1357" s="37" t="s">
        <v>457</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70304004</v>
      </c>
      <c r="D1358" s="15" t="s">
        <v>1707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t="s">
        <v>459</v>
      </c>
      <c r="AS1358" s="14" t="s">
        <v>154</v>
      </c>
      <c r="AT1358" s="15" t="s">
        <v>155</v>
      </c>
      <c r="AU1358" s="14" t="s">
        <v>242</v>
      </c>
      <c r="AV1358" s="14">
        <v>0</v>
      </c>
      <c r="AW1358" s="14">
        <v>0</v>
      </c>
      <c r="AX1358" s="15" t="s">
        <v>156</v>
      </c>
      <c r="AY1358" s="15" t="s">
        <v>154</v>
      </c>
      <c r="AZ1358" s="13">
        <v>0</v>
      </c>
      <c r="BA1358" s="13">
        <v>0</v>
      </c>
      <c r="BB1358" s="68" t="s">
        <v>460</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70304005</v>
      </c>
      <c r="D1359" s="15" t="s">
        <v>461</v>
      </c>
      <c r="E1359" s="14">
        <v>1</v>
      </c>
      <c r="F1359" s="14">
        <v>60010500</v>
      </c>
      <c r="G1359" s="14">
        <v>0</v>
      </c>
      <c r="H1359" s="13">
        <v>0</v>
      </c>
      <c r="I1359" s="14">
        <v>1</v>
      </c>
      <c r="J1359" s="14">
        <v>0</v>
      </c>
      <c r="K1359" s="14">
        <v>0</v>
      </c>
      <c r="L1359" s="14">
        <v>0</v>
      </c>
      <c r="M1359" s="14">
        <v>0</v>
      </c>
      <c r="N1359" s="11">
        <v>2</v>
      </c>
      <c r="O1359" s="14">
        <v>2</v>
      </c>
      <c r="P1359" s="14">
        <v>1</v>
      </c>
      <c r="Q1359" s="14">
        <v>0</v>
      </c>
      <c r="R1359" s="6">
        <v>0</v>
      </c>
      <c r="S1359" s="13">
        <v>0</v>
      </c>
      <c r="T1359" s="11">
        <v>1</v>
      </c>
      <c r="U1359" s="14">
        <v>2</v>
      </c>
      <c r="V1359" s="14">
        <v>0</v>
      </c>
      <c r="W1359" s="14">
        <v>0</v>
      </c>
      <c r="X1359" s="14">
        <v>0</v>
      </c>
      <c r="Y1359" s="14">
        <v>0</v>
      </c>
      <c r="Z1359" s="14">
        <v>0</v>
      </c>
      <c r="AA1359" s="14">
        <v>0</v>
      </c>
      <c r="AB1359" s="11">
        <v>0</v>
      </c>
      <c r="AC1359" s="14">
        <v>0</v>
      </c>
      <c r="AD1359" s="11">
        <v>20</v>
      </c>
      <c r="AE1359" s="14">
        <v>0</v>
      </c>
      <c r="AF1359" s="14">
        <v>0</v>
      </c>
      <c r="AG1359" s="6">
        <v>2</v>
      </c>
      <c r="AH1359" s="6">
        <v>0</v>
      </c>
      <c r="AI1359" s="6">
        <v>0</v>
      </c>
      <c r="AJ1359" s="6">
        <v>0</v>
      </c>
      <c r="AK1359" s="14">
        <v>0</v>
      </c>
      <c r="AL1359" s="14">
        <v>0</v>
      </c>
      <c r="AM1359" s="14">
        <v>0</v>
      </c>
      <c r="AN1359" s="14">
        <v>0</v>
      </c>
      <c r="AO1359" s="14">
        <v>1000</v>
      </c>
      <c r="AP1359" s="14">
        <v>0</v>
      </c>
      <c r="AQ1359" s="14">
        <v>0</v>
      </c>
      <c r="AR1359" s="6">
        <v>90304001</v>
      </c>
      <c r="AS1359" s="14" t="s">
        <v>154</v>
      </c>
      <c r="AT1359" s="15" t="s">
        <v>155</v>
      </c>
      <c r="AU1359" s="14" t="s">
        <v>242</v>
      </c>
      <c r="AV1359" s="14">
        <v>0</v>
      </c>
      <c r="AW1359" s="14">
        <v>0</v>
      </c>
      <c r="AX1359" s="15" t="s">
        <v>156</v>
      </c>
      <c r="AY1359" s="15" t="s">
        <v>154</v>
      </c>
      <c r="AZ1359" s="13">
        <v>0</v>
      </c>
      <c r="BA1359" s="13">
        <v>0</v>
      </c>
      <c r="BB1359" s="68" t="s">
        <v>462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70304006</v>
      </c>
      <c r="D1360" s="12" t="s">
        <v>463</v>
      </c>
      <c r="E1360" s="11">
        <v>2</v>
      </c>
      <c r="F1360" s="11">
        <v>61012301</v>
      </c>
      <c r="G1360" s="11">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1.4</v>
      </c>
      <c r="X1360" s="11">
        <v>150</v>
      </c>
      <c r="Y1360" s="11">
        <v>1</v>
      </c>
      <c r="Z1360" s="11">
        <v>0</v>
      </c>
      <c r="AA1360" s="11">
        <v>0</v>
      </c>
      <c r="AB1360" s="11">
        <v>0</v>
      </c>
      <c r="AC1360" s="11">
        <v>0</v>
      </c>
      <c r="AD1360" s="11">
        <v>12</v>
      </c>
      <c r="AE1360" s="11">
        <v>2</v>
      </c>
      <c r="AF1360" s="11" t="s">
        <v>163</v>
      </c>
      <c r="AG1360" s="6">
        <v>0</v>
      </c>
      <c r="AH1360" s="6">
        <v>2</v>
      </c>
      <c r="AI1360" s="6">
        <v>0</v>
      </c>
      <c r="AJ1360" s="6">
        <v>1.5</v>
      </c>
      <c r="AK1360" s="11">
        <v>0</v>
      </c>
      <c r="AL1360" s="11">
        <v>0</v>
      </c>
      <c r="AM1360" s="11">
        <v>0</v>
      </c>
      <c r="AN1360" s="11">
        <v>1.5</v>
      </c>
      <c r="AO1360" s="11">
        <v>1200</v>
      </c>
      <c r="AP1360" s="11">
        <v>1</v>
      </c>
      <c r="AQ1360" s="11">
        <v>15</v>
      </c>
      <c r="AR1360" s="6">
        <v>0</v>
      </c>
      <c r="AS1360" s="11" t="s">
        <v>154</v>
      </c>
      <c r="AT1360" s="12" t="s">
        <v>192</v>
      </c>
      <c r="AU1360" s="11" t="s">
        <v>165</v>
      </c>
      <c r="AV1360" s="14">
        <v>10000011</v>
      </c>
      <c r="AW1360" s="14">
        <v>70404001</v>
      </c>
      <c r="AX1360" s="12" t="s">
        <v>166</v>
      </c>
      <c r="AY1360" s="11">
        <v>0</v>
      </c>
      <c r="AZ1360" s="13">
        <v>0</v>
      </c>
      <c r="BA1360" s="13">
        <v>0</v>
      </c>
      <c r="BB1360" s="37" t="s">
        <v>476</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70304007</v>
      </c>
      <c r="D1361" s="12" t="s">
        <v>466</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387</v>
      </c>
      <c r="AG1361" s="6">
        <v>0</v>
      </c>
      <c r="AH1361" s="6">
        <v>1</v>
      </c>
      <c r="AI1361" s="6">
        <v>0</v>
      </c>
      <c r="AJ1361" s="6">
        <v>3</v>
      </c>
      <c r="AK1361" s="11">
        <v>0</v>
      </c>
      <c r="AL1361" s="11">
        <v>0</v>
      </c>
      <c r="AM1361" s="11">
        <v>0</v>
      </c>
      <c r="AN1361" s="11">
        <v>3</v>
      </c>
      <c r="AO1361" s="11">
        <v>5000</v>
      </c>
      <c r="AP1361" s="11">
        <v>2.5</v>
      </c>
      <c r="AQ1361" s="11">
        <v>0</v>
      </c>
      <c r="AR1361" s="6">
        <v>0</v>
      </c>
      <c r="AS1361" s="11" t="s">
        <v>421</v>
      </c>
      <c r="AT1361" s="15" t="s">
        <v>192</v>
      </c>
      <c r="AU1361" s="11" t="s">
        <v>344</v>
      </c>
      <c r="AV1361" s="14">
        <v>10000007</v>
      </c>
      <c r="AW1361" s="14">
        <v>70205002</v>
      </c>
      <c r="AX1361" s="12" t="s">
        <v>156</v>
      </c>
      <c r="AY1361" s="11">
        <v>0</v>
      </c>
      <c r="AZ1361" s="13">
        <v>0</v>
      </c>
      <c r="BA1361" s="13">
        <v>0</v>
      </c>
      <c r="BB1361" s="37" t="s">
        <v>467</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70304008</v>
      </c>
      <c r="D1362" s="9" t="s">
        <v>477</v>
      </c>
      <c r="E1362" s="9">
        <v>1</v>
      </c>
      <c r="F1362" s="9">
        <v>60010002</v>
      </c>
      <c r="G1362" s="9">
        <v>0</v>
      </c>
      <c r="H1362" s="10">
        <v>0</v>
      </c>
      <c r="I1362" s="9">
        <v>0</v>
      </c>
      <c r="J1362" s="9">
        <v>0</v>
      </c>
      <c r="K1362" s="10">
        <v>0</v>
      </c>
      <c r="L1362" s="10">
        <v>0</v>
      </c>
      <c r="M1362" s="9">
        <v>0</v>
      </c>
      <c r="N1362" s="11">
        <v>2</v>
      </c>
      <c r="O1362" s="9">
        <v>2</v>
      </c>
      <c r="P1362" s="9">
        <v>0.95</v>
      </c>
      <c r="Q1362" s="9">
        <v>0</v>
      </c>
      <c r="R1362" s="6">
        <v>0</v>
      </c>
      <c r="S1362" s="9">
        <v>0</v>
      </c>
      <c r="T1362" s="11">
        <v>1</v>
      </c>
      <c r="U1362" s="9">
        <v>2</v>
      </c>
      <c r="V1362" s="10">
        <v>0</v>
      </c>
      <c r="W1362" s="9">
        <v>3</v>
      </c>
      <c r="X1362" s="9">
        <v>0</v>
      </c>
      <c r="Y1362" s="9">
        <v>0</v>
      </c>
      <c r="Z1362" s="9">
        <v>0</v>
      </c>
      <c r="AA1362" s="10">
        <v>0</v>
      </c>
      <c r="AB1362" s="9">
        <v>0</v>
      </c>
      <c r="AC1362" s="9">
        <v>0</v>
      </c>
      <c r="AD1362" s="9">
        <v>15</v>
      </c>
      <c r="AE1362" s="9">
        <v>2</v>
      </c>
      <c r="AF1362" s="9" t="s">
        <v>478</v>
      </c>
      <c r="AG1362" s="27">
        <v>0</v>
      </c>
      <c r="AH1362" s="27">
        <v>2</v>
      </c>
      <c r="AI1362" s="6">
        <v>0</v>
      </c>
      <c r="AJ1362" s="9">
        <v>4</v>
      </c>
      <c r="AK1362" s="28">
        <v>0</v>
      </c>
      <c r="AL1362" s="9">
        <v>0</v>
      </c>
      <c r="AM1362" s="9">
        <v>0</v>
      </c>
      <c r="AN1362" s="9">
        <v>2</v>
      </c>
      <c r="AO1362" s="11">
        <v>4000</v>
      </c>
      <c r="AP1362" s="9">
        <v>2</v>
      </c>
      <c r="AQ1362" s="9">
        <v>0</v>
      </c>
      <c r="AR1362" s="6">
        <v>0</v>
      </c>
      <c r="AS1362" s="11" t="s">
        <v>421</v>
      </c>
      <c r="AT1362" s="15" t="s">
        <v>209</v>
      </c>
      <c r="AU1362" s="10">
        <v>0</v>
      </c>
      <c r="AV1362" s="10">
        <v>0</v>
      </c>
      <c r="AW1362" s="10">
        <v>70205004</v>
      </c>
      <c r="AX1362" s="15" t="s">
        <v>156</v>
      </c>
      <c r="AY1362" s="11">
        <v>0</v>
      </c>
      <c r="AZ1362" s="13">
        <v>0</v>
      </c>
      <c r="BA1362" s="13">
        <v>0</v>
      </c>
      <c r="BB1362" s="37" t="s">
        <v>479</v>
      </c>
      <c r="BC1362" s="9">
        <v>2</v>
      </c>
      <c r="BD1362" s="9">
        <v>0</v>
      </c>
      <c r="BE1362" s="14">
        <v>0</v>
      </c>
      <c r="BF1362" s="9">
        <v>1</v>
      </c>
      <c r="BG1362" s="9">
        <v>2</v>
      </c>
      <c r="BH1362" s="28">
        <v>0</v>
      </c>
      <c r="BI1362" s="9">
        <v>0</v>
      </c>
      <c r="BJ1362" s="6">
        <v>0</v>
      </c>
      <c r="BK1362" s="6">
        <v>0</v>
      </c>
      <c r="BL1362" s="6">
        <v>0</v>
      </c>
      <c r="BM1362" s="6">
        <v>0</v>
      </c>
      <c r="BN1362" s="6">
        <v>0</v>
      </c>
      <c r="BO1362" s="6">
        <v>0</v>
      </c>
    </row>
    <row r="1363" spans="3:67" ht="20.100000000000001" customHeight="1">
      <c r="C1363" s="14">
        <v>70305001</v>
      </c>
      <c r="D1363" s="12" t="s">
        <v>629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192</v>
      </c>
      <c r="AU1363" s="11" t="s">
        <v>344</v>
      </c>
      <c r="AV1363" s="14">
        <v>10000007</v>
      </c>
      <c r="AW1363" s="14">
        <v>70204002</v>
      </c>
      <c r="AX1363" s="12" t="s">
        <v>156</v>
      </c>
      <c r="AY1363" s="11" t="s">
        <v>1745</v>
      </c>
      <c r="AZ1363" s="13">
        <v>0</v>
      </c>
      <c r="BA1363" s="13">
        <v>0</v>
      </c>
      <c r="BB1363" s="37" t="s">
        <v>665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70305002</v>
      </c>
      <c r="D1364" s="12" t="s">
        <v>666</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163</v>
      </c>
      <c r="AG1364" s="6">
        <v>0</v>
      </c>
      <c r="AH1364" s="6">
        <v>2</v>
      </c>
      <c r="AI1364" s="6">
        <v>0</v>
      </c>
      <c r="AJ1364" s="6">
        <v>1.5</v>
      </c>
      <c r="AK1364" s="11">
        <v>0</v>
      </c>
      <c r="AL1364" s="11">
        <v>0</v>
      </c>
      <c r="AM1364" s="11">
        <v>0</v>
      </c>
      <c r="AN1364" s="11">
        <v>1.5</v>
      </c>
      <c r="AO1364" s="11">
        <v>10000</v>
      </c>
      <c r="AP1364" s="11">
        <v>1</v>
      </c>
      <c r="AQ1364" s="11">
        <v>5</v>
      </c>
      <c r="AR1364" s="6">
        <v>0</v>
      </c>
      <c r="AS1364" s="11" t="s">
        <v>154</v>
      </c>
      <c r="AT1364" s="15" t="s">
        <v>393</v>
      </c>
      <c r="AU1364" s="11" t="s">
        <v>344</v>
      </c>
      <c r="AV1364" s="14">
        <v>10000007</v>
      </c>
      <c r="AW1364" s="14">
        <v>70302003</v>
      </c>
      <c r="AX1364" s="15" t="s">
        <v>375</v>
      </c>
      <c r="AY1364" s="11">
        <v>0</v>
      </c>
      <c r="AZ1364" s="13">
        <v>0</v>
      </c>
      <c r="BA1364" s="13">
        <v>0</v>
      </c>
      <c r="BB1364" s="37" t="s">
        <v>625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70305003</v>
      </c>
      <c r="D1365" s="15" t="s">
        <v>396</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12</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155</v>
      </c>
      <c r="AU1365" s="14" t="s">
        <v>242</v>
      </c>
      <c r="AV1365" s="14">
        <v>0</v>
      </c>
      <c r="AW1365" s="14">
        <v>0</v>
      </c>
      <c r="AX1365" s="15" t="s">
        <v>156</v>
      </c>
      <c r="AY1365" s="15" t="s">
        <v>154</v>
      </c>
      <c r="AZ1365" s="13">
        <v>0</v>
      </c>
      <c r="BA1365" s="13">
        <v>0</v>
      </c>
      <c r="BB1365" s="68" t="s">
        <v>397</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70305004</v>
      </c>
      <c r="D1366" s="15" t="s">
        <v>461</v>
      </c>
      <c r="E1366" s="14">
        <v>1</v>
      </c>
      <c r="F1366" s="14">
        <v>60010500</v>
      </c>
      <c r="G1366" s="14">
        <v>0</v>
      </c>
      <c r="H1366" s="13">
        <v>0</v>
      </c>
      <c r="I1366" s="14">
        <v>1</v>
      </c>
      <c r="J1366" s="14">
        <v>0</v>
      </c>
      <c r="K1366" s="14">
        <v>0</v>
      </c>
      <c r="L1366" s="14">
        <v>0</v>
      </c>
      <c r="M1366" s="14">
        <v>0</v>
      </c>
      <c r="N1366" s="11">
        <v>2</v>
      </c>
      <c r="O1366" s="14">
        <v>2</v>
      </c>
      <c r="P1366" s="14">
        <v>0.3</v>
      </c>
      <c r="Q1366" s="14">
        <v>0</v>
      </c>
      <c r="R1366" s="6">
        <v>0</v>
      </c>
      <c r="S1366" s="13">
        <v>0</v>
      </c>
      <c r="T1366" s="11">
        <v>1</v>
      </c>
      <c r="U1366" s="14">
        <v>2</v>
      </c>
      <c r="V1366" s="14">
        <v>0</v>
      </c>
      <c r="W1366" s="14">
        <v>0</v>
      </c>
      <c r="X1366" s="14">
        <v>0</v>
      </c>
      <c r="Y1366" s="14">
        <v>0</v>
      </c>
      <c r="Z1366" s="14">
        <v>0</v>
      </c>
      <c r="AA1366" s="14">
        <v>0</v>
      </c>
      <c r="AB1366" s="11">
        <v>0</v>
      </c>
      <c r="AC1366" s="14">
        <v>0</v>
      </c>
      <c r="AD1366" s="11">
        <v>15</v>
      </c>
      <c r="AE1366" s="14">
        <v>0</v>
      </c>
      <c r="AF1366" s="14">
        <v>0</v>
      </c>
      <c r="AG1366" s="6">
        <v>2</v>
      </c>
      <c r="AH1366" s="6">
        <v>0</v>
      </c>
      <c r="AI1366" s="6">
        <v>0</v>
      </c>
      <c r="AJ1366" s="6">
        <v>0</v>
      </c>
      <c r="AK1366" s="14">
        <v>0</v>
      </c>
      <c r="AL1366" s="14">
        <v>0</v>
      </c>
      <c r="AM1366" s="14">
        <v>0</v>
      </c>
      <c r="AN1366" s="14">
        <v>0</v>
      </c>
      <c r="AO1366" s="14">
        <v>1000</v>
      </c>
      <c r="AP1366" s="14">
        <v>0</v>
      </c>
      <c r="AQ1366" s="14">
        <v>0</v>
      </c>
      <c r="AR1366" s="6" t="s">
        <v>459</v>
      </c>
      <c r="AS1366" s="14" t="s">
        <v>154</v>
      </c>
      <c r="AT1366" s="15" t="s">
        <v>155</v>
      </c>
      <c r="AU1366" s="14" t="s">
        <v>242</v>
      </c>
      <c r="AV1366" s="14">
        <v>0</v>
      </c>
      <c r="AW1366" s="14">
        <v>0</v>
      </c>
      <c r="AX1366" s="15" t="s">
        <v>156</v>
      </c>
      <c r="AY1366" s="15" t="s">
        <v>154</v>
      </c>
      <c r="AZ1366" s="13">
        <v>0</v>
      </c>
      <c r="BA1366" s="13">
        <v>0</v>
      </c>
      <c r="BB1366" s="68" t="s">
        <v>631</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19.5" customHeight="1">
      <c r="C1367" s="14">
        <v>70305005</v>
      </c>
      <c r="D1367" s="12" t="s">
        <v>667</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387</v>
      </c>
      <c r="AG1367" s="6">
        <v>0</v>
      </c>
      <c r="AH1367" s="6">
        <v>1</v>
      </c>
      <c r="AI1367" s="6">
        <v>0</v>
      </c>
      <c r="AJ1367" s="6">
        <v>3</v>
      </c>
      <c r="AK1367" s="11">
        <v>0</v>
      </c>
      <c r="AL1367" s="11">
        <v>0</v>
      </c>
      <c r="AM1367" s="11">
        <v>0</v>
      </c>
      <c r="AN1367" s="11">
        <v>3</v>
      </c>
      <c r="AO1367" s="11">
        <v>5000</v>
      </c>
      <c r="AP1367" s="11">
        <v>2.5</v>
      </c>
      <c r="AQ1367" s="11">
        <v>0</v>
      </c>
      <c r="AR1367" s="6">
        <v>0</v>
      </c>
      <c r="AS1367" s="11" t="s">
        <v>421</v>
      </c>
      <c r="AT1367" s="15" t="s">
        <v>209</v>
      </c>
      <c r="AU1367" s="11" t="s">
        <v>344</v>
      </c>
      <c r="AV1367" s="14">
        <v>10000007</v>
      </c>
      <c r="AW1367" s="14">
        <v>70305005</v>
      </c>
      <c r="AX1367" s="12" t="s">
        <v>156</v>
      </c>
      <c r="AY1367" s="11">
        <v>0</v>
      </c>
      <c r="AZ1367" s="13">
        <v>0</v>
      </c>
      <c r="BA1367" s="13">
        <v>0</v>
      </c>
      <c r="BB1367" s="37" t="s">
        <v>1746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70305006</v>
      </c>
      <c r="D1368" s="12" t="s">
        <v>1747</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15</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154</v>
      </c>
      <c r="AT1368" s="15" t="s">
        <v>155</v>
      </c>
      <c r="AU1368" s="11" t="s">
        <v>351</v>
      </c>
      <c r="AV1368" s="14">
        <v>0</v>
      </c>
      <c r="AW1368" s="14">
        <v>0</v>
      </c>
      <c r="AX1368" s="12" t="s">
        <v>339</v>
      </c>
      <c r="AY1368" s="11" t="s">
        <v>1748</v>
      </c>
      <c r="AZ1368" s="13">
        <v>0</v>
      </c>
      <c r="BA1368" s="13">
        <v>0</v>
      </c>
      <c r="BB1368" s="37" t="s">
        <v>1749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70305007</v>
      </c>
      <c r="D1369" s="12" t="s">
        <v>1750</v>
      </c>
      <c r="E1369" s="14">
        <v>1</v>
      </c>
      <c r="F1369" s="11">
        <v>60010100</v>
      </c>
      <c r="G1369" s="14">
        <v>0</v>
      </c>
      <c r="H1369" s="13">
        <v>0</v>
      </c>
      <c r="I1369" s="14">
        <v>1</v>
      </c>
      <c r="J1369" s="14">
        <v>0</v>
      </c>
      <c r="K1369" s="14">
        <v>0</v>
      </c>
      <c r="L1369" s="11">
        <v>0</v>
      </c>
      <c r="M1369" s="11">
        <v>0</v>
      </c>
      <c r="N1369" s="11">
        <v>2</v>
      </c>
      <c r="O1369" s="11">
        <v>1</v>
      </c>
      <c r="P1369" s="11">
        <v>1</v>
      </c>
      <c r="Q1369" s="11">
        <v>0</v>
      </c>
      <c r="R1369" s="6">
        <v>0</v>
      </c>
      <c r="S1369" s="11">
        <v>0</v>
      </c>
      <c r="T1369" s="11">
        <v>1</v>
      </c>
      <c r="U1369" s="11">
        <v>2</v>
      </c>
      <c r="V1369" s="11">
        <v>0</v>
      </c>
      <c r="W1369" s="11">
        <v>3</v>
      </c>
      <c r="X1369" s="11">
        <v>0</v>
      </c>
      <c r="Y1369" s="11">
        <v>1</v>
      </c>
      <c r="Z1369" s="11">
        <v>0</v>
      </c>
      <c r="AA1369" s="11">
        <v>0</v>
      </c>
      <c r="AB1369" s="11">
        <v>0</v>
      </c>
      <c r="AC1369" s="11">
        <v>0</v>
      </c>
      <c r="AD1369" s="11">
        <v>7</v>
      </c>
      <c r="AE1369" s="11">
        <v>1</v>
      </c>
      <c r="AF1369" s="11" t="s">
        <v>387</v>
      </c>
      <c r="AG1369" s="6">
        <v>0</v>
      </c>
      <c r="AH1369" s="6">
        <v>1</v>
      </c>
      <c r="AI1369" s="6">
        <v>0</v>
      </c>
      <c r="AJ1369" s="6">
        <v>3</v>
      </c>
      <c r="AK1369" s="11">
        <v>0</v>
      </c>
      <c r="AL1369" s="11">
        <v>0</v>
      </c>
      <c r="AM1369" s="11">
        <v>0</v>
      </c>
      <c r="AN1369" s="11">
        <v>3</v>
      </c>
      <c r="AO1369" s="11">
        <v>5000</v>
      </c>
      <c r="AP1369" s="11">
        <v>2.5</v>
      </c>
      <c r="AQ1369" s="11">
        <v>0</v>
      </c>
      <c r="AR1369" s="6">
        <v>0</v>
      </c>
      <c r="AS1369" s="11" t="s">
        <v>154</v>
      </c>
      <c r="AT1369" s="15" t="s">
        <v>155</v>
      </c>
      <c r="AU1369" s="11" t="s">
        <v>344</v>
      </c>
      <c r="AV1369" s="14">
        <v>10000007</v>
      </c>
      <c r="AW1369" s="14">
        <v>70305007</v>
      </c>
      <c r="AX1369" s="12" t="s">
        <v>156</v>
      </c>
      <c r="AY1369" s="11">
        <v>0</v>
      </c>
      <c r="AZ1369" s="13">
        <v>0</v>
      </c>
      <c r="BA1369" s="13">
        <v>0</v>
      </c>
      <c r="BB1369" s="37" t="s">
        <v>373</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70401001</v>
      </c>
      <c r="D1370" s="12" t="s">
        <v>383</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20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154</v>
      </c>
      <c r="AT1370" s="15" t="s">
        <v>155</v>
      </c>
      <c r="AU1370" s="11" t="s">
        <v>351</v>
      </c>
      <c r="AV1370" s="14">
        <v>0</v>
      </c>
      <c r="AW1370" s="14">
        <v>0</v>
      </c>
      <c r="AX1370" s="12" t="s">
        <v>339</v>
      </c>
      <c r="AY1370" s="11" t="s">
        <v>1751</v>
      </c>
      <c r="AZ1370" s="13">
        <v>0</v>
      </c>
      <c r="BA1370" s="13">
        <v>0</v>
      </c>
      <c r="BB1370" s="37" t="s">
        <v>1752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70401002</v>
      </c>
      <c r="D1371" s="12" t="s">
        <v>1753</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30</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154</v>
      </c>
      <c r="AT1371" s="15" t="s">
        <v>155</v>
      </c>
      <c r="AU1371" s="11" t="s">
        <v>351</v>
      </c>
      <c r="AV1371" s="14">
        <v>0</v>
      </c>
      <c r="AW1371" s="14">
        <v>0</v>
      </c>
      <c r="AX1371" s="12" t="s">
        <v>339</v>
      </c>
      <c r="AY1371" s="11" t="s">
        <v>1754</v>
      </c>
      <c r="AZ1371" s="13">
        <v>0</v>
      </c>
      <c r="BA1371" s="13">
        <v>0</v>
      </c>
      <c r="BB1371" s="37" t="s">
        <v>1755</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70401003</v>
      </c>
      <c r="D1372" s="15" t="s">
        <v>453</v>
      </c>
      <c r="E1372" s="14">
        <v>1</v>
      </c>
      <c r="F1372" s="14">
        <v>60010500</v>
      </c>
      <c r="G1372" s="14">
        <v>0</v>
      </c>
      <c r="H1372" s="13">
        <v>0</v>
      </c>
      <c r="I1372" s="14">
        <v>1</v>
      </c>
      <c r="J1372" s="14">
        <v>0</v>
      </c>
      <c r="K1372" s="14">
        <v>0</v>
      </c>
      <c r="L1372" s="14">
        <v>0</v>
      </c>
      <c r="M1372" s="14">
        <v>0</v>
      </c>
      <c r="N1372" s="11">
        <v>2</v>
      </c>
      <c r="O1372" s="14">
        <v>1</v>
      </c>
      <c r="P1372" s="14">
        <v>0.05</v>
      </c>
      <c r="Q1372" s="14">
        <v>0</v>
      </c>
      <c r="R1372" s="6">
        <v>0</v>
      </c>
      <c r="S1372" s="13">
        <v>0</v>
      </c>
      <c r="T1372" s="11">
        <v>1</v>
      </c>
      <c r="U1372" s="14">
        <v>1</v>
      </c>
      <c r="V1372" s="14">
        <v>0</v>
      </c>
      <c r="W1372" s="14">
        <v>2</v>
      </c>
      <c r="X1372" s="14">
        <v>0</v>
      </c>
      <c r="Y1372" s="14">
        <v>0</v>
      </c>
      <c r="Z1372" s="14">
        <v>0</v>
      </c>
      <c r="AA1372" s="14">
        <v>0</v>
      </c>
      <c r="AB1372" s="11">
        <v>0</v>
      </c>
      <c r="AC1372" s="14">
        <v>0</v>
      </c>
      <c r="AD1372" s="14">
        <v>10</v>
      </c>
      <c r="AE1372" s="14">
        <v>0</v>
      </c>
      <c r="AF1372" s="14">
        <v>0</v>
      </c>
      <c r="AG1372" s="6">
        <v>7</v>
      </c>
      <c r="AH1372" s="6">
        <v>0</v>
      </c>
      <c r="AI1372" s="6">
        <v>0</v>
      </c>
      <c r="AJ1372" s="6">
        <v>0</v>
      </c>
      <c r="AK1372" s="14">
        <v>0</v>
      </c>
      <c r="AL1372" s="14">
        <v>0</v>
      </c>
      <c r="AM1372" s="14">
        <v>0</v>
      </c>
      <c r="AN1372" s="14">
        <v>0</v>
      </c>
      <c r="AO1372" s="14">
        <v>1000</v>
      </c>
      <c r="AP1372" s="14">
        <v>0.5</v>
      </c>
      <c r="AQ1372" s="14">
        <v>0</v>
      </c>
      <c r="AR1372" s="6">
        <v>0</v>
      </c>
      <c r="AS1372" s="14" t="s">
        <v>421</v>
      </c>
      <c r="AT1372" s="15" t="s">
        <v>454</v>
      </c>
      <c r="AU1372" s="14">
        <v>0</v>
      </c>
      <c r="AV1372" s="14">
        <v>10007001</v>
      </c>
      <c r="AW1372" s="14">
        <v>0</v>
      </c>
      <c r="AX1372" s="15" t="s">
        <v>156</v>
      </c>
      <c r="AY1372" s="15" t="s">
        <v>154</v>
      </c>
      <c r="AZ1372" s="13">
        <v>0</v>
      </c>
      <c r="BA1372" s="13">
        <v>0</v>
      </c>
      <c r="BB1372" s="68" t="s">
        <v>455</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70401004</v>
      </c>
      <c r="D1373" s="15" t="s">
        <v>347</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1">
        <v>0</v>
      </c>
      <c r="AC1373" s="14">
        <v>0</v>
      </c>
      <c r="AD1373" s="14">
        <v>20</v>
      </c>
      <c r="AE1373" s="14">
        <v>0</v>
      </c>
      <c r="AF1373" s="14">
        <v>0</v>
      </c>
      <c r="AG1373" s="6">
        <v>2</v>
      </c>
      <c r="AH1373" s="6">
        <v>0</v>
      </c>
      <c r="AI1373" s="6">
        <v>0</v>
      </c>
      <c r="AJ1373" s="6">
        <v>0</v>
      </c>
      <c r="AK1373" s="14">
        <v>0</v>
      </c>
      <c r="AL1373" s="14">
        <v>0</v>
      </c>
      <c r="AM1373" s="14">
        <v>0</v>
      </c>
      <c r="AN1373" s="14">
        <v>0</v>
      </c>
      <c r="AO1373" s="14">
        <v>1000</v>
      </c>
      <c r="AP1373" s="14">
        <v>0</v>
      </c>
      <c r="AQ1373" s="14">
        <v>0</v>
      </c>
      <c r="AR1373" s="6">
        <v>90401004</v>
      </c>
      <c r="AS1373" s="14" t="s">
        <v>154</v>
      </c>
      <c r="AT1373" s="15" t="s">
        <v>154</v>
      </c>
      <c r="AU1373" s="14" t="s">
        <v>242</v>
      </c>
      <c r="AV1373" s="14">
        <v>0</v>
      </c>
      <c r="AW1373" s="14">
        <v>40000003</v>
      </c>
      <c r="AX1373" s="15" t="s">
        <v>156</v>
      </c>
      <c r="AY1373" s="15" t="s">
        <v>154</v>
      </c>
      <c r="AZ1373" s="13">
        <v>0</v>
      </c>
      <c r="BA1373" s="13">
        <v>0</v>
      </c>
      <c r="BB1373" s="68" t="s">
        <v>505</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70401005</v>
      </c>
      <c r="D1374" s="15" t="s">
        <v>461</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1">
        <v>0</v>
      </c>
      <c r="AC1374" s="14">
        <v>0</v>
      </c>
      <c r="AD1374" s="11">
        <v>15</v>
      </c>
      <c r="AE1374" s="14">
        <v>0</v>
      </c>
      <c r="AF1374" s="14">
        <v>0</v>
      </c>
      <c r="AG1374" s="6">
        <v>2</v>
      </c>
      <c r="AH1374" s="6">
        <v>0</v>
      </c>
      <c r="AI1374" s="6">
        <v>0</v>
      </c>
      <c r="AJ1374" s="6">
        <v>0</v>
      </c>
      <c r="AK1374" s="14">
        <v>0</v>
      </c>
      <c r="AL1374" s="14">
        <v>0</v>
      </c>
      <c r="AM1374" s="14">
        <v>0</v>
      </c>
      <c r="AN1374" s="14">
        <v>0</v>
      </c>
      <c r="AO1374" s="14">
        <v>1000</v>
      </c>
      <c r="AP1374" s="14">
        <v>0</v>
      </c>
      <c r="AQ1374" s="14">
        <v>0</v>
      </c>
      <c r="AR1374" s="6">
        <v>90304001</v>
      </c>
      <c r="AS1374" s="14" t="s">
        <v>154</v>
      </c>
      <c r="AT1374" s="15" t="s">
        <v>209</v>
      </c>
      <c r="AU1374" s="14" t="s">
        <v>242</v>
      </c>
      <c r="AV1374" s="14">
        <v>0</v>
      </c>
      <c r="AW1374" s="14">
        <v>0</v>
      </c>
      <c r="AX1374" s="15" t="s">
        <v>156</v>
      </c>
      <c r="AY1374" s="15" t="s">
        <v>154</v>
      </c>
      <c r="AZ1374" s="13">
        <v>0</v>
      </c>
      <c r="BA1374" s="13">
        <v>0</v>
      </c>
      <c r="BB1374" s="68" t="s">
        <v>462</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70401006</v>
      </c>
      <c r="D1375" s="12" t="s">
        <v>1756</v>
      </c>
      <c r="E1375" s="14">
        <v>1</v>
      </c>
      <c r="F1375" s="11">
        <v>60010300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350</v>
      </c>
      <c r="Y1375" s="11">
        <v>0</v>
      </c>
      <c r="Z1375" s="11">
        <v>0</v>
      </c>
      <c r="AA1375" s="11">
        <v>0</v>
      </c>
      <c r="AB1375" s="11">
        <v>0</v>
      </c>
      <c r="AC1375" s="11">
        <v>0</v>
      </c>
      <c r="AD1375" s="11">
        <v>9</v>
      </c>
      <c r="AE1375" s="11">
        <v>2</v>
      </c>
      <c r="AF1375" s="11" t="s">
        <v>163</v>
      </c>
      <c r="AG1375" s="6">
        <v>0</v>
      </c>
      <c r="AH1375" s="6">
        <v>2</v>
      </c>
      <c r="AI1375" s="6">
        <v>0</v>
      </c>
      <c r="AJ1375" s="6">
        <v>1.5</v>
      </c>
      <c r="AK1375" s="11">
        <v>0</v>
      </c>
      <c r="AL1375" s="11">
        <v>0</v>
      </c>
      <c r="AM1375" s="11">
        <v>0</v>
      </c>
      <c r="AN1375" s="11">
        <v>1.5</v>
      </c>
      <c r="AO1375" s="11">
        <v>3000</v>
      </c>
      <c r="AP1375" s="11">
        <v>1</v>
      </c>
      <c r="AQ1375" s="11">
        <v>0</v>
      </c>
      <c r="AR1375" s="6">
        <v>0</v>
      </c>
      <c r="AS1375" s="11" t="s">
        <v>1757</v>
      </c>
      <c r="AT1375" s="15" t="s">
        <v>393</v>
      </c>
      <c r="AU1375" s="11" t="s">
        <v>351</v>
      </c>
      <c r="AV1375" s="14">
        <v>10000007</v>
      </c>
      <c r="AW1375" s="14">
        <v>70401006</v>
      </c>
      <c r="AX1375" s="12" t="s">
        <v>156</v>
      </c>
      <c r="AY1375" s="11">
        <v>0</v>
      </c>
      <c r="AZ1375" s="13">
        <v>0</v>
      </c>
      <c r="BA1375" s="13">
        <v>0</v>
      </c>
      <c r="BB1375" s="37" t="s">
        <v>1758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70402001</v>
      </c>
      <c r="D1376" s="12" t="s">
        <v>634</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1</v>
      </c>
      <c r="X1376" s="11">
        <v>0</v>
      </c>
      <c r="Y1376" s="11">
        <v>1</v>
      </c>
      <c r="Z1376" s="11">
        <v>0</v>
      </c>
      <c r="AA1376" s="11">
        <v>0</v>
      </c>
      <c r="AB1376" s="11">
        <v>0</v>
      </c>
      <c r="AC1376" s="11">
        <v>0</v>
      </c>
      <c r="AD1376" s="11">
        <v>30</v>
      </c>
      <c r="AE1376" s="11">
        <v>1</v>
      </c>
      <c r="AF1376" s="11" t="s">
        <v>503</v>
      </c>
      <c r="AG1376" s="6">
        <v>0</v>
      </c>
      <c r="AH1376" s="6">
        <v>0</v>
      </c>
      <c r="AI1376" s="6">
        <v>0</v>
      </c>
      <c r="AJ1376" s="6">
        <v>0</v>
      </c>
      <c r="AK1376" s="11">
        <v>0</v>
      </c>
      <c r="AL1376" s="11">
        <v>0</v>
      </c>
      <c r="AM1376" s="11">
        <v>0</v>
      </c>
      <c r="AN1376" s="11">
        <v>0.5</v>
      </c>
      <c r="AO1376" s="11">
        <v>999999</v>
      </c>
      <c r="AP1376" s="11">
        <v>0.5</v>
      </c>
      <c r="AQ1376" s="11">
        <v>0</v>
      </c>
      <c r="AR1376" s="6">
        <v>0</v>
      </c>
      <c r="AS1376" s="170" t="s">
        <v>582</v>
      </c>
      <c r="AT1376" s="15" t="s">
        <v>209</v>
      </c>
      <c r="AU1376" s="11" t="s">
        <v>344</v>
      </c>
      <c r="AV1376" s="14">
        <v>10000007</v>
      </c>
      <c r="AW1376" s="14">
        <v>70202004</v>
      </c>
      <c r="AX1376" s="15" t="s">
        <v>225</v>
      </c>
      <c r="AY1376" s="15" t="s">
        <v>255</v>
      </c>
      <c r="AZ1376" s="13">
        <v>0</v>
      </c>
      <c r="BA1376" s="13">
        <v>0</v>
      </c>
      <c r="BB1376" s="37" t="s">
        <v>571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70402002</v>
      </c>
      <c r="D1377" s="12" t="s">
        <v>1759</v>
      </c>
      <c r="E1377" s="11">
        <v>1</v>
      </c>
      <c r="F1377" s="11">
        <v>60010300</v>
      </c>
      <c r="G1377" s="14">
        <v>0</v>
      </c>
      <c r="H1377" s="13">
        <v>0</v>
      </c>
      <c r="I1377" s="14">
        <v>1</v>
      </c>
      <c r="J1377" s="14">
        <v>0</v>
      </c>
      <c r="K1377" s="14">
        <v>0</v>
      </c>
      <c r="L1377" s="11">
        <v>0</v>
      </c>
      <c r="M1377" s="11">
        <v>0</v>
      </c>
      <c r="N1377" s="11">
        <v>2</v>
      </c>
      <c r="O1377" s="11">
        <v>2</v>
      </c>
      <c r="P1377" s="11">
        <v>0.8</v>
      </c>
      <c r="Q1377" s="11">
        <v>0</v>
      </c>
      <c r="R1377" s="6">
        <v>0</v>
      </c>
      <c r="S1377" s="11">
        <v>0</v>
      </c>
      <c r="T1377" s="11">
        <v>1</v>
      </c>
      <c r="U1377" s="11">
        <v>2</v>
      </c>
      <c r="V1377" s="11">
        <v>0</v>
      </c>
      <c r="W1377" s="11">
        <v>0</v>
      </c>
      <c r="X1377" s="11">
        <v>0</v>
      </c>
      <c r="Y1377" s="11">
        <v>0</v>
      </c>
      <c r="Z1377" s="11">
        <v>0</v>
      </c>
      <c r="AA1377" s="11">
        <v>0</v>
      </c>
      <c r="AB1377" s="11">
        <v>0</v>
      </c>
      <c r="AC1377" s="11">
        <v>0</v>
      </c>
      <c r="AD1377" s="11">
        <v>15</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154</v>
      </c>
      <c r="AT1377" s="15" t="s">
        <v>155</v>
      </c>
      <c r="AU1377" s="11" t="s">
        <v>351</v>
      </c>
      <c r="AV1377" s="14">
        <v>0</v>
      </c>
      <c r="AW1377" s="14">
        <v>0</v>
      </c>
      <c r="AX1377" s="12" t="s">
        <v>339</v>
      </c>
      <c r="AY1377" s="11" t="s">
        <v>1760</v>
      </c>
      <c r="AZ1377" s="13">
        <v>0</v>
      </c>
      <c r="BA1377" s="13">
        <v>0</v>
      </c>
      <c r="BB1377" s="37" t="s">
        <v>1761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70402003</v>
      </c>
      <c r="D1378" s="12" t="s">
        <v>1726</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387</v>
      </c>
      <c r="AG1378" s="6">
        <v>0</v>
      </c>
      <c r="AH1378" s="6">
        <v>1</v>
      </c>
      <c r="AI1378" s="6">
        <v>0</v>
      </c>
      <c r="AJ1378" s="6">
        <v>3</v>
      </c>
      <c r="AK1378" s="11">
        <v>0</v>
      </c>
      <c r="AL1378" s="11">
        <v>0</v>
      </c>
      <c r="AM1378" s="11">
        <v>0</v>
      </c>
      <c r="AN1378" s="11">
        <v>2.5</v>
      </c>
      <c r="AO1378" s="11">
        <v>5000</v>
      </c>
      <c r="AP1378" s="11">
        <v>2</v>
      </c>
      <c r="AQ1378" s="11">
        <v>0</v>
      </c>
      <c r="AR1378" s="6">
        <v>0</v>
      </c>
      <c r="AS1378" s="11" t="s">
        <v>421</v>
      </c>
      <c r="AT1378" s="15" t="s">
        <v>393</v>
      </c>
      <c r="AU1378" s="11" t="s">
        <v>344</v>
      </c>
      <c r="AV1378" s="14">
        <v>10000007</v>
      </c>
      <c r="AW1378" s="14">
        <v>70402003</v>
      </c>
      <c r="AX1378" s="12" t="s">
        <v>156</v>
      </c>
      <c r="AY1378" s="11">
        <v>0</v>
      </c>
      <c r="AZ1378" s="13">
        <v>0</v>
      </c>
      <c r="BA1378" s="13">
        <v>0</v>
      </c>
      <c r="BB1378" s="37" t="s">
        <v>1746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70402004</v>
      </c>
      <c r="D1379" s="15" t="s">
        <v>453</v>
      </c>
      <c r="E1379" s="14">
        <v>1</v>
      </c>
      <c r="F1379" s="14">
        <v>60010500</v>
      </c>
      <c r="G1379" s="14">
        <v>0</v>
      </c>
      <c r="H1379" s="13">
        <v>0</v>
      </c>
      <c r="I1379" s="14">
        <v>1</v>
      </c>
      <c r="J1379" s="14">
        <v>0</v>
      </c>
      <c r="K1379" s="14">
        <v>0</v>
      </c>
      <c r="L1379" s="14">
        <v>0</v>
      </c>
      <c r="M1379" s="14">
        <v>0</v>
      </c>
      <c r="N1379" s="11">
        <v>2</v>
      </c>
      <c r="O1379" s="14">
        <v>1</v>
      </c>
      <c r="P1379" s="14">
        <v>0.05</v>
      </c>
      <c r="Q1379" s="14">
        <v>0</v>
      </c>
      <c r="R1379" s="6">
        <v>0</v>
      </c>
      <c r="S1379" s="13">
        <v>0</v>
      </c>
      <c r="T1379" s="11">
        <v>1</v>
      </c>
      <c r="U1379" s="14">
        <v>1</v>
      </c>
      <c r="V1379" s="14">
        <v>0</v>
      </c>
      <c r="W1379" s="14">
        <v>2</v>
      </c>
      <c r="X1379" s="14">
        <v>0</v>
      </c>
      <c r="Y1379" s="14">
        <v>0</v>
      </c>
      <c r="Z1379" s="14">
        <v>0</v>
      </c>
      <c r="AA1379" s="14">
        <v>0</v>
      </c>
      <c r="AB1379" s="11">
        <v>0</v>
      </c>
      <c r="AC1379" s="14">
        <v>0</v>
      </c>
      <c r="AD1379" s="14">
        <v>10</v>
      </c>
      <c r="AE1379" s="14">
        <v>0</v>
      </c>
      <c r="AF1379" s="14">
        <v>0</v>
      </c>
      <c r="AG1379" s="6">
        <v>7</v>
      </c>
      <c r="AH1379" s="6">
        <v>0</v>
      </c>
      <c r="AI1379" s="6">
        <v>0</v>
      </c>
      <c r="AJ1379" s="6">
        <v>0</v>
      </c>
      <c r="AK1379" s="14">
        <v>0</v>
      </c>
      <c r="AL1379" s="14">
        <v>0</v>
      </c>
      <c r="AM1379" s="14">
        <v>0</v>
      </c>
      <c r="AN1379" s="14">
        <v>0</v>
      </c>
      <c r="AO1379" s="14">
        <v>1000</v>
      </c>
      <c r="AP1379" s="14">
        <v>0.5</v>
      </c>
      <c r="AQ1379" s="14">
        <v>0</v>
      </c>
      <c r="AR1379" s="6">
        <v>0</v>
      </c>
      <c r="AS1379" s="14" t="s">
        <v>498</v>
      </c>
      <c r="AT1379" s="15" t="s">
        <v>454</v>
      </c>
      <c r="AU1379" s="14">
        <v>0</v>
      </c>
      <c r="AV1379" s="14">
        <v>10007001</v>
      </c>
      <c r="AW1379" s="14">
        <v>0</v>
      </c>
      <c r="AX1379" s="15" t="s">
        <v>156</v>
      </c>
      <c r="AY1379" s="15" t="s">
        <v>154</v>
      </c>
      <c r="AZ1379" s="13">
        <v>0</v>
      </c>
      <c r="BA1379" s="13">
        <v>0</v>
      </c>
      <c r="BB1379" s="68" t="s">
        <v>1762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70402005</v>
      </c>
      <c r="D1380" s="15" t="s">
        <v>364</v>
      </c>
      <c r="E1380" s="14">
        <v>1</v>
      </c>
      <c r="F1380" s="14">
        <v>60010500</v>
      </c>
      <c r="G1380" s="14">
        <v>0</v>
      </c>
      <c r="H1380" s="13">
        <v>0</v>
      </c>
      <c r="I1380" s="14">
        <v>1</v>
      </c>
      <c r="J1380" s="14">
        <v>0</v>
      </c>
      <c r="K1380" s="14">
        <v>0</v>
      </c>
      <c r="L1380" s="14">
        <v>0</v>
      </c>
      <c r="M1380" s="14">
        <v>0</v>
      </c>
      <c r="N1380" s="11">
        <v>2</v>
      </c>
      <c r="O1380" s="14">
        <v>2</v>
      </c>
      <c r="P1380" s="14">
        <v>0.3</v>
      </c>
      <c r="Q1380" s="14">
        <v>1</v>
      </c>
      <c r="R1380" s="6">
        <v>0</v>
      </c>
      <c r="S1380" s="13">
        <v>0</v>
      </c>
      <c r="T1380" s="11">
        <v>1</v>
      </c>
      <c r="U1380" s="14">
        <v>2</v>
      </c>
      <c r="V1380" s="14">
        <v>0</v>
      </c>
      <c r="W1380" s="14">
        <v>0</v>
      </c>
      <c r="X1380" s="14">
        <v>0</v>
      </c>
      <c r="Y1380" s="14">
        <v>0</v>
      </c>
      <c r="Z1380" s="14">
        <v>0</v>
      </c>
      <c r="AA1380" s="14">
        <v>0</v>
      </c>
      <c r="AB1380" s="11">
        <v>0</v>
      </c>
      <c r="AC1380" s="14">
        <v>0</v>
      </c>
      <c r="AD1380" s="11">
        <v>15</v>
      </c>
      <c r="AE1380" s="14">
        <v>0</v>
      </c>
      <c r="AF1380" s="14">
        <v>0</v>
      </c>
      <c r="AG1380" s="6">
        <v>2</v>
      </c>
      <c r="AH1380" s="6">
        <v>0</v>
      </c>
      <c r="AI1380" s="6">
        <v>0</v>
      </c>
      <c r="AJ1380" s="6">
        <v>0</v>
      </c>
      <c r="AK1380" s="14">
        <v>0</v>
      </c>
      <c r="AL1380" s="14">
        <v>0</v>
      </c>
      <c r="AM1380" s="14">
        <v>0</v>
      </c>
      <c r="AN1380" s="14">
        <v>0</v>
      </c>
      <c r="AO1380" s="14">
        <v>1000</v>
      </c>
      <c r="AP1380" s="14">
        <v>0</v>
      </c>
      <c r="AQ1380" s="14">
        <v>0</v>
      </c>
      <c r="AR1380" s="6">
        <v>90402005</v>
      </c>
      <c r="AS1380" s="14" t="s">
        <v>154</v>
      </c>
      <c r="AT1380" s="15" t="s">
        <v>155</v>
      </c>
      <c r="AU1380" s="14" t="s">
        <v>242</v>
      </c>
      <c r="AV1380" s="14">
        <v>0</v>
      </c>
      <c r="AW1380" s="14">
        <v>0</v>
      </c>
      <c r="AX1380" s="15" t="s">
        <v>156</v>
      </c>
      <c r="AY1380" s="15" t="s">
        <v>154</v>
      </c>
      <c r="AZ1380" s="13">
        <v>0</v>
      </c>
      <c r="BA1380" s="13">
        <v>0</v>
      </c>
      <c r="BB1380" s="68" t="s">
        <v>496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70403001</v>
      </c>
      <c r="D1381" s="12" t="s">
        <v>1763</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154</v>
      </c>
      <c r="AT1381" s="15" t="s">
        <v>155</v>
      </c>
      <c r="AU1381" s="11" t="s">
        <v>351</v>
      </c>
      <c r="AV1381" s="14">
        <v>0</v>
      </c>
      <c r="AW1381" s="14">
        <v>0</v>
      </c>
      <c r="AX1381" s="12" t="s">
        <v>339</v>
      </c>
      <c r="AY1381" s="11" t="s">
        <v>1764</v>
      </c>
      <c r="AZ1381" s="13">
        <v>0</v>
      </c>
      <c r="BA1381" s="13">
        <v>0</v>
      </c>
      <c r="BB1381" s="37" t="s">
        <v>1765</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70403002</v>
      </c>
      <c r="D1382" s="12" t="s">
        <v>1766</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163</v>
      </c>
      <c r="AG1382" s="6">
        <v>0</v>
      </c>
      <c r="AH1382" s="6">
        <v>2</v>
      </c>
      <c r="AI1382" s="6">
        <v>0</v>
      </c>
      <c r="AJ1382" s="6">
        <v>1.5</v>
      </c>
      <c r="AK1382" s="11">
        <v>0</v>
      </c>
      <c r="AL1382" s="11">
        <v>0</v>
      </c>
      <c r="AM1382" s="11">
        <v>0</v>
      </c>
      <c r="AN1382" s="11">
        <v>1</v>
      </c>
      <c r="AO1382" s="11">
        <v>3000</v>
      </c>
      <c r="AP1382" s="11">
        <v>0.5</v>
      </c>
      <c r="AQ1382" s="11">
        <v>0</v>
      </c>
      <c r="AR1382" s="6">
        <v>0</v>
      </c>
      <c r="AS1382" s="11" t="s">
        <v>498</v>
      </c>
      <c r="AT1382" s="12" t="s">
        <v>209</v>
      </c>
      <c r="AU1382" s="11" t="s">
        <v>351</v>
      </c>
      <c r="AV1382" s="14">
        <v>10000007</v>
      </c>
      <c r="AW1382" s="14">
        <v>70403002</v>
      </c>
      <c r="AX1382" s="12" t="s">
        <v>156</v>
      </c>
      <c r="AY1382" s="11">
        <v>0</v>
      </c>
      <c r="AZ1382" s="13">
        <v>0</v>
      </c>
      <c r="BA1382" s="13">
        <v>0</v>
      </c>
      <c r="BB1382" s="37" t="s">
        <v>1758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70403003</v>
      </c>
      <c r="D1383" s="12" t="s">
        <v>615</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387</v>
      </c>
      <c r="AG1383" s="6">
        <v>0</v>
      </c>
      <c r="AH1383" s="6">
        <v>1</v>
      </c>
      <c r="AI1383" s="6">
        <v>0</v>
      </c>
      <c r="AJ1383" s="6">
        <v>3</v>
      </c>
      <c r="AK1383" s="11">
        <v>0</v>
      </c>
      <c r="AL1383" s="11">
        <v>0</v>
      </c>
      <c r="AM1383" s="11">
        <v>0</v>
      </c>
      <c r="AN1383" s="11">
        <v>3</v>
      </c>
      <c r="AO1383" s="11">
        <v>5000</v>
      </c>
      <c r="AP1383" s="11">
        <v>2.5</v>
      </c>
      <c r="AQ1383" s="11">
        <v>0</v>
      </c>
      <c r="AR1383" s="6">
        <v>0</v>
      </c>
      <c r="AS1383" s="11" t="s">
        <v>421</v>
      </c>
      <c r="AT1383" s="15" t="s">
        <v>192</v>
      </c>
      <c r="AU1383" s="11" t="s">
        <v>344</v>
      </c>
      <c r="AV1383" s="14">
        <v>10000007</v>
      </c>
      <c r="AW1383" s="14">
        <v>70403003</v>
      </c>
      <c r="AX1383" s="12" t="s">
        <v>156</v>
      </c>
      <c r="AY1383" s="11">
        <v>0</v>
      </c>
      <c r="AZ1383" s="13">
        <v>0</v>
      </c>
      <c r="BA1383" s="13">
        <v>0</v>
      </c>
      <c r="BB1383" s="37" t="s">
        <v>1746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70403004</v>
      </c>
      <c r="D1384" s="12" t="s">
        <v>540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2.5</v>
      </c>
      <c r="X1384" s="11">
        <v>0</v>
      </c>
      <c r="Y1384" s="11">
        <v>1</v>
      </c>
      <c r="Z1384" s="11">
        <v>0</v>
      </c>
      <c r="AA1384" s="11">
        <v>0</v>
      </c>
      <c r="AB1384" s="11">
        <v>0</v>
      </c>
      <c r="AC1384" s="11">
        <v>0</v>
      </c>
      <c r="AD1384" s="11">
        <v>12</v>
      </c>
      <c r="AE1384" s="11">
        <v>1</v>
      </c>
      <c r="AF1384" s="11">
        <v>3</v>
      </c>
      <c r="AG1384" s="6">
        <v>4</v>
      </c>
      <c r="AH1384" s="6">
        <v>1</v>
      </c>
      <c r="AI1384" s="6">
        <v>0</v>
      </c>
      <c r="AJ1384" s="6">
        <v>1.5</v>
      </c>
      <c r="AK1384" s="11">
        <v>0</v>
      </c>
      <c r="AL1384" s="11">
        <v>0</v>
      </c>
      <c r="AM1384" s="11">
        <v>0</v>
      </c>
      <c r="AN1384" s="11">
        <v>2.5</v>
      </c>
      <c r="AO1384" s="11">
        <v>5000</v>
      </c>
      <c r="AP1384" s="11">
        <v>2</v>
      </c>
      <c r="AQ1384" s="11">
        <v>0</v>
      </c>
      <c r="AR1384" s="6">
        <v>0</v>
      </c>
      <c r="AS1384" s="11">
        <v>80001030</v>
      </c>
      <c r="AT1384" s="15" t="s">
        <v>393</v>
      </c>
      <c r="AU1384" s="11" t="s">
        <v>344</v>
      </c>
      <c r="AV1384" s="14">
        <v>10000007</v>
      </c>
      <c r="AW1384" s="14">
        <v>70403004</v>
      </c>
      <c r="AX1384" s="12" t="s">
        <v>156</v>
      </c>
      <c r="AY1384" s="11" t="s">
        <v>1767</v>
      </c>
      <c r="AZ1384" s="13">
        <v>0</v>
      </c>
      <c r="BA1384" s="13">
        <v>0</v>
      </c>
      <c r="BB1384" s="37" t="s">
        <v>1768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70403005</v>
      </c>
      <c r="D1385" s="15" t="s">
        <v>364</v>
      </c>
      <c r="E1385" s="14">
        <v>1</v>
      </c>
      <c r="F1385" s="14">
        <v>60010500</v>
      </c>
      <c r="G1385" s="14">
        <v>0</v>
      </c>
      <c r="H1385" s="13">
        <v>0</v>
      </c>
      <c r="I1385" s="14">
        <v>1</v>
      </c>
      <c r="J1385" s="14">
        <v>0</v>
      </c>
      <c r="K1385" s="14">
        <v>0</v>
      </c>
      <c r="L1385" s="14">
        <v>0</v>
      </c>
      <c r="M1385" s="14">
        <v>0</v>
      </c>
      <c r="N1385" s="11">
        <v>2</v>
      </c>
      <c r="O1385" s="14">
        <v>2</v>
      </c>
      <c r="P1385" s="14">
        <v>0.3</v>
      </c>
      <c r="Q1385" s="14">
        <v>1</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90402005</v>
      </c>
      <c r="AS1385" s="14" t="s">
        <v>154</v>
      </c>
      <c r="AT1385" s="15" t="s">
        <v>155</v>
      </c>
      <c r="AU1385" s="14" t="s">
        <v>242</v>
      </c>
      <c r="AV1385" s="14">
        <v>0</v>
      </c>
      <c r="AW1385" s="14">
        <v>0</v>
      </c>
      <c r="AX1385" s="15" t="s">
        <v>156</v>
      </c>
      <c r="AY1385" s="15" t="s">
        <v>154</v>
      </c>
      <c r="AZ1385" s="13">
        <v>0</v>
      </c>
      <c r="BA1385" s="13">
        <v>0</v>
      </c>
      <c r="BB1385" s="68" t="s">
        <v>476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19.5" customHeight="1">
      <c r="C1386" s="14">
        <v>70404001</v>
      </c>
      <c r="D1386" s="15" t="s">
        <v>463</v>
      </c>
      <c r="E1386" s="14">
        <v>1</v>
      </c>
      <c r="F1386" s="14">
        <v>60010300</v>
      </c>
      <c r="G1386" s="14">
        <v>0</v>
      </c>
      <c r="H1386" s="13">
        <v>0</v>
      </c>
      <c r="I1386" s="14">
        <v>1</v>
      </c>
      <c r="J1386" s="14">
        <v>0</v>
      </c>
      <c r="K1386" s="14">
        <v>0</v>
      </c>
      <c r="L1386" s="14">
        <v>0</v>
      </c>
      <c r="M1386" s="14">
        <v>0</v>
      </c>
      <c r="N1386" s="11">
        <v>2</v>
      </c>
      <c r="O1386" s="14">
        <v>0</v>
      </c>
      <c r="P1386" s="14">
        <v>0</v>
      </c>
      <c r="Q1386" s="14">
        <v>0</v>
      </c>
      <c r="R1386" s="6">
        <v>0</v>
      </c>
      <c r="S1386" s="13">
        <v>0</v>
      </c>
      <c r="T1386" s="11">
        <v>1</v>
      </c>
      <c r="U1386" s="14">
        <v>2</v>
      </c>
      <c r="V1386" s="14">
        <v>0</v>
      </c>
      <c r="W1386" s="14">
        <v>3</v>
      </c>
      <c r="X1386" s="14">
        <v>0</v>
      </c>
      <c r="Y1386" s="14">
        <v>0</v>
      </c>
      <c r="Z1386" s="14">
        <v>0</v>
      </c>
      <c r="AA1386" s="14">
        <v>0</v>
      </c>
      <c r="AB1386" s="11">
        <v>0</v>
      </c>
      <c r="AC1386" s="14">
        <v>0</v>
      </c>
      <c r="AD1386" s="14">
        <v>20</v>
      </c>
      <c r="AE1386" s="14">
        <v>1</v>
      </c>
      <c r="AF1386" s="14">
        <v>1</v>
      </c>
      <c r="AG1386" s="6">
        <v>2</v>
      </c>
      <c r="AH1386" s="6">
        <v>2</v>
      </c>
      <c r="AI1386" s="6">
        <v>0</v>
      </c>
      <c r="AJ1386" s="6">
        <v>1.5</v>
      </c>
      <c r="AK1386" s="14">
        <v>0</v>
      </c>
      <c r="AL1386" s="14">
        <v>0</v>
      </c>
      <c r="AM1386" s="14">
        <v>0</v>
      </c>
      <c r="AN1386" s="14">
        <v>1</v>
      </c>
      <c r="AO1386" s="14">
        <v>30000</v>
      </c>
      <c r="AP1386" s="14">
        <v>0</v>
      </c>
      <c r="AQ1386" s="14">
        <v>4</v>
      </c>
      <c r="AR1386" s="6">
        <v>0</v>
      </c>
      <c r="AS1386" s="11" t="s">
        <v>421</v>
      </c>
      <c r="AT1386" s="15" t="s">
        <v>155</v>
      </c>
      <c r="AU1386" s="14" t="s">
        <v>351</v>
      </c>
      <c r="AV1386" s="14">
        <v>10003002</v>
      </c>
      <c r="AW1386" s="14">
        <v>70106005</v>
      </c>
      <c r="AX1386" s="15" t="s">
        <v>375</v>
      </c>
      <c r="AY1386" s="15">
        <v>0</v>
      </c>
      <c r="AZ1386" s="13">
        <v>0</v>
      </c>
      <c r="BA1386" s="13">
        <v>0</v>
      </c>
      <c r="BB1386" s="68" t="s">
        <v>599</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70404002</v>
      </c>
      <c r="D1387" s="12" t="s">
        <v>600</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2.5</v>
      </c>
      <c r="X1387" s="11">
        <v>0</v>
      </c>
      <c r="Y1387" s="11">
        <v>1</v>
      </c>
      <c r="Z1387" s="11">
        <v>0</v>
      </c>
      <c r="AA1387" s="11">
        <v>0</v>
      </c>
      <c r="AB1387" s="11">
        <v>0</v>
      </c>
      <c r="AC1387" s="11">
        <v>0</v>
      </c>
      <c r="AD1387" s="11">
        <v>12</v>
      </c>
      <c r="AE1387" s="11">
        <v>1</v>
      </c>
      <c r="AF1387" s="11">
        <v>3</v>
      </c>
      <c r="AG1387" s="6">
        <v>4</v>
      </c>
      <c r="AH1387" s="6">
        <v>1</v>
      </c>
      <c r="AI1387" s="6">
        <v>0</v>
      </c>
      <c r="AJ1387" s="6">
        <v>1.5</v>
      </c>
      <c r="AK1387" s="11">
        <v>0</v>
      </c>
      <c r="AL1387" s="11">
        <v>0</v>
      </c>
      <c r="AM1387" s="11">
        <v>0</v>
      </c>
      <c r="AN1387" s="11">
        <v>2.5</v>
      </c>
      <c r="AO1387" s="11">
        <v>5000</v>
      </c>
      <c r="AP1387" s="11">
        <v>2</v>
      </c>
      <c r="AQ1387" s="11">
        <v>0</v>
      </c>
      <c r="AR1387" s="6">
        <v>0</v>
      </c>
      <c r="AS1387" s="11">
        <v>0</v>
      </c>
      <c r="AT1387" s="15" t="s">
        <v>393</v>
      </c>
      <c r="AU1387" s="11" t="s">
        <v>344</v>
      </c>
      <c r="AV1387" s="14">
        <v>10000007</v>
      </c>
      <c r="AW1387" s="14">
        <v>70404002</v>
      </c>
      <c r="AX1387" s="12" t="s">
        <v>156</v>
      </c>
      <c r="AY1387" s="11" t="s">
        <v>1769</v>
      </c>
      <c r="AZ1387" s="13">
        <v>0</v>
      </c>
      <c r="BA1387" s="13">
        <v>0</v>
      </c>
      <c r="BB1387" s="37" t="s">
        <v>1770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70404003</v>
      </c>
      <c r="D1388" s="12" t="s">
        <v>473</v>
      </c>
      <c r="E1388" s="11">
        <v>1</v>
      </c>
      <c r="F1388" s="11">
        <v>60010300</v>
      </c>
      <c r="G1388" s="14">
        <v>0</v>
      </c>
      <c r="H1388" s="13">
        <v>0</v>
      </c>
      <c r="I1388" s="14">
        <v>1</v>
      </c>
      <c r="J1388" s="14">
        <v>0</v>
      </c>
      <c r="K1388" s="14">
        <v>0</v>
      </c>
      <c r="L1388" s="11">
        <v>0</v>
      </c>
      <c r="M1388" s="11">
        <v>0</v>
      </c>
      <c r="N1388" s="11">
        <v>2</v>
      </c>
      <c r="O1388" s="11">
        <v>2</v>
      </c>
      <c r="P1388" s="11">
        <v>0.5</v>
      </c>
      <c r="Q1388" s="11">
        <v>1</v>
      </c>
      <c r="R1388" s="6">
        <v>0</v>
      </c>
      <c r="S1388" s="11">
        <v>0</v>
      </c>
      <c r="T1388" s="11">
        <v>1</v>
      </c>
      <c r="U1388" s="11">
        <v>2</v>
      </c>
      <c r="V1388" s="11">
        <v>0</v>
      </c>
      <c r="W1388" s="11">
        <v>0</v>
      </c>
      <c r="X1388" s="11">
        <v>0</v>
      </c>
      <c r="Y1388" s="11">
        <v>0</v>
      </c>
      <c r="Z1388" s="11">
        <v>0</v>
      </c>
      <c r="AA1388" s="11">
        <v>0</v>
      </c>
      <c r="AB1388" s="11">
        <v>0</v>
      </c>
      <c r="AC1388" s="11">
        <v>0</v>
      </c>
      <c r="AD1388" s="11">
        <v>99999</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154</v>
      </c>
      <c r="AT1388" s="15" t="s">
        <v>209</v>
      </c>
      <c r="AU1388" s="11" t="s">
        <v>351</v>
      </c>
      <c r="AV1388" s="14">
        <v>0</v>
      </c>
      <c r="AW1388" s="14">
        <v>0</v>
      </c>
      <c r="AX1388" s="12" t="s">
        <v>339</v>
      </c>
      <c r="AY1388" s="11" t="s">
        <v>1771</v>
      </c>
      <c r="AZ1388" s="13">
        <v>0</v>
      </c>
      <c r="BA1388" s="13">
        <v>0</v>
      </c>
      <c r="BB1388" s="37" t="s">
        <v>505</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70404004</v>
      </c>
      <c r="D1389" s="15" t="s">
        <v>347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1">
        <v>0</v>
      </c>
      <c r="AC1389" s="14">
        <v>0</v>
      </c>
      <c r="AD1389" s="14">
        <v>20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90401004</v>
      </c>
      <c r="AS1389" s="14" t="s">
        <v>154</v>
      </c>
      <c r="AT1389" s="15" t="s">
        <v>154</v>
      </c>
      <c r="AU1389" s="14" t="s">
        <v>242</v>
      </c>
      <c r="AV1389" s="14">
        <v>0</v>
      </c>
      <c r="AW1389" s="14">
        <v>40000003</v>
      </c>
      <c r="AX1389" s="15" t="s">
        <v>156</v>
      </c>
      <c r="AY1389" s="15" t="s">
        <v>154</v>
      </c>
      <c r="AZ1389" s="13">
        <v>0</v>
      </c>
      <c r="BA1389" s="13">
        <v>0</v>
      </c>
      <c r="BB1389" s="68" t="s">
        <v>496</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70404005</v>
      </c>
      <c r="D1390" s="15" t="s">
        <v>364</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15</v>
      </c>
      <c r="AE1390" s="14">
        <v>0</v>
      </c>
      <c r="AF1390" s="14">
        <v>0</v>
      </c>
      <c r="AG1390" s="6">
        <v>2</v>
      </c>
      <c r="AH1390" s="6">
        <v>0</v>
      </c>
      <c r="AI1390" s="6">
        <v>0</v>
      </c>
      <c r="AJ1390" s="6">
        <v>0</v>
      </c>
      <c r="AK1390" s="14">
        <v>0</v>
      </c>
      <c r="AL1390" s="14">
        <v>0</v>
      </c>
      <c r="AM1390" s="14">
        <v>0</v>
      </c>
      <c r="AN1390" s="14">
        <v>0</v>
      </c>
      <c r="AO1390" s="14">
        <v>1000</v>
      </c>
      <c r="AP1390" s="14">
        <v>0</v>
      </c>
      <c r="AQ1390" s="14">
        <v>0</v>
      </c>
      <c r="AR1390" s="6">
        <v>90402005</v>
      </c>
      <c r="AS1390" s="14" t="s">
        <v>154</v>
      </c>
      <c r="AT1390" s="15" t="s">
        <v>155</v>
      </c>
      <c r="AU1390" s="14" t="s">
        <v>242</v>
      </c>
      <c r="AV1390" s="14">
        <v>0</v>
      </c>
      <c r="AW1390" s="14">
        <v>0</v>
      </c>
      <c r="AX1390" s="15" t="s">
        <v>156</v>
      </c>
      <c r="AY1390" s="15" t="s">
        <v>154</v>
      </c>
      <c r="AZ1390" s="13">
        <v>0</v>
      </c>
      <c r="BA1390" s="13">
        <v>0</v>
      </c>
      <c r="BB1390" s="68" t="s">
        <v>460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70404006</v>
      </c>
      <c r="D1391" s="12" t="s">
        <v>705</v>
      </c>
      <c r="E1391" s="11">
        <v>2</v>
      </c>
      <c r="F1391" s="11">
        <v>61012301</v>
      </c>
      <c r="G1391" s="11">
        <v>0</v>
      </c>
      <c r="H1391" s="13">
        <v>0</v>
      </c>
      <c r="I1391" s="14">
        <v>1</v>
      </c>
      <c r="J1391" s="14">
        <v>0</v>
      </c>
      <c r="K1391" s="14">
        <v>0</v>
      </c>
      <c r="L1391" s="11">
        <v>0</v>
      </c>
      <c r="M1391" s="11">
        <v>0</v>
      </c>
      <c r="N1391" s="11">
        <v>2</v>
      </c>
      <c r="O1391" s="11">
        <v>1</v>
      </c>
      <c r="P1391" s="11">
        <v>0.5</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2</v>
      </c>
      <c r="AF1391" s="11" t="s">
        <v>163</v>
      </c>
      <c r="AG1391" s="6">
        <v>0</v>
      </c>
      <c r="AH1391" s="6">
        <v>2</v>
      </c>
      <c r="AI1391" s="6">
        <v>0</v>
      </c>
      <c r="AJ1391" s="6">
        <v>1.5</v>
      </c>
      <c r="AK1391" s="11">
        <v>0</v>
      </c>
      <c r="AL1391" s="11">
        <v>0</v>
      </c>
      <c r="AM1391" s="11">
        <v>0</v>
      </c>
      <c r="AN1391" s="11">
        <v>1.5</v>
      </c>
      <c r="AO1391" s="11">
        <v>1200</v>
      </c>
      <c r="AP1391" s="11">
        <v>1</v>
      </c>
      <c r="AQ1391" s="11">
        <v>30</v>
      </c>
      <c r="AR1391" s="6">
        <v>0</v>
      </c>
      <c r="AS1391" s="11" t="s">
        <v>154</v>
      </c>
      <c r="AT1391" s="12" t="s">
        <v>192</v>
      </c>
      <c r="AU1391" s="11" t="s">
        <v>165</v>
      </c>
      <c r="AV1391" s="14">
        <v>10000011</v>
      </c>
      <c r="AW1391" s="14">
        <v>70404001</v>
      </c>
      <c r="AX1391" s="12" t="s">
        <v>166</v>
      </c>
      <c r="AY1391" s="11">
        <v>0</v>
      </c>
      <c r="AZ1391" s="13">
        <v>0</v>
      </c>
      <c r="BA1391" s="13">
        <v>0</v>
      </c>
      <c r="BB1391" s="37" t="s">
        <v>1772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70405001</v>
      </c>
      <c r="D1392" s="12" t="s">
        <v>383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30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154</v>
      </c>
      <c r="AT1392" s="15" t="s">
        <v>155</v>
      </c>
      <c r="AU1392" s="11" t="s">
        <v>351</v>
      </c>
      <c r="AV1392" s="14">
        <v>0</v>
      </c>
      <c r="AW1392" s="14">
        <v>0</v>
      </c>
      <c r="AX1392" s="12" t="s">
        <v>339</v>
      </c>
      <c r="AY1392" s="11" t="s">
        <v>489</v>
      </c>
      <c r="AZ1392" s="13">
        <v>0</v>
      </c>
      <c r="BA1392" s="13">
        <v>0</v>
      </c>
      <c r="BB1392" s="37" t="s">
        <v>1773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70405002</v>
      </c>
      <c r="D1393" s="12" t="s">
        <v>621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387</v>
      </c>
      <c r="AG1393" s="6">
        <v>0</v>
      </c>
      <c r="AH1393" s="6">
        <v>1</v>
      </c>
      <c r="AI1393" s="6">
        <v>0</v>
      </c>
      <c r="AJ1393" s="6">
        <v>3</v>
      </c>
      <c r="AK1393" s="11">
        <v>0</v>
      </c>
      <c r="AL1393" s="11">
        <v>0</v>
      </c>
      <c r="AM1393" s="11">
        <v>0</v>
      </c>
      <c r="AN1393" s="11">
        <v>2.5</v>
      </c>
      <c r="AO1393" s="11">
        <v>5000</v>
      </c>
      <c r="AP1393" s="11">
        <v>2</v>
      </c>
      <c r="AQ1393" s="11">
        <v>0</v>
      </c>
      <c r="AR1393" s="6">
        <v>0</v>
      </c>
      <c r="AS1393" s="11">
        <v>80001030</v>
      </c>
      <c r="AT1393" s="15" t="s">
        <v>192</v>
      </c>
      <c r="AU1393" s="11" t="s">
        <v>344</v>
      </c>
      <c r="AV1393" s="14">
        <v>10000007</v>
      </c>
      <c r="AW1393" s="14">
        <v>70405001</v>
      </c>
      <c r="AX1393" s="12" t="s">
        <v>156</v>
      </c>
      <c r="AY1393" s="11">
        <v>0</v>
      </c>
      <c r="AZ1393" s="13">
        <v>0</v>
      </c>
      <c r="BA1393" s="13">
        <v>0</v>
      </c>
      <c r="BB1393" s="37" t="s">
        <v>622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70405003</v>
      </c>
      <c r="D1394" s="12" t="s">
        <v>1713</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2.5</v>
      </c>
      <c r="X1394" s="11">
        <v>0</v>
      </c>
      <c r="Y1394" s="11">
        <v>1</v>
      </c>
      <c r="Z1394" s="11">
        <v>0</v>
      </c>
      <c r="AA1394" s="11">
        <v>0</v>
      </c>
      <c r="AB1394" s="11">
        <v>0</v>
      </c>
      <c r="AC1394" s="11">
        <v>0</v>
      </c>
      <c r="AD1394" s="11">
        <v>15</v>
      </c>
      <c r="AE1394" s="11">
        <v>1</v>
      </c>
      <c r="AF1394" s="11">
        <v>3</v>
      </c>
      <c r="AG1394" s="6">
        <v>4</v>
      </c>
      <c r="AH1394" s="6">
        <v>1</v>
      </c>
      <c r="AI1394" s="6">
        <v>0</v>
      </c>
      <c r="AJ1394" s="6">
        <v>1.5</v>
      </c>
      <c r="AK1394" s="11">
        <v>0</v>
      </c>
      <c r="AL1394" s="11">
        <v>0</v>
      </c>
      <c r="AM1394" s="11">
        <v>0</v>
      </c>
      <c r="AN1394" s="11">
        <v>2.5</v>
      </c>
      <c r="AO1394" s="11">
        <v>5000</v>
      </c>
      <c r="AP1394" s="11">
        <v>2</v>
      </c>
      <c r="AQ1394" s="11">
        <v>0</v>
      </c>
      <c r="AR1394" s="6">
        <v>0</v>
      </c>
      <c r="AS1394" s="11">
        <v>80001030</v>
      </c>
      <c r="AT1394" s="15" t="s">
        <v>192</v>
      </c>
      <c r="AU1394" s="11" t="s">
        <v>344</v>
      </c>
      <c r="AV1394" s="14">
        <v>10000007</v>
      </c>
      <c r="AW1394" s="14">
        <v>70405002</v>
      </c>
      <c r="AX1394" s="12" t="s">
        <v>156</v>
      </c>
      <c r="AY1394" s="11" t="s">
        <v>1774</v>
      </c>
      <c r="AZ1394" s="13">
        <v>0</v>
      </c>
      <c r="BA1394" s="13">
        <v>0</v>
      </c>
      <c r="BB1394" s="37" t="s">
        <v>665</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70405004</v>
      </c>
      <c r="D1395" s="12" t="s">
        <v>629</v>
      </c>
      <c r="E1395" s="14">
        <v>1</v>
      </c>
      <c r="F1395" s="11">
        <v>60010100</v>
      </c>
      <c r="G1395" s="14">
        <v>0</v>
      </c>
      <c r="H1395" s="13">
        <v>0</v>
      </c>
      <c r="I1395" s="14">
        <v>1</v>
      </c>
      <c r="J1395" s="14">
        <v>0</v>
      </c>
      <c r="K1395" s="14">
        <v>0</v>
      </c>
      <c r="L1395" s="11">
        <v>0</v>
      </c>
      <c r="M1395" s="11">
        <v>0</v>
      </c>
      <c r="N1395" s="11">
        <v>2</v>
      </c>
      <c r="O1395" s="11">
        <v>1</v>
      </c>
      <c r="P1395" s="11">
        <v>1</v>
      </c>
      <c r="Q1395" s="11">
        <v>0</v>
      </c>
      <c r="R1395" s="6">
        <v>0</v>
      </c>
      <c r="S1395" s="11">
        <v>0</v>
      </c>
      <c r="T1395" s="11">
        <v>1</v>
      </c>
      <c r="U1395" s="11">
        <v>2</v>
      </c>
      <c r="V1395" s="11">
        <v>0</v>
      </c>
      <c r="W1395" s="11">
        <v>3</v>
      </c>
      <c r="X1395" s="11">
        <v>0</v>
      </c>
      <c r="Y1395" s="11">
        <v>1</v>
      </c>
      <c r="Z1395" s="11">
        <v>0</v>
      </c>
      <c r="AA1395" s="11">
        <v>0</v>
      </c>
      <c r="AB1395" s="11">
        <v>0</v>
      </c>
      <c r="AC1395" s="11">
        <v>0</v>
      </c>
      <c r="AD1395" s="11">
        <v>6</v>
      </c>
      <c r="AE1395" s="11">
        <v>1</v>
      </c>
      <c r="AF1395" s="11">
        <v>3</v>
      </c>
      <c r="AG1395" s="6">
        <v>6</v>
      </c>
      <c r="AH1395" s="6">
        <v>1</v>
      </c>
      <c r="AI1395" s="6">
        <v>0</v>
      </c>
      <c r="AJ1395" s="6">
        <v>1.5</v>
      </c>
      <c r="AK1395" s="11">
        <v>0</v>
      </c>
      <c r="AL1395" s="11">
        <v>0</v>
      </c>
      <c r="AM1395" s="11">
        <v>0</v>
      </c>
      <c r="AN1395" s="11">
        <v>2.5</v>
      </c>
      <c r="AO1395" s="11">
        <v>5000</v>
      </c>
      <c r="AP1395" s="11">
        <v>2</v>
      </c>
      <c r="AQ1395" s="11">
        <v>0</v>
      </c>
      <c r="AR1395" s="6">
        <v>0</v>
      </c>
      <c r="AS1395" s="11">
        <v>80001030</v>
      </c>
      <c r="AT1395" s="15" t="s">
        <v>192</v>
      </c>
      <c r="AU1395" s="11" t="s">
        <v>344</v>
      </c>
      <c r="AV1395" s="14">
        <v>10000007</v>
      </c>
      <c r="AW1395" s="14">
        <v>70405003</v>
      </c>
      <c r="AX1395" s="12" t="s">
        <v>156</v>
      </c>
      <c r="AY1395" s="11" t="s">
        <v>1775</v>
      </c>
      <c r="AZ1395" s="13">
        <v>0</v>
      </c>
      <c r="BA1395" s="13">
        <v>0</v>
      </c>
      <c r="BB1395" s="37" t="s">
        <v>1732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70405005</v>
      </c>
      <c r="D1396" s="15" t="s">
        <v>364</v>
      </c>
      <c r="E1396" s="14">
        <v>1</v>
      </c>
      <c r="F1396" s="14">
        <v>60010500</v>
      </c>
      <c r="G1396" s="14">
        <v>0</v>
      </c>
      <c r="H1396" s="13">
        <v>0</v>
      </c>
      <c r="I1396" s="14">
        <v>1</v>
      </c>
      <c r="J1396" s="14">
        <v>0</v>
      </c>
      <c r="K1396" s="14">
        <v>0</v>
      </c>
      <c r="L1396" s="14">
        <v>0</v>
      </c>
      <c r="M1396" s="14">
        <v>0</v>
      </c>
      <c r="N1396" s="11">
        <v>2</v>
      </c>
      <c r="O1396" s="14">
        <v>2</v>
      </c>
      <c r="P1396" s="14">
        <v>0.3</v>
      </c>
      <c r="Q1396" s="14">
        <v>0</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154</v>
      </c>
      <c r="AT1396" s="15" t="s">
        <v>155</v>
      </c>
      <c r="AU1396" s="14" t="s">
        <v>242</v>
      </c>
      <c r="AV1396" s="14">
        <v>0</v>
      </c>
      <c r="AW1396" s="14">
        <v>0</v>
      </c>
      <c r="AX1396" s="15" t="s">
        <v>156</v>
      </c>
      <c r="AY1396" s="15" t="s">
        <v>154</v>
      </c>
      <c r="AZ1396" s="13">
        <v>0</v>
      </c>
      <c r="BA1396" s="13">
        <v>0</v>
      </c>
      <c r="BB1396" s="68" t="s">
        <v>496</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70405006</v>
      </c>
      <c r="D1397" s="12" t="s">
        <v>456</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163</v>
      </c>
      <c r="AG1397" s="6">
        <v>0</v>
      </c>
      <c r="AH1397" s="6">
        <v>2</v>
      </c>
      <c r="AI1397" s="6">
        <v>0</v>
      </c>
      <c r="AJ1397" s="6">
        <v>1.5</v>
      </c>
      <c r="AK1397" s="11">
        <v>0</v>
      </c>
      <c r="AL1397" s="11">
        <v>0</v>
      </c>
      <c r="AM1397" s="11">
        <v>0</v>
      </c>
      <c r="AN1397" s="11">
        <v>1</v>
      </c>
      <c r="AO1397" s="11">
        <v>3000</v>
      </c>
      <c r="AP1397" s="11">
        <v>0.5</v>
      </c>
      <c r="AQ1397" s="11">
        <v>0</v>
      </c>
      <c r="AR1397" s="6">
        <v>0</v>
      </c>
      <c r="AS1397" s="11" t="s">
        <v>498</v>
      </c>
      <c r="AT1397" s="12" t="s">
        <v>393</v>
      </c>
      <c r="AU1397" s="11" t="s">
        <v>351</v>
      </c>
      <c r="AV1397" s="14">
        <v>10000007</v>
      </c>
      <c r="AW1397" s="14">
        <v>70403002</v>
      </c>
      <c r="AX1397" s="12" t="s">
        <v>156</v>
      </c>
      <c r="AY1397" s="11">
        <v>0</v>
      </c>
      <c r="AZ1397" s="13">
        <v>0</v>
      </c>
      <c r="BA1397" s="13">
        <v>0</v>
      </c>
      <c r="BB1397" s="37" t="s">
        <v>457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70405007</v>
      </c>
      <c r="D1398" s="12" t="s">
        <v>1776</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20</v>
      </c>
      <c r="AE1398" s="11">
        <v>1</v>
      </c>
      <c r="AF1398" s="11" t="s">
        <v>503</v>
      </c>
      <c r="AG1398" s="6">
        <v>1</v>
      </c>
      <c r="AH1398" s="6">
        <v>0</v>
      </c>
      <c r="AI1398" s="6">
        <v>0</v>
      </c>
      <c r="AJ1398" s="6">
        <v>0</v>
      </c>
      <c r="AK1398" s="11">
        <v>0</v>
      </c>
      <c r="AL1398" s="11">
        <v>0</v>
      </c>
      <c r="AM1398" s="11">
        <v>0</v>
      </c>
      <c r="AN1398" s="11">
        <v>0.5</v>
      </c>
      <c r="AO1398" s="11">
        <v>999999</v>
      </c>
      <c r="AP1398" s="11">
        <v>2</v>
      </c>
      <c r="AQ1398" s="11">
        <v>0</v>
      </c>
      <c r="AR1398" s="6">
        <v>0</v>
      </c>
      <c r="AS1398" s="11" t="s">
        <v>498</v>
      </c>
      <c r="AT1398" s="15" t="s">
        <v>209</v>
      </c>
      <c r="AU1398" s="11" t="s">
        <v>344</v>
      </c>
      <c r="AV1398" s="14">
        <v>10000007</v>
      </c>
      <c r="AW1398" s="14">
        <v>70405007</v>
      </c>
      <c r="AX1398" s="15" t="s">
        <v>225</v>
      </c>
      <c r="AY1398" s="15" t="s">
        <v>255</v>
      </c>
      <c r="AZ1398" s="13">
        <v>0</v>
      </c>
      <c r="BA1398" s="13">
        <v>0</v>
      </c>
      <c r="BB1398" s="37" t="s">
        <v>1777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70405008</v>
      </c>
      <c r="D1399" s="15" t="s">
        <v>347</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154</v>
      </c>
      <c r="AT1399" s="15" t="s">
        <v>155</v>
      </c>
      <c r="AU1399" s="14" t="s">
        <v>242</v>
      </c>
      <c r="AV1399" s="14">
        <v>0</v>
      </c>
      <c r="AW1399" s="14">
        <v>40000003</v>
      </c>
      <c r="AX1399" s="15" t="s">
        <v>156</v>
      </c>
      <c r="AY1399" s="15" t="s">
        <v>154</v>
      </c>
      <c r="AZ1399" s="13">
        <v>0</v>
      </c>
      <c r="BA1399" s="13">
        <v>0</v>
      </c>
      <c r="BB1399" s="68" t="s">
        <v>505</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19.5" customHeight="1">
      <c r="C1400" s="14">
        <v>70405009</v>
      </c>
      <c r="D1400" s="15" t="s">
        <v>666</v>
      </c>
      <c r="E1400" s="14">
        <v>1</v>
      </c>
      <c r="F1400" s="14">
        <v>60010300</v>
      </c>
      <c r="G1400" s="14">
        <v>0</v>
      </c>
      <c r="H1400" s="13">
        <v>0</v>
      </c>
      <c r="I1400" s="14">
        <v>1</v>
      </c>
      <c r="J1400" s="14">
        <v>0</v>
      </c>
      <c r="K1400" s="14">
        <v>0</v>
      </c>
      <c r="L1400" s="14">
        <v>0</v>
      </c>
      <c r="M1400" s="14">
        <v>0</v>
      </c>
      <c r="N1400" s="11">
        <v>2</v>
      </c>
      <c r="O1400" s="14">
        <v>2</v>
      </c>
      <c r="P1400" s="14">
        <v>0.8</v>
      </c>
      <c r="Q1400" s="14">
        <v>0</v>
      </c>
      <c r="R1400" s="6">
        <v>0</v>
      </c>
      <c r="S1400" s="13">
        <v>0</v>
      </c>
      <c r="T1400" s="11">
        <v>1</v>
      </c>
      <c r="U1400" s="14">
        <v>2</v>
      </c>
      <c r="V1400" s="14">
        <v>0</v>
      </c>
      <c r="W1400" s="14">
        <v>5</v>
      </c>
      <c r="X1400" s="14">
        <v>0</v>
      </c>
      <c r="Y1400" s="14">
        <v>0</v>
      </c>
      <c r="Z1400" s="14">
        <v>0</v>
      </c>
      <c r="AA1400" s="14">
        <v>0</v>
      </c>
      <c r="AB1400" s="11">
        <v>0</v>
      </c>
      <c r="AC1400" s="14">
        <v>0</v>
      </c>
      <c r="AD1400" s="14">
        <v>30</v>
      </c>
      <c r="AE1400" s="14">
        <v>1</v>
      </c>
      <c r="AF1400" s="14">
        <v>1</v>
      </c>
      <c r="AG1400" s="6">
        <v>2</v>
      </c>
      <c r="AH1400" s="6">
        <v>2</v>
      </c>
      <c r="AI1400" s="6">
        <v>0</v>
      </c>
      <c r="AJ1400" s="6">
        <v>1.5</v>
      </c>
      <c r="AK1400" s="14">
        <v>0</v>
      </c>
      <c r="AL1400" s="14">
        <v>0</v>
      </c>
      <c r="AM1400" s="14">
        <v>0</v>
      </c>
      <c r="AN1400" s="14">
        <v>1</v>
      </c>
      <c r="AO1400" s="14">
        <v>30000</v>
      </c>
      <c r="AP1400" s="14">
        <v>0</v>
      </c>
      <c r="AQ1400" s="14">
        <v>4</v>
      </c>
      <c r="AR1400" s="6">
        <v>0</v>
      </c>
      <c r="AS1400" s="14" t="s">
        <v>154</v>
      </c>
      <c r="AT1400" s="15" t="s">
        <v>155</v>
      </c>
      <c r="AU1400" s="14" t="s">
        <v>351</v>
      </c>
      <c r="AV1400" s="14">
        <v>10003002</v>
      </c>
      <c r="AW1400" s="14">
        <v>70405007</v>
      </c>
      <c r="AX1400" s="15" t="s">
        <v>375</v>
      </c>
      <c r="AY1400" s="15">
        <v>0</v>
      </c>
      <c r="AZ1400" s="13">
        <v>0</v>
      </c>
      <c r="BA1400" s="13">
        <v>0</v>
      </c>
      <c r="BB1400" s="68" t="s">
        <v>507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70501001</v>
      </c>
      <c r="D1401" s="12" t="s">
        <v>383</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15</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154</v>
      </c>
      <c r="AT1401" s="15" t="s">
        <v>155</v>
      </c>
      <c r="AU1401" s="11" t="s">
        <v>351</v>
      </c>
      <c r="AV1401" s="14">
        <v>0</v>
      </c>
      <c r="AW1401" s="14">
        <v>0</v>
      </c>
      <c r="AX1401" s="12" t="s">
        <v>339</v>
      </c>
      <c r="AY1401" s="11" t="s">
        <v>1778</v>
      </c>
      <c r="AZ1401" s="13">
        <v>0</v>
      </c>
      <c r="BA1401" s="13">
        <v>0</v>
      </c>
      <c r="BB1401" s="37" t="s">
        <v>1773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70501002</v>
      </c>
      <c r="D1402" s="15" t="s">
        <v>453</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421</v>
      </c>
      <c r="AT1402" s="15" t="s">
        <v>454</v>
      </c>
      <c r="AU1402" s="14">
        <v>0</v>
      </c>
      <c r="AV1402" s="14">
        <v>10007001</v>
      </c>
      <c r="AW1402" s="14">
        <v>0</v>
      </c>
      <c r="AX1402" s="15" t="s">
        <v>156</v>
      </c>
      <c r="AY1402" s="15" t="s">
        <v>154</v>
      </c>
      <c r="AZ1402" s="13">
        <v>0</v>
      </c>
      <c r="BA1402" s="13">
        <v>0</v>
      </c>
      <c r="BB1402" s="68" t="s">
        <v>455</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70501003</v>
      </c>
      <c r="D1403" s="15" t="s">
        <v>347</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154</v>
      </c>
      <c r="AT1403" s="15" t="s">
        <v>154</v>
      </c>
      <c r="AU1403" s="14" t="s">
        <v>242</v>
      </c>
      <c r="AV1403" s="14">
        <v>0</v>
      </c>
      <c r="AW1403" s="14">
        <v>40000003</v>
      </c>
      <c r="AX1403" s="15" t="s">
        <v>156</v>
      </c>
      <c r="AY1403" s="15" t="s">
        <v>154</v>
      </c>
      <c r="AZ1403" s="13">
        <v>0</v>
      </c>
      <c r="BA1403" s="13">
        <v>0</v>
      </c>
      <c r="BB1403" s="68" t="s">
        <v>505</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70501004</v>
      </c>
      <c r="D1404" s="15" t="s">
        <v>461</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15</v>
      </c>
      <c r="AE1404" s="14">
        <v>0</v>
      </c>
      <c r="AF1404" s="14">
        <v>0</v>
      </c>
      <c r="AG1404" s="6">
        <v>2</v>
      </c>
      <c r="AH1404" s="6">
        <v>0</v>
      </c>
      <c r="AI1404" s="6">
        <v>0</v>
      </c>
      <c r="AJ1404" s="6">
        <v>0</v>
      </c>
      <c r="AK1404" s="14">
        <v>0</v>
      </c>
      <c r="AL1404" s="14">
        <v>0</v>
      </c>
      <c r="AM1404" s="14">
        <v>0</v>
      </c>
      <c r="AN1404" s="14">
        <v>0</v>
      </c>
      <c r="AO1404" s="14">
        <v>1000</v>
      </c>
      <c r="AP1404" s="14">
        <v>0</v>
      </c>
      <c r="AQ1404" s="14">
        <v>0</v>
      </c>
      <c r="AR1404" s="6">
        <v>90304001</v>
      </c>
      <c r="AS1404" s="14" t="s">
        <v>154</v>
      </c>
      <c r="AT1404" s="15" t="s">
        <v>209</v>
      </c>
      <c r="AU1404" s="14" t="s">
        <v>242</v>
      </c>
      <c r="AV1404" s="14">
        <v>0</v>
      </c>
      <c r="AW1404" s="14">
        <v>0</v>
      </c>
      <c r="AX1404" s="15" t="s">
        <v>156</v>
      </c>
      <c r="AY1404" s="15" t="s">
        <v>154</v>
      </c>
      <c r="AZ1404" s="13">
        <v>0</v>
      </c>
      <c r="BA1404" s="13">
        <v>0</v>
      </c>
      <c r="BB1404" s="68" t="s">
        <v>1779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70501005</v>
      </c>
      <c r="D1405" s="12" t="s">
        <v>1756</v>
      </c>
      <c r="E1405" s="14">
        <v>1</v>
      </c>
      <c r="F1405" s="11">
        <v>60010300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350</v>
      </c>
      <c r="Y1405" s="11">
        <v>0</v>
      </c>
      <c r="Z1405" s="11">
        <v>0</v>
      </c>
      <c r="AA1405" s="11">
        <v>0</v>
      </c>
      <c r="AB1405" s="11">
        <v>0</v>
      </c>
      <c r="AC1405" s="11">
        <v>0</v>
      </c>
      <c r="AD1405" s="11">
        <v>9</v>
      </c>
      <c r="AE1405" s="11">
        <v>2</v>
      </c>
      <c r="AF1405" s="11" t="s">
        <v>163</v>
      </c>
      <c r="AG1405" s="6">
        <v>0</v>
      </c>
      <c r="AH1405" s="6">
        <v>2</v>
      </c>
      <c r="AI1405" s="6">
        <v>0</v>
      </c>
      <c r="AJ1405" s="6">
        <v>1.5</v>
      </c>
      <c r="AK1405" s="11">
        <v>0</v>
      </c>
      <c r="AL1405" s="11">
        <v>0</v>
      </c>
      <c r="AM1405" s="11">
        <v>0</v>
      </c>
      <c r="AN1405" s="11">
        <v>1.5</v>
      </c>
      <c r="AO1405" s="11">
        <v>3000</v>
      </c>
      <c r="AP1405" s="11">
        <v>1</v>
      </c>
      <c r="AQ1405" s="11">
        <v>0</v>
      </c>
      <c r="AR1405" s="6">
        <v>0</v>
      </c>
      <c r="AS1405" s="11" t="s">
        <v>1757</v>
      </c>
      <c r="AT1405" s="15" t="s">
        <v>393</v>
      </c>
      <c r="AU1405" s="11" t="s">
        <v>351</v>
      </c>
      <c r="AV1405" s="14">
        <v>10000007</v>
      </c>
      <c r="AW1405" s="14">
        <v>70401006</v>
      </c>
      <c r="AX1405" s="12" t="s">
        <v>156</v>
      </c>
      <c r="AY1405" s="11">
        <v>0</v>
      </c>
      <c r="AZ1405" s="13">
        <v>0</v>
      </c>
      <c r="BA1405" s="13">
        <v>0</v>
      </c>
      <c r="BB1405" s="37" t="s">
        <v>1758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70501006</v>
      </c>
      <c r="D1406" s="15" t="s">
        <v>666</v>
      </c>
      <c r="E1406" s="14">
        <v>1</v>
      </c>
      <c r="F1406" s="14">
        <v>60010300</v>
      </c>
      <c r="G1406" s="14">
        <v>0</v>
      </c>
      <c r="H1406" s="13">
        <v>0</v>
      </c>
      <c r="I1406" s="14">
        <v>1</v>
      </c>
      <c r="J1406" s="14">
        <v>0</v>
      </c>
      <c r="K1406" s="14">
        <v>0</v>
      </c>
      <c r="L1406" s="14">
        <v>0</v>
      </c>
      <c r="M1406" s="14">
        <v>0</v>
      </c>
      <c r="N1406" s="11">
        <v>2</v>
      </c>
      <c r="O1406" s="14">
        <v>2</v>
      </c>
      <c r="P1406" s="14">
        <v>0.8</v>
      </c>
      <c r="Q1406" s="14">
        <v>0</v>
      </c>
      <c r="R1406" s="6">
        <v>0</v>
      </c>
      <c r="S1406" s="13">
        <v>0</v>
      </c>
      <c r="T1406" s="11">
        <v>1</v>
      </c>
      <c r="U1406" s="14">
        <v>2</v>
      </c>
      <c r="V1406" s="14">
        <v>0</v>
      </c>
      <c r="W1406" s="14">
        <v>5</v>
      </c>
      <c r="X1406" s="14">
        <v>0</v>
      </c>
      <c r="Y1406" s="14">
        <v>0</v>
      </c>
      <c r="Z1406" s="14">
        <v>0</v>
      </c>
      <c r="AA1406" s="14">
        <v>0</v>
      </c>
      <c r="AB1406" s="11">
        <v>0</v>
      </c>
      <c r="AC1406" s="14">
        <v>0</v>
      </c>
      <c r="AD1406" s="14">
        <v>30</v>
      </c>
      <c r="AE1406" s="14">
        <v>1</v>
      </c>
      <c r="AF1406" s="14">
        <v>1</v>
      </c>
      <c r="AG1406" s="6">
        <v>2</v>
      </c>
      <c r="AH1406" s="6">
        <v>2</v>
      </c>
      <c r="AI1406" s="6">
        <v>0</v>
      </c>
      <c r="AJ1406" s="6">
        <v>1.5</v>
      </c>
      <c r="AK1406" s="14">
        <v>0</v>
      </c>
      <c r="AL1406" s="14">
        <v>0</v>
      </c>
      <c r="AM1406" s="14">
        <v>0</v>
      </c>
      <c r="AN1406" s="14">
        <v>1</v>
      </c>
      <c r="AO1406" s="14">
        <v>30000</v>
      </c>
      <c r="AP1406" s="14">
        <v>0</v>
      </c>
      <c r="AQ1406" s="14">
        <v>4</v>
      </c>
      <c r="AR1406" s="6">
        <v>0</v>
      </c>
      <c r="AS1406" s="14" t="s">
        <v>154</v>
      </c>
      <c r="AT1406" s="15" t="s">
        <v>155</v>
      </c>
      <c r="AU1406" s="14" t="s">
        <v>351</v>
      </c>
      <c r="AV1406" s="14">
        <v>10003002</v>
      </c>
      <c r="AW1406" s="14">
        <v>70405007</v>
      </c>
      <c r="AX1406" s="15" t="s">
        <v>375</v>
      </c>
      <c r="AY1406" s="15">
        <v>0</v>
      </c>
      <c r="AZ1406" s="13">
        <v>0</v>
      </c>
      <c r="BA1406" s="13">
        <v>0</v>
      </c>
      <c r="BB1406" s="68" t="s">
        <v>507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19.5" customHeight="1">
      <c r="C1407" s="14">
        <v>70502001</v>
      </c>
      <c r="D1407" s="12" t="s">
        <v>386</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12</v>
      </c>
      <c r="AE1407" s="11">
        <v>1</v>
      </c>
      <c r="AF1407" s="11" t="s">
        <v>387</v>
      </c>
      <c r="AG1407" s="6">
        <v>1</v>
      </c>
      <c r="AH1407" s="6">
        <v>1</v>
      </c>
      <c r="AI1407" s="6">
        <v>0</v>
      </c>
      <c r="AJ1407" s="6">
        <v>3</v>
      </c>
      <c r="AK1407" s="11">
        <v>0</v>
      </c>
      <c r="AL1407" s="11">
        <v>0</v>
      </c>
      <c r="AM1407" s="11">
        <v>0</v>
      </c>
      <c r="AN1407" s="11">
        <v>3</v>
      </c>
      <c r="AO1407" s="11">
        <v>5000</v>
      </c>
      <c r="AP1407" s="11">
        <v>2.5</v>
      </c>
      <c r="AQ1407" s="11">
        <v>0</v>
      </c>
      <c r="AR1407" s="6">
        <v>0</v>
      </c>
      <c r="AS1407" s="11" t="s">
        <v>154</v>
      </c>
      <c r="AT1407" s="15" t="s">
        <v>209</v>
      </c>
      <c r="AU1407" s="11" t="s">
        <v>344</v>
      </c>
      <c r="AV1407" s="14">
        <v>10000007</v>
      </c>
      <c r="AW1407" s="14">
        <v>70107001</v>
      </c>
      <c r="AX1407" s="12" t="s">
        <v>156</v>
      </c>
      <c r="AY1407" s="11">
        <v>0</v>
      </c>
      <c r="AZ1407" s="13">
        <v>0</v>
      </c>
      <c r="BA1407" s="13">
        <v>0</v>
      </c>
      <c r="BB1407" s="37" t="s">
        <v>388</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70502002</v>
      </c>
      <c r="D1408" s="12" t="s">
        <v>422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12</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154</v>
      </c>
      <c r="AT1408" s="15" t="s">
        <v>155</v>
      </c>
      <c r="AU1408" s="11" t="s">
        <v>344</v>
      </c>
      <c r="AV1408" s="14">
        <v>10000007</v>
      </c>
      <c r="AW1408" s="14">
        <v>70103003</v>
      </c>
      <c r="AX1408" s="12" t="s">
        <v>156</v>
      </c>
      <c r="AY1408" s="11" t="s">
        <v>1780</v>
      </c>
      <c r="AZ1408" s="13">
        <v>0</v>
      </c>
      <c r="BA1408" s="13">
        <v>0</v>
      </c>
      <c r="BB1408" s="37" t="s">
        <v>424</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70502003</v>
      </c>
      <c r="D1409" s="12" t="s">
        <v>425</v>
      </c>
      <c r="E1409" s="11">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0</v>
      </c>
      <c r="Z1409" s="11">
        <v>0</v>
      </c>
      <c r="AA1409" s="11">
        <v>0</v>
      </c>
      <c r="AB1409" s="11">
        <v>0</v>
      </c>
      <c r="AC1409" s="11">
        <v>0</v>
      </c>
      <c r="AD1409" s="11">
        <v>12</v>
      </c>
      <c r="AE1409" s="11">
        <v>1</v>
      </c>
      <c r="AF1409" s="11">
        <v>3</v>
      </c>
      <c r="AG1409" s="6">
        <v>6</v>
      </c>
      <c r="AH1409" s="6">
        <v>1</v>
      </c>
      <c r="AI1409" s="6">
        <v>0</v>
      </c>
      <c r="AJ1409" s="6">
        <v>1.5</v>
      </c>
      <c r="AK1409" s="11">
        <v>0</v>
      </c>
      <c r="AL1409" s="11">
        <v>0</v>
      </c>
      <c r="AM1409" s="11">
        <v>0</v>
      </c>
      <c r="AN1409" s="11">
        <v>3</v>
      </c>
      <c r="AO1409" s="11">
        <v>5000</v>
      </c>
      <c r="AP1409" s="11">
        <v>3</v>
      </c>
      <c r="AQ1409" s="11">
        <v>0</v>
      </c>
      <c r="AR1409" s="6">
        <v>0</v>
      </c>
      <c r="AS1409" s="11" t="s">
        <v>154</v>
      </c>
      <c r="AT1409" s="15" t="s">
        <v>192</v>
      </c>
      <c r="AU1409" s="11" t="s">
        <v>344</v>
      </c>
      <c r="AV1409" s="14">
        <v>10000007</v>
      </c>
      <c r="AW1409" s="14">
        <v>70103003</v>
      </c>
      <c r="AX1409" s="12" t="s">
        <v>156</v>
      </c>
      <c r="AY1409" s="11" t="s">
        <v>1781</v>
      </c>
      <c r="AZ1409" s="13">
        <v>0</v>
      </c>
      <c r="BA1409" s="13">
        <v>0</v>
      </c>
      <c r="BB1409" s="37" t="s">
        <v>427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70502004</v>
      </c>
      <c r="D1410" s="15" t="s">
        <v>428</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4">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90102001</v>
      </c>
      <c r="AS1410" s="14" t="s">
        <v>154</v>
      </c>
      <c r="AT1410" s="15" t="s">
        <v>155</v>
      </c>
      <c r="AU1410" s="14" t="s">
        <v>242</v>
      </c>
      <c r="AV1410" s="14">
        <v>0</v>
      </c>
      <c r="AW1410" s="14">
        <v>40000003</v>
      </c>
      <c r="AX1410" s="15" t="s">
        <v>156</v>
      </c>
      <c r="AY1410" s="15" t="s">
        <v>154</v>
      </c>
      <c r="AZ1410" s="13">
        <v>0</v>
      </c>
      <c r="BA1410" s="13">
        <v>0</v>
      </c>
      <c r="BB1410" s="68" t="s">
        <v>429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20.100000000000001" customHeight="1">
      <c r="C1411" s="14">
        <v>70502005</v>
      </c>
      <c r="D1411" s="15" t="s">
        <v>430</v>
      </c>
      <c r="E1411" s="14">
        <v>1</v>
      </c>
      <c r="F1411" s="14">
        <v>60010500</v>
      </c>
      <c r="G1411" s="14">
        <v>0</v>
      </c>
      <c r="H1411" s="13">
        <v>0</v>
      </c>
      <c r="I1411" s="14">
        <v>1</v>
      </c>
      <c r="J1411" s="14">
        <v>0</v>
      </c>
      <c r="K1411" s="14">
        <v>0</v>
      </c>
      <c r="L1411" s="14">
        <v>0</v>
      </c>
      <c r="M1411" s="14">
        <v>0</v>
      </c>
      <c r="N1411" s="11">
        <v>2</v>
      </c>
      <c r="O1411" s="14">
        <v>2</v>
      </c>
      <c r="P1411" s="14">
        <v>0.6</v>
      </c>
      <c r="Q1411" s="14">
        <v>0</v>
      </c>
      <c r="R1411" s="6">
        <v>0</v>
      </c>
      <c r="S1411" s="13">
        <v>0</v>
      </c>
      <c r="T1411" s="11">
        <v>1</v>
      </c>
      <c r="U1411" s="14">
        <v>2</v>
      </c>
      <c r="V1411" s="14">
        <v>0</v>
      </c>
      <c r="W1411" s="14">
        <v>0</v>
      </c>
      <c r="X1411" s="14">
        <v>0</v>
      </c>
      <c r="Y1411" s="14">
        <v>0</v>
      </c>
      <c r="Z1411" s="14">
        <v>0</v>
      </c>
      <c r="AA1411" s="14">
        <v>0</v>
      </c>
      <c r="AB1411" s="14">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v>90104002</v>
      </c>
      <c r="AS1411" s="14" t="s">
        <v>154</v>
      </c>
      <c r="AT1411" s="15" t="s">
        <v>155</v>
      </c>
      <c r="AU1411" s="14" t="s">
        <v>242</v>
      </c>
      <c r="AV1411" s="14">
        <v>0</v>
      </c>
      <c r="AW1411" s="14">
        <v>0</v>
      </c>
      <c r="AX1411" s="15" t="s">
        <v>156</v>
      </c>
      <c r="AY1411" s="15" t="s">
        <v>154</v>
      </c>
      <c r="AZ1411" s="13">
        <v>0</v>
      </c>
      <c r="BA1411" s="13">
        <v>0</v>
      </c>
      <c r="BB1411" s="68" t="s">
        <v>431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70503001</v>
      </c>
      <c r="D1412" s="15" t="s">
        <v>463</v>
      </c>
      <c r="E1412" s="14">
        <v>1</v>
      </c>
      <c r="F1412" s="14">
        <v>60010300</v>
      </c>
      <c r="G1412" s="14">
        <v>0</v>
      </c>
      <c r="H1412" s="13">
        <v>0</v>
      </c>
      <c r="I1412" s="14">
        <v>1</v>
      </c>
      <c r="J1412" s="14">
        <v>0</v>
      </c>
      <c r="K1412" s="14">
        <v>0</v>
      </c>
      <c r="L1412" s="14">
        <v>0</v>
      </c>
      <c r="M1412" s="14">
        <v>0</v>
      </c>
      <c r="N1412" s="11">
        <v>2</v>
      </c>
      <c r="O1412" s="14">
        <v>0</v>
      </c>
      <c r="P1412" s="14">
        <v>0</v>
      </c>
      <c r="Q1412" s="14">
        <v>0</v>
      </c>
      <c r="R1412" s="6">
        <v>0</v>
      </c>
      <c r="S1412" s="13">
        <v>0</v>
      </c>
      <c r="T1412" s="11">
        <v>1</v>
      </c>
      <c r="U1412" s="14">
        <v>2</v>
      </c>
      <c r="V1412" s="14">
        <v>0</v>
      </c>
      <c r="W1412" s="14">
        <v>3</v>
      </c>
      <c r="X1412" s="14">
        <v>0</v>
      </c>
      <c r="Y1412" s="14">
        <v>0</v>
      </c>
      <c r="Z1412" s="14">
        <v>0</v>
      </c>
      <c r="AA1412" s="14">
        <v>0</v>
      </c>
      <c r="AB1412" s="11">
        <v>0</v>
      </c>
      <c r="AC1412" s="14">
        <v>0</v>
      </c>
      <c r="AD1412" s="14">
        <v>20</v>
      </c>
      <c r="AE1412" s="14">
        <v>1</v>
      </c>
      <c r="AF1412" s="14">
        <v>1</v>
      </c>
      <c r="AG1412" s="6">
        <v>2</v>
      </c>
      <c r="AH1412" s="6">
        <v>2</v>
      </c>
      <c r="AI1412" s="6">
        <v>0</v>
      </c>
      <c r="AJ1412" s="6">
        <v>1.5</v>
      </c>
      <c r="AK1412" s="14">
        <v>0</v>
      </c>
      <c r="AL1412" s="14">
        <v>0</v>
      </c>
      <c r="AM1412" s="14">
        <v>0</v>
      </c>
      <c r="AN1412" s="14">
        <v>1</v>
      </c>
      <c r="AO1412" s="14">
        <v>30000</v>
      </c>
      <c r="AP1412" s="14">
        <v>0</v>
      </c>
      <c r="AQ1412" s="14">
        <v>4</v>
      </c>
      <c r="AR1412" s="6">
        <v>0</v>
      </c>
      <c r="AS1412" s="11" t="s">
        <v>421</v>
      </c>
      <c r="AT1412" s="15" t="s">
        <v>155</v>
      </c>
      <c r="AU1412" s="14" t="s">
        <v>351</v>
      </c>
      <c r="AV1412" s="14">
        <v>10003002</v>
      </c>
      <c r="AW1412" s="14">
        <v>70106005</v>
      </c>
      <c r="AX1412" s="15" t="s">
        <v>375</v>
      </c>
      <c r="AY1412" s="15">
        <v>0</v>
      </c>
      <c r="AZ1412" s="13">
        <v>0</v>
      </c>
      <c r="BA1412" s="13">
        <v>0</v>
      </c>
      <c r="BB1412" s="68" t="s">
        <v>599</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70503002</v>
      </c>
      <c r="D1413" s="12" t="s">
        <v>600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2.5</v>
      </c>
      <c r="X1413" s="11">
        <v>0</v>
      </c>
      <c r="Y1413" s="11">
        <v>1</v>
      </c>
      <c r="Z1413" s="11">
        <v>0</v>
      </c>
      <c r="AA1413" s="11">
        <v>0</v>
      </c>
      <c r="AB1413" s="11">
        <v>0</v>
      </c>
      <c r="AC1413" s="11">
        <v>0</v>
      </c>
      <c r="AD1413" s="11">
        <v>12</v>
      </c>
      <c r="AE1413" s="11">
        <v>1</v>
      </c>
      <c r="AF1413" s="11">
        <v>3</v>
      </c>
      <c r="AG1413" s="6">
        <v>4</v>
      </c>
      <c r="AH1413" s="6">
        <v>1</v>
      </c>
      <c r="AI1413" s="6">
        <v>0</v>
      </c>
      <c r="AJ1413" s="6">
        <v>1.5</v>
      </c>
      <c r="AK1413" s="11">
        <v>0</v>
      </c>
      <c r="AL1413" s="11">
        <v>0</v>
      </c>
      <c r="AM1413" s="11">
        <v>0</v>
      </c>
      <c r="AN1413" s="11">
        <v>2.5</v>
      </c>
      <c r="AO1413" s="11">
        <v>5000</v>
      </c>
      <c r="AP1413" s="11">
        <v>2</v>
      </c>
      <c r="AQ1413" s="11">
        <v>0</v>
      </c>
      <c r="AR1413" s="6">
        <v>0</v>
      </c>
      <c r="AS1413" s="11">
        <v>0</v>
      </c>
      <c r="AT1413" s="15" t="s">
        <v>393</v>
      </c>
      <c r="AU1413" s="11" t="s">
        <v>344</v>
      </c>
      <c r="AV1413" s="14">
        <v>10000007</v>
      </c>
      <c r="AW1413" s="14">
        <v>70404002</v>
      </c>
      <c r="AX1413" s="12" t="s">
        <v>156</v>
      </c>
      <c r="AY1413" s="11" t="s">
        <v>1782</v>
      </c>
      <c r="AZ1413" s="13">
        <v>0</v>
      </c>
      <c r="BA1413" s="13">
        <v>0</v>
      </c>
      <c r="BB1413" s="37" t="s">
        <v>1770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70503003</v>
      </c>
      <c r="D1414" s="15" t="s">
        <v>347</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154</v>
      </c>
      <c r="AT1414" s="15" t="s">
        <v>154</v>
      </c>
      <c r="AU1414" s="14" t="s">
        <v>242</v>
      </c>
      <c r="AV1414" s="14">
        <v>0</v>
      </c>
      <c r="AW1414" s="14">
        <v>40000003</v>
      </c>
      <c r="AX1414" s="15" t="s">
        <v>156</v>
      </c>
      <c r="AY1414" s="15" t="s">
        <v>154</v>
      </c>
      <c r="AZ1414" s="13">
        <v>0</v>
      </c>
      <c r="BA1414" s="13">
        <v>0</v>
      </c>
      <c r="BB1414" s="68" t="s">
        <v>496</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70503004</v>
      </c>
      <c r="D1415" s="15" t="s">
        <v>364</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154</v>
      </c>
      <c r="AT1415" s="15" t="s">
        <v>155</v>
      </c>
      <c r="AU1415" s="14" t="s">
        <v>242</v>
      </c>
      <c r="AV1415" s="14">
        <v>0</v>
      </c>
      <c r="AW1415" s="14">
        <v>0</v>
      </c>
      <c r="AX1415" s="15" t="s">
        <v>156</v>
      </c>
      <c r="AY1415" s="15" t="s">
        <v>154</v>
      </c>
      <c r="AZ1415" s="13">
        <v>0</v>
      </c>
      <c r="BA1415" s="13">
        <v>0</v>
      </c>
      <c r="BB1415" s="68" t="s">
        <v>460</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70503005</v>
      </c>
      <c r="D1416" s="12" t="s">
        <v>705</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163</v>
      </c>
      <c r="AG1416" s="6">
        <v>0</v>
      </c>
      <c r="AH1416" s="6">
        <v>2</v>
      </c>
      <c r="AI1416" s="6">
        <v>0</v>
      </c>
      <c r="AJ1416" s="6">
        <v>1.5</v>
      </c>
      <c r="AK1416" s="11">
        <v>0</v>
      </c>
      <c r="AL1416" s="11">
        <v>0</v>
      </c>
      <c r="AM1416" s="11">
        <v>0</v>
      </c>
      <c r="AN1416" s="11">
        <v>0.2</v>
      </c>
      <c r="AO1416" s="11">
        <v>200</v>
      </c>
      <c r="AP1416" s="11">
        <v>1</v>
      </c>
      <c r="AQ1416" s="11">
        <v>30</v>
      </c>
      <c r="AR1416" s="6">
        <v>0</v>
      </c>
      <c r="AS1416" s="11" t="s">
        <v>154</v>
      </c>
      <c r="AT1416" s="12" t="s">
        <v>192</v>
      </c>
      <c r="AU1416" s="11" t="s">
        <v>165</v>
      </c>
      <c r="AV1416" s="14">
        <v>10000011</v>
      </c>
      <c r="AW1416" s="14">
        <v>70404001</v>
      </c>
      <c r="AX1416" s="12" t="s">
        <v>166</v>
      </c>
      <c r="AY1416" s="11">
        <v>0</v>
      </c>
      <c r="AZ1416" s="13">
        <v>0</v>
      </c>
      <c r="BA1416" s="13">
        <v>0</v>
      </c>
      <c r="BB1416" s="37" t="s">
        <v>1772</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70503006</v>
      </c>
      <c r="D1417" s="12" t="s">
        <v>588</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3</v>
      </c>
      <c r="AO1417" s="11">
        <v>999999</v>
      </c>
      <c r="AP1417" s="11">
        <v>3</v>
      </c>
      <c r="AQ1417" s="11">
        <v>0</v>
      </c>
      <c r="AR1417" s="6">
        <v>0</v>
      </c>
      <c r="AS1417" s="11" t="s">
        <v>154</v>
      </c>
      <c r="AT1417" s="15" t="s">
        <v>209</v>
      </c>
      <c r="AU1417" s="11" t="s">
        <v>344</v>
      </c>
      <c r="AV1417" s="14">
        <v>10000007</v>
      </c>
      <c r="AW1417" s="14">
        <v>70302004</v>
      </c>
      <c r="AX1417" s="12" t="s">
        <v>156</v>
      </c>
      <c r="AY1417" s="11" t="s">
        <v>1783</v>
      </c>
      <c r="AZ1417" s="13">
        <v>0</v>
      </c>
      <c r="BA1417" s="13">
        <v>0</v>
      </c>
      <c r="BB1417" s="37" t="s">
        <v>1710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70504001</v>
      </c>
      <c r="D1418" s="12" t="s">
        <v>612</v>
      </c>
      <c r="E1418" s="11">
        <v>1</v>
      </c>
      <c r="F1418" s="11">
        <v>60010300</v>
      </c>
      <c r="G1418" s="14">
        <v>0</v>
      </c>
      <c r="H1418" s="13">
        <v>0</v>
      </c>
      <c r="I1418" s="14">
        <v>1</v>
      </c>
      <c r="J1418" s="14">
        <v>0</v>
      </c>
      <c r="K1418" s="14">
        <v>0</v>
      </c>
      <c r="L1418" s="11">
        <v>0</v>
      </c>
      <c r="M1418" s="11">
        <v>0</v>
      </c>
      <c r="N1418" s="11">
        <v>2</v>
      </c>
      <c r="O1418" s="11">
        <v>2</v>
      </c>
      <c r="P1418" s="11">
        <v>0.8</v>
      </c>
      <c r="Q1418" s="11">
        <v>1</v>
      </c>
      <c r="R1418" s="6">
        <v>0</v>
      </c>
      <c r="S1418" s="11">
        <v>0</v>
      </c>
      <c r="T1418" s="11">
        <v>1</v>
      </c>
      <c r="U1418" s="11">
        <v>2</v>
      </c>
      <c r="V1418" s="11">
        <v>0</v>
      </c>
      <c r="W1418" s="11">
        <v>0</v>
      </c>
      <c r="X1418" s="11">
        <v>0</v>
      </c>
      <c r="Y1418" s="11">
        <v>0</v>
      </c>
      <c r="Z1418" s="11">
        <v>0</v>
      </c>
      <c r="AA1418" s="11">
        <v>0</v>
      </c>
      <c r="AB1418" s="11">
        <v>0</v>
      </c>
      <c r="AC1418" s="11">
        <v>0</v>
      </c>
      <c r="AD1418" s="11">
        <v>99999</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154</v>
      </c>
      <c r="AT1418" s="15" t="s">
        <v>155</v>
      </c>
      <c r="AU1418" s="11" t="s">
        <v>351</v>
      </c>
      <c r="AV1418" s="14">
        <v>0</v>
      </c>
      <c r="AW1418" s="14">
        <v>0</v>
      </c>
      <c r="AX1418" s="12" t="s">
        <v>339</v>
      </c>
      <c r="AY1418" s="11" t="s">
        <v>613</v>
      </c>
      <c r="AZ1418" s="13">
        <v>0</v>
      </c>
      <c r="BA1418" s="13">
        <v>0</v>
      </c>
      <c r="BB1418" s="37" t="s">
        <v>614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70504002</v>
      </c>
      <c r="D1419" s="12" t="s">
        <v>615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16</v>
      </c>
      <c r="AE1419" s="11">
        <v>1</v>
      </c>
      <c r="AF1419" s="11" t="s">
        <v>387</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209</v>
      </c>
      <c r="AU1419" s="11" t="s">
        <v>344</v>
      </c>
      <c r="AV1419" s="14">
        <v>10000007</v>
      </c>
      <c r="AW1419" s="14">
        <v>70204001</v>
      </c>
      <c r="AX1419" s="12" t="s">
        <v>156</v>
      </c>
      <c r="AY1419" s="11">
        <v>0</v>
      </c>
      <c r="AZ1419" s="13">
        <v>0</v>
      </c>
      <c r="BA1419" s="13">
        <v>0</v>
      </c>
      <c r="BB1419" s="37" t="s">
        <v>616</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70504003</v>
      </c>
      <c r="D1420" s="12" t="s">
        <v>537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16</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192</v>
      </c>
      <c r="AU1420" s="11" t="s">
        <v>344</v>
      </c>
      <c r="AV1420" s="14">
        <v>10000007</v>
      </c>
      <c r="AW1420" s="14">
        <v>70204002</v>
      </c>
      <c r="AX1420" s="12" t="s">
        <v>156</v>
      </c>
      <c r="AY1420" s="11" t="s">
        <v>1784</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70504004</v>
      </c>
      <c r="D1421" s="12" t="s">
        <v>540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393</v>
      </c>
      <c r="AU1421" s="11" t="s">
        <v>344</v>
      </c>
      <c r="AV1421" s="14">
        <v>10000007</v>
      </c>
      <c r="AW1421" s="14">
        <v>70204003</v>
      </c>
      <c r="AX1421" s="12" t="s">
        <v>156</v>
      </c>
      <c r="AY1421" s="11" t="s">
        <v>1785</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70504005</v>
      </c>
      <c r="D1422" s="12" t="s">
        <v>621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16</v>
      </c>
      <c r="AE1422" s="11">
        <v>1</v>
      </c>
      <c r="AF1422" s="11" t="s">
        <v>387</v>
      </c>
      <c r="AG1422" s="6">
        <v>0</v>
      </c>
      <c r="AH1422" s="6">
        <v>1</v>
      </c>
      <c r="AI1422" s="6">
        <v>0</v>
      </c>
      <c r="AJ1422" s="6">
        <v>3</v>
      </c>
      <c r="AK1422" s="11">
        <v>0</v>
      </c>
      <c r="AL1422" s="11">
        <v>0</v>
      </c>
      <c r="AM1422" s="11">
        <v>0</v>
      </c>
      <c r="AN1422" s="11">
        <v>2.5</v>
      </c>
      <c r="AO1422" s="11">
        <v>5000</v>
      </c>
      <c r="AP1422" s="11">
        <v>2</v>
      </c>
      <c r="AQ1422" s="11">
        <v>0</v>
      </c>
      <c r="AR1422" s="6">
        <v>0</v>
      </c>
      <c r="AS1422" s="11">
        <v>80001030</v>
      </c>
      <c r="AT1422" s="15" t="s">
        <v>192</v>
      </c>
      <c r="AU1422" s="11" t="s">
        <v>344</v>
      </c>
      <c r="AV1422" s="14">
        <v>10000007</v>
      </c>
      <c r="AW1422" s="14">
        <v>70405001</v>
      </c>
      <c r="AX1422" s="12" t="s">
        <v>156</v>
      </c>
      <c r="AY1422" s="11">
        <v>0</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70505001</v>
      </c>
      <c r="D1423" s="12" t="s">
        <v>629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3</v>
      </c>
      <c r="AO1423" s="11">
        <v>5000</v>
      </c>
      <c r="AP1423" s="11">
        <v>3</v>
      </c>
      <c r="AQ1423" s="11">
        <v>0</v>
      </c>
      <c r="AR1423" s="6">
        <v>0</v>
      </c>
      <c r="AS1423" s="11">
        <v>80001030</v>
      </c>
      <c r="AT1423" s="15" t="s">
        <v>192</v>
      </c>
      <c r="AU1423" s="11" t="s">
        <v>344</v>
      </c>
      <c r="AV1423" s="14">
        <v>10000007</v>
      </c>
      <c r="AW1423" s="14">
        <v>70204002</v>
      </c>
      <c r="AX1423" s="12" t="s">
        <v>156</v>
      </c>
      <c r="AY1423" s="11" t="s">
        <v>1786</v>
      </c>
      <c r="AZ1423" s="13">
        <v>0</v>
      </c>
      <c r="BA1423" s="13">
        <v>0</v>
      </c>
      <c r="BB1423" s="37" t="s">
        <v>665</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70505002</v>
      </c>
      <c r="D1424" s="12" t="s">
        <v>666</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12</v>
      </c>
      <c r="AE1424" s="11">
        <v>2</v>
      </c>
      <c r="AF1424" s="11" t="s">
        <v>163</v>
      </c>
      <c r="AG1424" s="6">
        <v>0</v>
      </c>
      <c r="AH1424" s="6">
        <v>2</v>
      </c>
      <c r="AI1424" s="6">
        <v>0</v>
      </c>
      <c r="AJ1424" s="6">
        <v>1.5</v>
      </c>
      <c r="AK1424" s="11">
        <v>0</v>
      </c>
      <c r="AL1424" s="11">
        <v>0</v>
      </c>
      <c r="AM1424" s="11">
        <v>0</v>
      </c>
      <c r="AN1424" s="11">
        <v>1.5</v>
      </c>
      <c r="AO1424" s="11">
        <v>10000</v>
      </c>
      <c r="AP1424" s="11">
        <v>1</v>
      </c>
      <c r="AQ1424" s="11">
        <v>5</v>
      </c>
      <c r="AR1424" s="6">
        <v>0</v>
      </c>
      <c r="AS1424" s="11" t="s">
        <v>154</v>
      </c>
      <c r="AT1424" s="15" t="s">
        <v>393</v>
      </c>
      <c r="AU1424" s="11" t="s">
        <v>344</v>
      </c>
      <c r="AV1424" s="14">
        <v>10000007</v>
      </c>
      <c r="AW1424" s="14">
        <v>70302003</v>
      </c>
      <c r="AX1424" s="15" t="s">
        <v>375</v>
      </c>
      <c r="AY1424" s="11">
        <v>0</v>
      </c>
      <c r="AZ1424" s="13">
        <v>0</v>
      </c>
      <c r="BA1424" s="13">
        <v>0</v>
      </c>
      <c r="BB1424" s="37" t="s">
        <v>625</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70505003</v>
      </c>
      <c r="D1425" s="15" t="s">
        <v>396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12</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v>90204004</v>
      </c>
      <c r="AT1425" s="15" t="s">
        <v>155</v>
      </c>
      <c r="AU1425" s="14" t="s">
        <v>242</v>
      </c>
      <c r="AV1425" s="14">
        <v>0</v>
      </c>
      <c r="AW1425" s="14">
        <v>0</v>
      </c>
      <c r="AX1425" s="15" t="s">
        <v>156</v>
      </c>
      <c r="AY1425" s="15" t="s">
        <v>154</v>
      </c>
      <c r="AZ1425" s="13">
        <v>0</v>
      </c>
      <c r="BA1425" s="13">
        <v>0</v>
      </c>
      <c r="BB1425" s="68" t="s">
        <v>397</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70505004</v>
      </c>
      <c r="D1426" s="15" t="s">
        <v>461</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t="s">
        <v>459</v>
      </c>
      <c r="AS1426" s="14" t="s">
        <v>154</v>
      </c>
      <c r="AT1426" s="15" t="s">
        <v>155</v>
      </c>
      <c r="AU1426" s="14" t="s">
        <v>242</v>
      </c>
      <c r="AV1426" s="14">
        <v>0</v>
      </c>
      <c r="AW1426" s="14">
        <v>0</v>
      </c>
      <c r="AX1426" s="15" t="s">
        <v>156</v>
      </c>
      <c r="AY1426" s="15" t="s">
        <v>154</v>
      </c>
      <c r="AZ1426" s="13">
        <v>0</v>
      </c>
      <c r="BA1426" s="13">
        <v>0</v>
      </c>
      <c r="BB1426" s="68" t="s">
        <v>631</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70505005</v>
      </c>
      <c r="D1427" s="12" t="s">
        <v>667</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15</v>
      </c>
      <c r="AE1427" s="11">
        <v>1</v>
      </c>
      <c r="AF1427" s="11" t="s">
        <v>387</v>
      </c>
      <c r="AG1427" s="6">
        <v>0</v>
      </c>
      <c r="AH1427" s="6">
        <v>1</v>
      </c>
      <c r="AI1427" s="6">
        <v>0</v>
      </c>
      <c r="AJ1427" s="6">
        <v>3</v>
      </c>
      <c r="AK1427" s="11">
        <v>0</v>
      </c>
      <c r="AL1427" s="11">
        <v>0</v>
      </c>
      <c r="AM1427" s="11">
        <v>0</v>
      </c>
      <c r="AN1427" s="11">
        <v>3</v>
      </c>
      <c r="AO1427" s="11">
        <v>5000</v>
      </c>
      <c r="AP1427" s="11">
        <v>2.5</v>
      </c>
      <c r="AQ1427" s="11">
        <v>0</v>
      </c>
      <c r="AR1427" s="6">
        <v>0</v>
      </c>
      <c r="AS1427" s="11" t="s">
        <v>421</v>
      </c>
      <c r="AT1427" s="15" t="s">
        <v>209</v>
      </c>
      <c r="AU1427" s="11" t="s">
        <v>344</v>
      </c>
      <c r="AV1427" s="14">
        <v>10000007</v>
      </c>
      <c r="AW1427" s="14">
        <v>70305005</v>
      </c>
      <c r="AX1427" s="12" t="s">
        <v>156</v>
      </c>
      <c r="AY1427" s="11">
        <v>0</v>
      </c>
      <c r="AZ1427" s="13">
        <v>0</v>
      </c>
      <c r="BA1427" s="13">
        <v>0</v>
      </c>
      <c r="BB1427" s="37" t="s">
        <v>633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70505006</v>
      </c>
      <c r="D1428" s="12" t="s">
        <v>1750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3</v>
      </c>
      <c r="X1428" s="11">
        <v>0</v>
      </c>
      <c r="Y1428" s="11">
        <v>1</v>
      </c>
      <c r="Z1428" s="11">
        <v>0</v>
      </c>
      <c r="AA1428" s="11">
        <v>0</v>
      </c>
      <c r="AB1428" s="11">
        <v>0</v>
      </c>
      <c r="AC1428" s="11">
        <v>0</v>
      </c>
      <c r="AD1428" s="11">
        <v>7</v>
      </c>
      <c r="AE1428" s="11">
        <v>1</v>
      </c>
      <c r="AF1428" s="11" t="s">
        <v>387</v>
      </c>
      <c r="AG1428" s="6">
        <v>0</v>
      </c>
      <c r="AH1428" s="6">
        <v>1</v>
      </c>
      <c r="AI1428" s="6">
        <v>0</v>
      </c>
      <c r="AJ1428" s="6">
        <v>3</v>
      </c>
      <c r="AK1428" s="11">
        <v>0</v>
      </c>
      <c r="AL1428" s="11">
        <v>0</v>
      </c>
      <c r="AM1428" s="11">
        <v>0</v>
      </c>
      <c r="AN1428" s="11">
        <v>3</v>
      </c>
      <c r="AO1428" s="11">
        <v>5000</v>
      </c>
      <c r="AP1428" s="11">
        <v>2.5</v>
      </c>
      <c r="AQ1428" s="11">
        <v>0</v>
      </c>
      <c r="AR1428" s="6">
        <v>0</v>
      </c>
      <c r="AS1428" s="11" t="s">
        <v>154</v>
      </c>
      <c r="AT1428" s="15" t="s">
        <v>155</v>
      </c>
      <c r="AU1428" s="11" t="s">
        <v>344</v>
      </c>
      <c r="AV1428" s="14">
        <v>10000007</v>
      </c>
      <c r="AW1428" s="14">
        <v>70305007</v>
      </c>
      <c r="AX1428" s="12" t="s">
        <v>156</v>
      </c>
      <c r="AY1428" s="11">
        <v>0</v>
      </c>
      <c r="AZ1428" s="13">
        <v>0</v>
      </c>
      <c r="BA1428" s="13">
        <v>0</v>
      </c>
      <c r="BB1428" s="37" t="s">
        <v>373</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70505007</v>
      </c>
      <c r="D1429" s="12" t="s">
        <v>634</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30</v>
      </c>
      <c r="AE1429" s="11">
        <v>1</v>
      </c>
      <c r="AF1429" s="11" t="s">
        <v>503</v>
      </c>
      <c r="AG1429" s="6">
        <v>0</v>
      </c>
      <c r="AH1429" s="6">
        <v>0</v>
      </c>
      <c r="AI1429" s="6">
        <v>0</v>
      </c>
      <c r="AJ1429" s="6">
        <v>0</v>
      </c>
      <c r="AK1429" s="11">
        <v>0</v>
      </c>
      <c r="AL1429" s="11">
        <v>0</v>
      </c>
      <c r="AM1429" s="11">
        <v>0</v>
      </c>
      <c r="AN1429" s="11">
        <v>0.5</v>
      </c>
      <c r="AO1429" s="11">
        <v>999999</v>
      </c>
      <c r="AP1429" s="11">
        <v>0.5</v>
      </c>
      <c r="AQ1429" s="11">
        <v>0</v>
      </c>
      <c r="AR1429" s="6">
        <v>0</v>
      </c>
      <c r="AS1429" s="170" t="s">
        <v>582</v>
      </c>
      <c r="AT1429" s="15" t="s">
        <v>209</v>
      </c>
      <c r="AU1429" s="11" t="s">
        <v>344</v>
      </c>
      <c r="AV1429" s="14">
        <v>10000007</v>
      </c>
      <c r="AW1429" s="14">
        <v>70202004</v>
      </c>
      <c r="AX1429" s="15" t="s">
        <v>225</v>
      </c>
      <c r="AY1429" s="15" t="s">
        <v>255</v>
      </c>
      <c r="AZ1429" s="13">
        <v>0</v>
      </c>
      <c r="BA1429" s="13">
        <v>0</v>
      </c>
      <c r="BB1429" s="37" t="s">
        <v>571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70505008</v>
      </c>
      <c r="D1430" s="12" t="s">
        <v>615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387</v>
      </c>
      <c r="AG1430" s="6">
        <v>0</v>
      </c>
      <c r="AH1430" s="6">
        <v>1</v>
      </c>
      <c r="AI1430" s="6">
        <v>0</v>
      </c>
      <c r="AJ1430" s="6">
        <v>3</v>
      </c>
      <c r="AK1430" s="11">
        <v>0</v>
      </c>
      <c r="AL1430" s="11">
        <v>0</v>
      </c>
      <c r="AM1430" s="11">
        <v>0</v>
      </c>
      <c r="AN1430" s="11">
        <v>3</v>
      </c>
      <c r="AO1430" s="11">
        <v>5000</v>
      </c>
      <c r="AP1430" s="11">
        <v>2.5</v>
      </c>
      <c r="AQ1430" s="11">
        <v>0</v>
      </c>
      <c r="AR1430" s="6">
        <v>0</v>
      </c>
      <c r="AS1430" s="11" t="s">
        <v>421</v>
      </c>
      <c r="AT1430" s="15" t="s">
        <v>192</v>
      </c>
      <c r="AU1430" s="11" t="s">
        <v>344</v>
      </c>
      <c r="AV1430" s="14">
        <v>10000007</v>
      </c>
      <c r="AW1430" s="14">
        <v>70403003</v>
      </c>
      <c r="AX1430" s="12" t="s">
        <v>156</v>
      </c>
      <c r="AY1430" s="11">
        <v>0</v>
      </c>
      <c r="AZ1430" s="13">
        <v>0</v>
      </c>
      <c r="BA1430" s="13">
        <v>0</v>
      </c>
      <c r="BB1430" s="37" t="s">
        <v>633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71000001</v>
      </c>
      <c r="D1431" s="15" t="s">
        <v>1787</v>
      </c>
      <c r="E1431" s="14">
        <v>1</v>
      </c>
      <c r="F1431" s="14">
        <v>60010100</v>
      </c>
      <c r="G1431" s="14">
        <v>0</v>
      </c>
      <c r="H1431" s="13">
        <v>0</v>
      </c>
      <c r="I1431" s="14">
        <v>1</v>
      </c>
      <c r="J1431" s="14">
        <v>0</v>
      </c>
      <c r="K1431" s="14">
        <v>0</v>
      </c>
      <c r="L1431" s="14">
        <v>0</v>
      </c>
      <c r="M1431" s="14">
        <v>0</v>
      </c>
      <c r="N1431" s="11">
        <v>2</v>
      </c>
      <c r="O1431" s="14">
        <v>0</v>
      </c>
      <c r="P1431" s="14">
        <v>0</v>
      </c>
      <c r="Q1431" s="14">
        <v>0</v>
      </c>
      <c r="R1431" s="6">
        <v>0</v>
      </c>
      <c r="S1431" s="13">
        <v>0</v>
      </c>
      <c r="T1431" s="11">
        <v>1</v>
      </c>
      <c r="U1431" s="14">
        <v>2</v>
      </c>
      <c r="V1431" s="14">
        <v>0</v>
      </c>
      <c r="W1431" s="14">
        <v>0</v>
      </c>
      <c r="X1431" s="14">
        <v>0</v>
      </c>
      <c r="Y1431" s="14">
        <v>1</v>
      </c>
      <c r="Z1431" s="14">
        <v>0</v>
      </c>
      <c r="AA1431" s="14">
        <v>0</v>
      </c>
      <c r="AB1431" s="11">
        <v>0</v>
      </c>
      <c r="AC1431" s="14">
        <v>0</v>
      </c>
      <c r="AD1431" s="14">
        <v>5</v>
      </c>
      <c r="AE1431" s="14">
        <v>1</v>
      </c>
      <c r="AF1431" s="14">
        <v>3</v>
      </c>
      <c r="AG1431" s="6">
        <v>2</v>
      </c>
      <c r="AH1431" s="6">
        <v>0</v>
      </c>
      <c r="AI1431" s="6">
        <v>0</v>
      </c>
      <c r="AJ1431" s="6">
        <v>1.6</v>
      </c>
      <c r="AK1431" s="14">
        <v>0</v>
      </c>
      <c r="AL1431" s="14">
        <v>0</v>
      </c>
      <c r="AM1431" s="14">
        <v>0</v>
      </c>
      <c r="AN1431" s="14">
        <v>0.5</v>
      </c>
      <c r="AO1431" s="14">
        <v>3000</v>
      </c>
      <c r="AP1431" s="14">
        <v>0</v>
      </c>
      <c r="AQ1431" s="14">
        <v>0</v>
      </c>
      <c r="AR1431" s="6">
        <v>0</v>
      </c>
      <c r="AS1431" s="14" t="s">
        <v>1788</v>
      </c>
      <c r="AT1431" s="15" t="s">
        <v>192</v>
      </c>
      <c r="AU1431" s="14" t="s">
        <v>344</v>
      </c>
      <c r="AV1431" s="14" t="s">
        <v>154</v>
      </c>
      <c r="AW1431" s="14" t="s">
        <v>154</v>
      </c>
      <c r="AX1431" s="15" t="s">
        <v>156</v>
      </c>
      <c r="AY1431" s="15">
        <v>0</v>
      </c>
      <c r="AZ1431" s="13">
        <v>0</v>
      </c>
      <c r="BA1431" s="13">
        <v>0</v>
      </c>
      <c r="BB1431" s="68" t="s">
        <v>1789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73001101</v>
      </c>
      <c r="D1432" s="15" t="s">
        <v>744</v>
      </c>
      <c r="E1432" s="14">
        <v>1</v>
      </c>
      <c r="F1432" s="9">
        <v>0</v>
      </c>
      <c r="G1432" s="14">
        <v>0</v>
      </c>
      <c r="H1432" s="13">
        <v>0</v>
      </c>
      <c r="I1432" s="14">
        <v>1</v>
      </c>
      <c r="J1432" s="14">
        <v>0</v>
      </c>
      <c r="K1432" s="14">
        <v>0</v>
      </c>
      <c r="L1432" s="14">
        <v>0</v>
      </c>
      <c r="M1432" s="14">
        <v>0</v>
      </c>
      <c r="N1432" s="14">
        <v>2</v>
      </c>
      <c r="O1432" s="14">
        <v>1</v>
      </c>
      <c r="P1432" s="14">
        <v>0.1</v>
      </c>
      <c r="Q1432" s="14">
        <v>0</v>
      </c>
      <c r="R1432" s="6">
        <v>0</v>
      </c>
      <c r="S1432" s="13">
        <v>0</v>
      </c>
      <c r="T1432" s="11">
        <v>1</v>
      </c>
      <c r="U1432" s="14">
        <v>1</v>
      </c>
      <c r="V1432" s="14">
        <v>0</v>
      </c>
      <c r="W1432" s="14">
        <v>1.5</v>
      </c>
      <c r="X1432" s="14">
        <v>0</v>
      </c>
      <c r="Y1432" s="14">
        <v>0</v>
      </c>
      <c r="Z1432" s="14">
        <v>0</v>
      </c>
      <c r="AA1432" s="14">
        <v>0</v>
      </c>
      <c r="AB1432" s="14">
        <v>1</v>
      </c>
      <c r="AC1432" s="14">
        <v>0</v>
      </c>
      <c r="AD1432" s="14">
        <v>5</v>
      </c>
      <c r="AE1432" s="14">
        <v>1</v>
      </c>
      <c r="AF1432" s="14">
        <v>3</v>
      </c>
      <c r="AG1432" s="6">
        <v>2</v>
      </c>
      <c r="AH1432" s="6">
        <v>1</v>
      </c>
      <c r="AI1432" s="6">
        <v>0</v>
      </c>
      <c r="AJ1432" s="6">
        <v>6</v>
      </c>
      <c r="AK1432" s="14">
        <v>0</v>
      </c>
      <c r="AL1432" s="14">
        <v>0</v>
      </c>
      <c r="AM1432" s="14">
        <v>0</v>
      </c>
      <c r="AN1432" s="14">
        <v>0.5</v>
      </c>
      <c r="AO1432" s="14">
        <v>5000</v>
      </c>
      <c r="AP1432" s="14">
        <v>0.2</v>
      </c>
      <c r="AQ1432" s="14">
        <v>0</v>
      </c>
      <c r="AR1432" s="6">
        <v>0</v>
      </c>
      <c r="AS1432" s="14" t="s">
        <v>154</v>
      </c>
      <c r="AT1432" s="15" t="s">
        <v>155</v>
      </c>
      <c r="AU1432" s="14">
        <v>0</v>
      </c>
      <c r="AV1432" s="14">
        <v>10000006</v>
      </c>
      <c r="AW1432" s="10">
        <v>60000004</v>
      </c>
      <c r="AX1432" s="15" t="s">
        <v>745</v>
      </c>
      <c r="AY1432" s="15" t="s">
        <v>154</v>
      </c>
      <c r="AZ1432" s="13">
        <v>0</v>
      </c>
      <c r="BA1432" s="13">
        <v>0</v>
      </c>
      <c r="BB1432" s="68"/>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73001102</v>
      </c>
      <c r="D1433" s="12" t="s">
        <v>342</v>
      </c>
      <c r="E1433" s="14">
        <v>1</v>
      </c>
      <c r="F1433" s="11">
        <v>0</v>
      </c>
      <c r="G1433" s="14">
        <v>0</v>
      </c>
      <c r="H1433" s="13">
        <v>0</v>
      </c>
      <c r="I1433" s="14">
        <v>1</v>
      </c>
      <c r="J1433" s="14">
        <v>0</v>
      </c>
      <c r="K1433" s="14">
        <v>0</v>
      </c>
      <c r="L1433" s="11">
        <v>0</v>
      </c>
      <c r="M1433" s="11">
        <v>0</v>
      </c>
      <c r="N1433" s="11">
        <v>2</v>
      </c>
      <c r="O1433" s="11">
        <v>1</v>
      </c>
      <c r="P1433" s="11">
        <v>1</v>
      </c>
      <c r="Q1433" s="11">
        <v>0</v>
      </c>
      <c r="R1433" s="6">
        <v>0</v>
      </c>
      <c r="S1433" s="11">
        <v>0</v>
      </c>
      <c r="T1433" s="11">
        <v>1</v>
      </c>
      <c r="U1433" s="11">
        <v>2</v>
      </c>
      <c r="V1433" s="11">
        <v>0</v>
      </c>
      <c r="W1433" s="11">
        <v>2</v>
      </c>
      <c r="X1433" s="11">
        <v>0</v>
      </c>
      <c r="Y1433" s="11">
        <v>1</v>
      </c>
      <c r="Z1433" s="11">
        <v>0</v>
      </c>
      <c r="AA1433" s="11">
        <v>0</v>
      </c>
      <c r="AB1433" s="11">
        <v>0</v>
      </c>
      <c r="AC1433" s="11">
        <v>0</v>
      </c>
      <c r="AD1433" s="11">
        <v>6</v>
      </c>
      <c r="AE1433" s="11">
        <v>1</v>
      </c>
      <c r="AF1433" s="11">
        <v>3</v>
      </c>
      <c r="AG1433" s="6">
        <v>0</v>
      </c>
      <c r="AH1433" s="6">
        <v>0</v>
      </c>
      <c r="AI1433" s="6">
        <v>0</v>
      </c>
      <c r="AJ1433" s="6">
        <v>1.5</v>
      </c>
      <c r="AK1433" s="11">
        <v>0</v>
      </c>
      <c r="AL1433" s="11">
        <v>0</v>
      </c>
      <c r="AM1433" s="11">
        <v>0</v>
      </c>
      <c r="AN1433" s="11">
        <v>1</v>
      </c>
      <c r="AO1433" s="11">
        <v>5000</v>
      </c>
      <c r="AP1433" s="11">
        <v>0.5</v>
      </c>
      <c r="AQ1433" s="11">
        <v>0</v>
      </c>
      <c r="AR1433" s="6">
        <v>0</v>
      </c>
      <c r="AS1433" s="11" t="s">
        <v>154</v>
      </c>
      <c r="AT1433" s="15" t="s">
        <v>155</v>
      </c>
      <c r="AU1433" s="11" t="s">
        <v>344</v>
      </c>
      <c r="AV1433" s="14">
        <v>10000007</v>
      </c>
      <c r="AW1433" s="14">
        <v>70105001</v>
      </c>
      <c r="AX1433" s="12" t="s">
        <v>156</v>
      </c>
      <c r="AY1433" s="11" t="s">
        <v>1693</v>
      </c>
      <c r="AZ1433" s="13">
        <v>0</v>
      </c>
      <c r="BA1433" s="13">
        <v>0</v>
      </c>
      <c r="BB1433" s="37" t="s">
        <v>1694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1.75" customHeight="1">
      <c r="C1434" s="14">
        <v>73001103</v>
      </c>
      <c r="D1434" s="12" t="s">
        <v>342</v>
      </c>
      <c r="E1434" s="14">
        <v>1</v>
      </c>
      <c r="F1434" s="11">
        <v>0</v>
      </c>
      <c r="G1434" s="14">
        <v>0</v>
      </c>
      <c r="H1434" s="13">
        <v>0</v>
      </c>
      <c r="I1434" s="14">
        <v>1</v>
      </c>
      <c r="J1434" s="14">
        <v>0</v>
      </c>
      <c r="K1434" s="14">
        <v>0</v>
      </c>
      <c r="L1434" s="11">
        <v>0</v>
      </c>
      <c r="M1434" s="11">
        <v>0</v>
      </c>
      <c r="N1434" s="11">
        <v>2</v>
      </c>
      <c r="O1434" s="11">
        <v>3</v>
      </c>
      <c r="P1434" s="11">
        <v>1</v>
      </c>
      <c r="Q1434" s="11">
        <v>0</v>
      </c>
      <c r="R1434" s="6">
        <v>0</v>
      </c>
      <c r="S1434" s="11">
        <v>0</v>
      </c>
      <c r="T1434" s="11">
        <v>1</v>
      </c>
      <c r="U1434" s="11">
        <v>2</v>
      </c>
      <c r="V1434" s="11">
        <v>0</v>
      </c>
      <c r="W1434" s="11">
        <v>3</v>
      </c>
      <c r="X1434" s="11">
        <v>0</v>
      </c>
      <c r="Y1434" s="11">
        <v>1</v>
      </c>
      <c r="Z1434" s="11">
        <v>0</v>
      </c>
      <c r="AA1434" s="11">
        <v>0</v>
      </c>
      <c r="AB1434" s="11">
        <v>0</v>
      </c>
      <c r="AC1434" s="11">
        <v>0</v>
      </c>
      <c r="AD1434" s="11">
        <v>9</v>
      </c>
      <c r="AE1434" s="11">
        <v>1</v>
      </c>
      <c r="AF1434" s="11">
        <v>4</v>
      </c>
      <c r="AG1434" s="6">
        <v>0</v>
      </c>
      <c r="AH1434" s="6">
        <v>1</v>
      </c>
      <c r="AI1434" s="6">
        <v>0</v>
      </c>
      <c r="AJ1434" s="6">
        <v>2</v>
      </c>
      <c r="AK1434" s="11">
        <v>0</v>
      </c>
      <c r="AL1434" s="11">
        <v>0</v>
      </c>
      <c r="AM1434" s="11">
        <v>0</v>
      </c>
      <c r="AN1434" s="11">
        <v>3</v>
      </c>
      <c r="AO1434" s="11">
        <v>5000</v>
      </c>
      <c r="AP1434" s="11">
        <v>2.5</v>
      </c>
      <c r="AQ1434" s="11">
        <v>0</v>
      </c>
      <c r="AR1434" s="6">
        <v>0</v>
      </c>
      <c r="AS1434" s="11" t="s">
        <v>343</v>
      </c>
      <c r="AT1434" s="12" t="s">
        <v>209</v>
      </c>
      <c r="AU1434" s="11" t="s">
        <v>344</v>
      </c>
      <c r="AV1434" s="14">
        <v>10000007</v>
      </c>
      <c r="AW1434" s="14">
        <v>70102001</v>
      </c>
      <c r="AX1434" s="12" t="s">
        <v>156</v>
      </c>
      <c r="AY1434" s="11" t="s">
        <v>1689</v>
      </c>
      <c r="AZ1434" s="13">
        <v>0</v>
      </c>
      <c r="BA1434" s="13">
        <v>0</v>
      </c>
      <c r="BB1434" s="37" t="s">
        <v>346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73001201</v>
      </c>
      <c r="D1435" s="12" t="s">
        <v>1776</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v>
      </c>
      <c r="X1435" s="11">
        <v>0</v>
      </c>
      <c r="Y1435" s="11">
        <v>1</v>
      </c>
      <c r="Z1435" s="11">
        <v>0</v>
      </c>
      <c r="AA1435" s="11">
        <v>0</v>
      </c>
      <c r="AB1435" s="11">
        <v>0</v>
      </c>
      <c r="AC1435" s="11">
        <v>0</v>
      </c>
      <c r="AD1435" s="11">
        <v>20</v>
      </c>
      <c r="AE1435" s="11">
        <v>1</v>
      </c>
      <c r="AF1435" s="11" t="s">
        <v>503</v>
      </c>
      <c r="AG1435" s="6">
        <v>1</v>
      </c>
      <c r="AH1435" s="6">
        <v>0</v>
      </c>
      <c r="AI1435" s="6">
        <v>0</v>
      </c>
      <c r="AJ1435" s="6">
        <v>0</v>
      </c>
      <c r="AK1435" s="11">
        <v>0</v>
      </c>
      <c r="AL1435" s="11">
        <v>0</v>
      </c>
      <c r="AM1435" s="11">
        <v>0</v>
      </c>
      <c r="AN1435" s="11">
        <v>0.5</v>
      </c>
      <c r="AO1435" s="11">
        <v>999999</v>
      </c>
      <c r="AP1435" s="11">
        <v>2</v>
      </c>
      <c r="AQ1435" s="11">
        <v>0</v>
      </c>
      <c r="AR1435" s="6">
        <v>0</v>
      </c>
      <c r="AS1435" s="11" t="s">
        <v>498</v>
      </c>
      <c r="AT1435" s="15" t="s">
        <v>209</v>
      </c>
      <c r="AU1435" s="11" t="s">
        <v>344</v>
      </c>
      <c r="AV1435" s="14">
        <v>10000007</v>
      </c>
      <c r="AW1435" s="14">
        <v>70405007</v>
      </c>
      <c r="AX1435" s="15" t="s">
        <v>225</v>
      </c>
      <c r="AY1435" s="15" t="s">
        <v>255</v>
      </c>
      <c r="AZ1435" s="13">
        <v>0</v>
      </c>
      <c r="BA1435" s="13">
        <v>0</v>
      </c>
      <c r="BB1435" s="37" t="s">
        <v>1777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73001203</v>
      </c>
      <c r="D1436" s="12" t="s">
        <v>1695</v>
      </c>
      <c r="E1436" s="14">
        <v>1</v>
      </c>
      <c r="F1436" s="11">
        <v>60010300</v>
      </c>
      <c r="G1436" s="14">
        <v>0</v>
      </c>
      <c r="H1436" s="13">
        <v>0</v>
      </c>
      <c r="I1436" s="14">
        <v>1</v>
      </c>
      <c r="J1436" s="14">
        <v>0</v>
      </c>
      <c r="K1436" s="14">
        <v>0</v>
      </c>
      <c r="L1436" s="11">
        <v>0</v>
      </c>
      <c r="M1436" s="11">
        <v>0</v>
      </c>
      <c r="N1436" s="11">
        <v>2</v>
      </c>
      <c r="O1436" s="11">
        <v>2</v>
      </c>
      <c r="P1436" s="11">
        <v>0.8</v>
      </c>
      <c r="Q1436" s="11">
        <v>0</v>
      </c>
      <c r="R1436" s="6">
        <v>0</v>
      </c>
      <c r="S1436" s="11">
        <v>0</v>
      </c>
      <c r="T1436" s="11">
        <v>1</v>
      </c>
      <c r="U1436" s="11">
        <v>2</v>
      </c>
      <c r="V1436" s="11">
        <v>0</v>
      </c>
      <c r="W1436" s="11">
        <v>0</v>
      </c>
      <c r="X1436" s="11">
        <v>0</v>
      </c>
      <c r="Y1436" s="11">
        <v>0</v>
      </c>
      <c r="Z1436" s="11">
        <v>0</v>
      </c>
      <c r="AA1436" s="11">
        <v>0</v>
      </c>
      <c r="AB1436" s="11">
        <v>0</v>
      </c>
      <c r="AC1436" s="11">
        <v>0</v>
      </c>
      <c r="AD1436" s="11">
        <v>30</v>
      </c>
      <c r="AE1436" s="11">
        <v>0</v>
      </c>
      <c r="AF1436" s="11">
        <v>0</v>
      </c>
      <c r="AG1436" s="6">
        <v>2</v>
      </c>
      <c r="AH1436" s="6">
        <v>2</v>
      </c>
      <c r="AI1436" s="6">
        <v>0</v>
      </c>
      <c r="AJ1436" s="6">
        <v>1.5</v>
      </c>
      <c r="AK1436" s="11">
        <v>0</v>
      </c>
      <c r="AL1436" s="11">
        <v>0</v>
      </c>
      <c r="AM1436" s="11">
        <v>0</v>
      </c>
      <c r="AN1436" s="11">
        <v>1</v>
      </c>
      <c r="AO1436" s="11">
        <v>3000</v>
      </c>
      <c r="AP1436" s="11">
        <v>0.5</v>
      </c>
      <c r="AQ1436" s="11">
        <v>0</v>
      </c>
      <c r="AR1436" s="6">
        <v>0</v>
      </c>
      <c r="AS1436" s="11" t="s">
        <v>154</v>
      </c>
      <c r="AT1436" s="15" t="s">
        <v>155</v>
      </c>
      <c r="AU1436" s="11" t="s">
        <v>351</v>
      </c>
      <c r="AV1436" s="14">
        <v>0</v>
      </c>
      <c r="AW1436" s="14">
        <v>0</v>
      </c>
      <c r="AX1436" s="12" t="s">
        <v>339</v>
      </c>
      <c r="AY1436" s="11" t="s">
        <v>1790</v>
      </c>
      <c r="AZ1436" s="13">
        <v>0</v>
      </c>
      <c r="BA1436" s="13">
        <v>0</v>
      </c>
      <c r="BB1436" s="37" t="s">
        <v>1697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73001204</v>
      </c>
      <c r="D1437" s="12" t="s">
        <v>1065</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10</v>
      </c>
      <c r="AE1437" s="11">
        <v>1</v>
      </c>
      <c r="AF1437" s="11">
        <v>3</v>
      </c>
      <c r="AG1437" s="6">
        <v>1</v>
      </c>
      <c r="AH1437" s="6">
        <v>1</v>
      </c>
      <c r="AI1437" s="6">
        <v>0</v>
      </c>
      <c r="AJ1437" s="6">
        <v>1.5</v>
      </c>
      <c r="AK1437" s="11">
        <v>0</v>
      </c>
      <c r="AL1437" s="11">
        <v>0</v>
      </c>
      <c r="AM1437" s="11">
        <v>0</v>
      </c>
      <c r="AN1437" s="11">
        <v>0.5</v>
      </c>
      <c r="AO1437" s="11">
        <v>5000</v>
      </c>
      <c r="AP1437" s="11">
        <v>3</v>
      </c>
      <c r="AQ1437" s="11">
        <v>0</v>
      </c>
      <c r="AR1437" s="6">
        <v>0</v>
      </c>
      <c r="AS1437" s="11" t="s">
        <v>154</v>
      </c>
      <c r="AT1437" s="15" t="s">
        <v>155</v>
      </c>
      <c r="AU1437" s="11" t="s">
        <v>344</v>
      </c>
      <c r="AV1437" s="14">
        <v>10000007</v>
      </c>
      <c r="AW1437" s="14">
        <v>70103003</v>
      </c>
      <c r="AX1437" s="12" t="s">
        <v>156</v>
      </c>
      <c r="AY1437" s="11" t="s">
        <v>1791</v>
      </c>
      <c r="AZ1437" s="13">
        <v>0</v>
      </c>
      <c r="BA1437" s="13">
        <v>0</v>
      </c>
      <c r="BB1437" s="37" t="s">
        <v>1067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73001205</v>
      </c>
      <c r="D1438" s="15" t="s">
        <v>374</v>
      </c>
      <c r="E1438" s="14">
        <v>1</v>
      </c>
      <c r="F1438" s="14">
        <v>60010300</v>
      </c>
      <c r="G1438" s="14">
        <v>0</v>
      </c>
      <c r="H1438" s="13">
        <v>0</v>
      </c>
      <c r="I1438" s="14">
        <v>1</v>
      </c>
      <c r="J1438" s="14">
        <v>0</v>
      </c>
      <c r="K1438" s="14">
        <v>0</v>
      </c>
      <c r="L1438" s="14">
        <v>0</v>
      </c>
      <c r="M1438" s="14">
        <v>0</v>
      </c>
      <c r="N1438" s="11">
        <v>2</v>
      </c>
      <c r="O1438" s="14">
        <v>1</v>
      </c>
      <c r="P1438" s="14">
        <v>0.5</v>
      </c>
      <c r="Q1438" s="14">
        <v>0</v>
      </c>
      <c r="R1438" s="6">
        <v>0</v>
      </c>
      <c r="S1438" s="13">
        <v>0</v>
      </c>
      <c r="T1438" s="11">
        <v>1</v>
      </c>
      <c r="U1438" s="14">
        <v>2</v>
      </c>
      <c r="V1438" s="14">
        <v>0</v>
      </c>
      <c r="W1438" s="14">
        <v>3</v>
      </c>
      <c r="X1438" s="14">
        <v>0</v>
      </c>
      <c r="Y1438" s="14">
        <v>0</v>
      </c>
      <c r="Z1438" s="14">
        <v>0</v>
      </c>
      <c r="AA1438" s="14">
        <v>0</v>
      </c>
      <c r="AB1438" s="14">
        <v>0</v>
      </c>
      <c r="AC1438" s="14">
        <v>0</v>
      </c>
      <c r="AD1438" s="14">
        <v>15</v>
      </c>
      <c r="AE1438" s="14">
        <v>1</v>
      </c>
      <c r="AF1438" s="14">
        <v>2</v>
      </c>
      <c r="AG1438" s="6">
        <v>2</v>
      </c>
      <c r="AH1438" s="6">
        <v>2</v>
      </c>
      <c r="AI1438" s="6">
        <v>0</v>
      </c>
      <c r="AJ1438" s="6">
        <v>3</v>
      </c>
      <c r="AK1438" s="14">
        <v>0</v>
      </c>
      <c r="AL1438" s="14">
        <v>0</v>
      </c>
      <c r="AM1438" s="14">
        <v>0</v>
      </c>
      <c r="AN1438" s="14">
        <v>2</v>
      </c>
      <c r="AO1438" s="14">
        <v>30000</v>
      </c>
      <c r="AP1438" s="14">
        <v>2</v>
      </c>
      <c r="AQ1438" s="14">
        <v>4</v>
      </c>
      <c r="AR1438" s="6">
        <v>0</v>
      </c>
      <c r="AS1438" s="14" t="s">
        <v>154</v>
      </c>
      <c r="AT1438" s="15" t="s">
        <v>155</v>
      </c>
      <c r="AU1438" s="14" t="s">
        <v>351</v>
      </c>
      <c r="AV1438" s="14">
        <v>10003002</v>
      </c>
      <c r="AW1438" s="14">
        <v>70106005</v>
      </c>
      <c r="AX1438" s="15" t="s">
        <v>375</v>
      </c>
      <c r="AY1438" s="15">
        <v>0</v>
      </c>
      <c r="AZ1438" s="13">
        <v>0</v>
      </c>
      <c r="BA1438" s="13">
        <v>0</v>
      </c>
      <c r="BB1438" s="68" t="s">
        <v>370</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73001301</v>
      </c>
      <c r="D1439" s="12" t="s">
        <v>463</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163</v>
      </c>
      <c r="AG1439" s="6">
        <v>0</v>
      </c>
      <c r="AH1439" s="6">
        <v>2</v>
      </c>
      <c r="AI1439" s="6">
        <v>0</v>
      </c>
      <c r="AJ1439" s="6">
        <v>1.5</v>
      </c>
      <c r="AK1439" s="11">
        <v>0</v>
      </c>
      <c r="AL1439" s="11">
        <v>0</v>
      </c>
      <c r="AM1439" s="11">
        <v>0</v>
      </c>
      <c r="AN1439" s="11">
        <v>1.5</v>
      </c>
      <c r="AO1439" s="11">
        <v>1200</v>
      </c>
      <c r="AP1439" s="11">
        <v>1</v>
      </c>
      <c r="AQ1439" s="11">
        <v>15</v>
      </c>
      <c r="AR1439" s="6">
        <v>0</v>
      </c>
      <c r="AS1439" s="11" t="s">
        <v>154</v>
      </c>
      <c r="AT1439" s="12" t="s">
        <v>192</v>
      </c>
      <c r="AU1439" s="11" t="s">
        <v>165</v>
      </c>
      <c r="AV1439" s="14">
        <v>10000011</v>
      </c>
      <c r="AW1439" s="14">
        <v>70404001</v>
      </c>
      <c r="AX1439" s="12" t="s">
        <v>166</v>
      </c>
      <c r="AY1439" s="11">
        <v>0</v>
      </c>
      <c r="AZ1439" s="13">
        <v>0</v>
      </c>
      <c r="BA1439" s="13">
        <v>0</v>
      </c>
      <c r="BB1439" s="37" t="s">
        <v>476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73001302</v>
      </c>
      <c r="D1440" s="12" t="s">
        <v>1695</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20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154</v>
      </c>
      <c r="AT1440" s="15" t="s">
        <v>155</v>
      </c>
      <c r="AU1440" s="11" t="s">
        <v>351</v>
      </c>
      <c r="AV1440" s="14">
        <v>0</v>
      </c>
      <c r="AW1440" s="14">
        <v>0</v>
      </c>
      <c r="AX1440" s="12" t="s">
        <v>339</v>
      </c>
      <c r="AY1440" s="11" t="s">
        <v>1792</v>
      </c>
      <c r="AZ1440" s="13">
        <v>0</v>
      </c>
      <c r="BA1440" s="13">
        <v>0</v>
      </c>
      <c r="BB1440" s="37" t="s">
        <v>1697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73001303</v>
      </c>
      <c r="D1441" s="12" t="s">
        <v>350</v>
      </c>
      <c r="E1441" s="14">
        <v>1</v>
      </c>
      <c r="F1441" s="11">
        <v>60010300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2</v>
      </c>
      <c r="AF1441" s="11" t="s">
        <v>163</v>
      </c>
      <c r="AG1441" s="6">
        <v>0</v>
      </c>
      <c r="AH1441" s="6">
        <v>2</v>
      </c>
      <c r="AI1441" s="6">
        <v>0</v>
      </c>
      <c r="AJ1441" s="6">
        <v>1.5</v>
      </c>
      <c r="AK1441" s="11">
        <v>0</v>
      </c>
      <c r="AL1441" s="11">
        <v>0</v>
      </c>
      <c r="AM1441" s="11">
        <v>0</v>
      </c>
      <c r="AN1441" s="11">
        <v>2.5</v>
      </c>
      <c r="AO1441" s="11">
        <v>4000</v>
      </c>
      <c r="AP1441" s="11">
        <v>2</v>
      </c>
      <c r="AQ1441" s="11">
        <v>0</v>
      </c>
      <c r="AR1441" s="6">
        <v>0</v>
      </c>
      <c r="AS1441" s="11" t="s">
        <v>154</v>
      </c>
      <c r="AT1441" s="15" t="s">
        <v>209</v>
      </c>
      <c r="AU1441" s="11" t="s">
        <v>351</v>
      </c>
      <c r="AV1441" s="14">
        <v>10001007</v>
      </c>
      <c r="AW1441" s="14">
        <v>70103001</v>
      </c>
      <c r="AX1441" s="12" t="s">
        <v>156</v>
      </c>
      <c r="AY1441" s="11">
        <v>0</v>
      </c>
      <c r="AZ1441" s="13">
        <v>0</v>
      </c>
      <c r="BA1441" s="13">
        <v>0</v>
      </c>
      <c r="BB1441" s="37" t="s">
        <v>352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73001305</v>
      </c>
      <c r="D1442" s="15" t="s">
        <v>461</v>
      </c>
      <c r="E1442" s="14">
        <v>1</v>
      </c>
      <c r="F1442" s="14">
        <v>60010500</v>
      </c>
      <c r="G1442" s="14">
        <v>0</v>
      </c>
      <c r="H1442" s="13">
        <v>0</v>
      </c>
      <c r="I1442" s="14">
        <v>1</v>
      </c>
      <c r="J1442" s="14">
        <v>0</v>
      </c>
      <c r="K1442" s="14">
        <v>0</v>
      </c>
      <c r="L1442" s="14">
        <v>0</v>
      </c>
      <c r="M1442" s="14">
        <v>0</v>
      </c>
      <c r="N1442" s="11">
        <v>2</v>
      </c>
      <c r="O1442" s="14">
        <v>2</v>
      </c>
      <c r="P1442" s="14">
        <v>0.5</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459</v>
      </c>
      <c r="AS1442" s="14" t="s">
        <v>154</v>
      </c>
      <c r="AT1442" s="15" t="s">
        <v>155</v>
      </c>
      <c r="AU1442" s="14" t="s">
        <v>242</v>
      </c>
      <c r="AV1442" s="14">
        <v>0</v>
      </c>
      <c r="AW1442" s="14">
        <v>0</v>
      </c>
      <c r="AX1442" s="15" t="s">
        <v>156</v>
      </c>
      <c r="AY1442" s="15" t="s">
        <v>154</v>
      </c>
      <c r="AZ1442" s="13">
        <v>0</v>
      </c>
      <c r="BA1442" s="13">
        <v>0</v>
      </c>
      <c r="BB1442" s="68" t="s">
        <v>631</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25" customHeight="1">
      <c r="C1443" s="14">
        <v>73001306</v>
      </c>
      <c r="D1443" s="15" t="s">
        <v>971</v>
      </c>
      <c r="E1443" s="14">
        <v>1</v>
      </c>
      <c r="F1443" s="14">
        <v>62000101</v>
      </c>
      <c r="G1443" s="14">
        <v>0</v>
      </c>
      <c r="H1443" s="13">
        <v>0</v>
      </c>
      <c r="I1443" s="14">
        <v>1</v>
      </c>
      <c r="J1443" s="14">
        <v>0</v>
      </c>
      <c r="K1443" s="11">
        <v>0</v>
      </c>
      <c r="L1443" s="14">
        <v>0</v>
      </c>
      <c r="M1443" s="14">
        <v>0</v>
      </c>
      <c r="N1443" s="11">
        <v>2</v>
      </c>
      <c r="O1443" s="14">
        <v>1</v>
      </c>
      <c r="P1443" s="14">
        <v>0.3</v>
      </c>
      <c r="Q1443" s="14">
        <v>0</v>
      </c>
      <c r="R1443" s="6">
        <v>0</v>
      </c>
      <c r="S1443" s="13">
        <v>0</v>
      </c>
      <c r="T1443" s="11">
        <v>1</v>
      </c>
      <c r="U1443" s="14">
        <v>1</v>
      </c>
      <c r="V1443" s="14">
        <v>0</v>
      </c>
      <c r="W1443" s="14">
        <v>3</v>
      </c>
      <c r="X1443" s="14">
        <v>0</v>
      </c>
      <c r="Y1443" s="14">
        <v>0</v>
      </c>
      <c r="Z1443" s="14">
        <v>0</v>
      </c>
      <c r="AA1443" s="14">
        <v>0</v>
      </c>
      <c r="AB1443" s="14">
        <v>1</v>
      </c>
      <c r="AC1443" s="14">
        <v>12</v>
      </c>
      <c r="AD1443" s="14">
        <v>12</v>
      </c>
      <c r="AE1443" s="14">
        <v>0</v>
      </c>
      <c r="AF1443" s="14">
        <v>3</v>
      </c>
      <c r="AG1443" s="6">
        <v>7</v>
      </c>
      <c r="AH1443" s="6">
        <v>0</v>
      </c>
      <c r="AI1443" s="6">
        <v>0</v>
      </c>
      <c r="AJ1443" s="6">
        <v>10</v>
      </c>
      <c r="AK1443" s="14">
        <v>0</v>
      </c>
      <c r="AL1443" s="14">
        <v>0</v>
      </c>
      <c r="AM1443" s="14">
        <v>0</v>
      </c>
      <c r="AN1443" s="14">
        <v>0</v>
      </c>
      <c r="AO1443" s="14">
        <v>3000</v>
      </c>
      <c r="AP1443" s="14">
        <v>0.5</v>
      </c>
      <c r="AQ1443" s="14">
        <v>20</v>
      </c>
      <c r="AR1443" s="6">
        <v>0</v>
      </c>
      <c r="AS1443" s="14" t="s">
        <v>154</v>
      </c>
      <c r="AT1443" s="12" t="s">
        <v>182</v>
      </c>
      <c r="AU1443" s="14" t="s">
        <v>778</v>
      </c>
      <c r="AV1443" s="14">
        <v>10000011</v>
      </c>
      <c r="AW1443" s="14">
        <v>20001010</v>
      </c>
      <c r="AX1443" s="15" t="s">
        <v>189</v>
      </c>
      <c r="AY1443" s="15" t="s">
        <v>154</v>
      </c>
      <c r="AZ1443" s="13">
        <v>0</v>
      </c>
      <c r="BA1443" s="13">
        <v>0</v>
      </c>
      <c r="BB1443" s="37" t="s">
        <v>972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73002101</v>
      </c>
      <c r="D1444" s="12" t="s">
        <v>1695</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154</v>
      </c>
      <c r="AT1444" s="15" t="s">
        <v>155</v>
      </c>
      <c r="AU1444" s="11" t="s">
        <v>351</v>
      </c>
      <c r="AV1444" s="14">
        <v>0</v>
      </c>
      <c r="AW1444" s="14">
        <v>0</v>
      </c>
      <c r="AX1444" s="12" t="s">
        <v>339</v>
      </c>
      <c r="AY1444" s="11" t="s">
        <v>1793</v>
      </c>
      <c r="AZ1444" s="13">
        <v>0</v>
      </c>
      <c r="BA1444" s="13">
        <v>0</v>
      </c>
      <c r="BB1444" s="37" t="s">
        <v>1697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73002102</v>
      </c>
      <c r="D1445" s="15" t="s">
        <v>1794</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90401006</v>
      </c>
      <c r="AS1445" s="14" t="s">
        <v>154</v>
      </c>
      <c r="AT1445" s="15" t="s">
        <v>155</v>
      </c>
      <c r="AU1445" s="14" t="s">
        <v>242</v>
      </c>
      <c r="AV1445" s="14">
        <v>0</v>
      </c>
      <c r="AW1445" s="14">
        <v>40000003</v>
      </c>
      <c r="AX1445" s="15" t="s">
        <v>156</v>
      </c>
      <c r="AY1445" s="15" t="s">
        <v>154</v>
      </c>
      <c r="AZ1445" s="13">
        <v>0</v>
      </c>
      <c r="BA1445" s="13">
        <v>0</v>
      </c>
      <c r="BB1445" s="68" t="s">
        <v>1795</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73002103</v>
      </c>
      <c r="D1446" s="15" t="s">
        <v>1796</v>
      </c>
      <c r="E1446" s="14">
        <v>1</v>
      </c>
      <c r="F1446" s="14">
        <v>60010300</v>
      </c>
      <c r="G1446" s="14">
        <v>0</v>
      </c>
      <c r="H1446" s="13">
        <v>0</v>
      </c>
      <c r="I1446" s="14">
        <v>1</v>
      </c>
      <c r="J1446" s="14">
        <v>0</v>
      </c>
      <c r="K1446" s="14">
        <v>0</v>
      </c>
      <c r="L1446" s="14">
        <v>0</v>
      </c>
      <c r="M1446" s="14">
        <v>0</v>
      </c>
      <c r="N1446" s="11">
        <v>2</v>
      </c>
      <c r="O1446" s="14">
        <v>6</v>
      </c>
      <c r="P1446" s="14">
        <v>0</v>
      </c>
      <c r="Q1446" s="14">
        <v>0</v>
      </c>
      <c r="R1446" s="6">
        <v>0</v>
      </c>
      <c r="S1446" s="13">
        <v>0</v>
      </c>
      <c r="T1446" s="11">
        <v>1</v>
      </c>
      <c r="U1446" s="14">
        <v>2</v>
      </c>
      <c r="V1446" s="14">
        <v>0</v>
      </c>
      <c r="W1446" s="14">
        <v>10</v>
      </c>
      <c r="X1446" s="14">
        <v>0</v>
      </c>
      <c r="Y1446" s="14">
        <v>0</v>
      </c>
      <c r="Z1446" s="14">
        <v>0</v>
      </c>
      <c r="AA1446" s="14">
        <v>0</v>
      </c>
      <c r="AB1446" s="14">
        <v>0</v>
      </c>
      <c r="AC1446" s="14">
        <v>0</v>
      </c>
      <c r="AD1446" s="14">
        <v>15</v>
      </c>
      <c r="AE1446" s="14">
        <v>1</v>
      </c>
      <c r="AF1446" s="14">
        <v>3</v>
      </c>
      <c r="AG1446" s="6">
        <v>1</v>
      </c>
      <c r="AH1446" s="6">
        <v>0</v>
      </c>
      <c r="AI1446" s="6">
        <v>0</v>
      </c>
      <c r="AJ1446" s="6">
        <v>1.5</v>
      </c>
      <c r="AK1446" s="14">
        <v>0</v>
      </c>
      <c r="AL1446" s="14">
        <v>0</v>
      </c>
      <c r="AM1446" s="14">
        <v>0</v>
      </c>
      <c r="AN1446" s="14">
        <v>1</v>
      </c>
      <c r="AO1446" s="14">
        <v>1000</v>
      </c>
      <c r="AP1446" s="14">
        <v>0.5</v>
      </c>
      <c r="AQ1446" s="14">
        <v>0</v>
      </c>
      <c r="AR1446" s="6">
        <v>0</v>
      </c>
      <c r="AS1446" s="14" t="s">
        <v>368</v>
      </c>
      <c r="AT1446" s="15" t="s">
        <v>155</v>
      </c>
      <c r="AU1446" s="14" t="s">
        <v>351</v>
      </c>
      <c r="AV1446" s="14">
        <v>10002001</v>
      </c>
      <c r="AW1446" s="14">
        <v>70106001</v>
      </c>
      <c r="AX1446" s="15" t="s">
        <v>225</v>
      </c>
      <c r="AY1446" s="15" t="s">
        <v>369</v>
      </c>
      <c r="AZ1446" s="13">
        <v>0</v>
      </c>
      <c r="BA1446" s="13">
        <v>0</v>
      </c>
      <c r="BB1446" s="68" t="s">
        <v>370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73002104</v>
      </c>
      <c r="D1447" s="15" t="s">
        <v>1796</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90401004</v>
      </c>
      <c r="AS1447" s="14" t="s">
        <v>154</v>
      </c>
      <c r="AT1447" s="15" t="s">
        <v>155</v>
      </c>
      <c r="AU1447" s="14" t="s">
        <v>242</v>
      </c>
      <c r="AV1447" s="14">
        <v>0</v>
      </c>
      <c r="AW1447" s="14">
        <v>40000003</v>
      </c>
      <c r="AX1447" s="15" t="s">
        <v>156</v>
      </c>
      <c r="AY1447" s="15" t="s">
        <v>154</v>
      </c>
      <c r="AZ1447" s="13">
        <v>0</v>
      </c>
      <c r="BA1447" s="13">
        <v>0</v>
      </c>
      <c r="BB1447" s="68" t="s">
        <v>505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73002105</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1</v>
      </c>
      <c r="X1448" s="11">
        <v>0</v>
      </c>
      <c r="Y1448" s="11">
        <v>1</v>
      </c>
      <c r="Z1448" s="11">
        <v>0</v>
      </c>
      <c r="AA1448" s="11">
        <v>0</v>
      </c>
      <c r="AB1448" s="11">
        <v>0</v>
      </c>
      <c r="AC1448" s="11">
        <v>0</v>
      </c>
      <c r="AD1448" s="11">
        <v>30</v>
      </c>
      <c r="AE1448" s="11">
        <v>1</v>
      </c>
      <c r="AF1448" s="11" t="s">
        <v>503</v>
      </c>
      <c r="AG1448" s="6">
        <v>0</v>
      </c>
      <c r="AH1448" s="6">
        <v>0</v>
      </c>
      <c r="AI1448" s="6">
        <v>0</v>
      </c>
      <c r="AJ1448" s="6">
        <v>0</v>
      </c>
      <c r="AK1448" s="11">
        <v>0</v>
      </c>
      <c r="AL1448" s="11">
        <v>0</v>
      </c>
      <c r="AM1448" s="11">
        <v>0</v>
      </c>
      <c r="AN1448" s="11">
        <v>0.5</v>
      </c>
      <c r="AO1448" s="11">
        <v>999999</v>
      </c>
      <c r="AP1448" s="11">
        <v>0.5</v>
      </c>
      <c r="AQ1448" s="11">
        <v>0</v>
      </c>
      <c r="AR1448" s="6">
        <v>0</v>
      </c>
      <c r="AS1448" s="170" t="s">
        <v>582</v>
      </c>
      <c r="AT1448" s="15" t="s">
        <v>209</v>
      </c>
      <c r="AU1448" s="11" t="s">
        <v>344</v>
      </c>
      <c r="AV1448" s="14">
        <v>10000007</v>
      </c>
      <c r="AW1448" s="14">
        <v>70202004</v>
      </c>
      <c r="AX1448" s="15" t="s">
        <v>225</v>
      </c>
      <c r="AY1448" s="15" t="s">
        <v>255</v>
      </c>
      <c r="AZ1448" s="13">
        <v>0</v>
      </c>
      <c r="BA1448" s="13">
        <v>0</v>
      </c>
      <c r="BB1448" s="37" t="s">
        <v>1797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73002201</v>
      </c>
      <c r="D1449" s="12" t="s">
        <v>386</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12</v>
      </c>
      <c r="AE1449" s="11">
        <v>1</v>
      </c>
      <c r="AF1449" s="11" t="s">
        <v>387</v>
      </c>
      <c r="AG1449" s="6">
        <v>1</v>
      </c>
      <c r="AH1449" s="6">
        <v>1</v>
      </c>
      <c r="AI1449" s="6">
        <v>0</v>
      </c>
      <c r="AJ1449" s="6">
        <v>3</v>
      </c>
      <c r="AK1449" s="11">
        <v>0</v>
      </c>
      <c r="AL1449" s="11">
        <v>0</v>
      </c>
      <c r="AM1449" s="11">
        <v>0</v>
      </c>
      <c r="AN1449" s="11">
        <v>3</v>
      </c>
      <c r="AO1449" s="11">
        <v>5000</v>
      </c>
      <c r="AP1449" s="11">
        <v>2.5</v>
      </c>
      <c r="AQ1449" s="11">
        <v>0</v>
      </c>
      <c r="AR1449" s="6">
        <v>0</v>
      </c>
      <c r="AS1449" s="11" t="s">
        <v>154</v>
      </c>
      <c r="AT1449" s="15" t="s">
        <v>209</v>
      </c>
      <c r="AU1449" s="11" t="s">
        <v>344</v>
      </c>
      <c r="AV1449" s="14">
        <v>10000007</v>
      </c>
      <c r="AW1449" s="14">
        <v>70107001</v>
      </c>
      <c r="AX1449" s="12" t="s">
        <v>156</v>
      </c>
      <c r="AY1449" s="11">
        <v>0</v>
      </c>
      <c r="AZ1449" s="13">
        <v>0</v>
      </c>
      <c r="BA1449" s="13">
        <v>0</v>
      </c>
      <c r="BB1449" s="37" t="s">
        <v>388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73002202</v>
      </c>
      <c r="D1450" s="12" t="s">
        <v>422</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12</v>
      </c>
      <c r="AE1450" s="11">
        <v>1</v>
      </c>
      <c r="AF1450" s="11">
        <v>3</v>
      </c>
      <c r="AG1450" s="6">
        <v>4</v>
      </c>
      <c r="AH1450" s="6">
        <v>1</v>
      </c>
      <c r="AI1450" s="6">
        <v>0</v>
      </c>
      <c r="AJ1450" s="6">
        <v>1.5</v>
      </c>
      <c r="AK1450" s="11">
        <v>0</v>
      </c>
      <c r="AL1450" s="11">
        <v>0</v>
      </c>
      <c r="AM1450" s="11">
        <v>0</v>
      </c>
      <c r="AN1450" s="11">
        <v>3</v>
      </c>
      <c r="AO1450" s="11">
        <v>5000</v>
      </c>
      <c r="AP1450" s="11">
        <v>3</v>
      </c>
      <c r="AQ1450" s="11">
        <v>0</v>
      </c>
      <c r="AR1450" s="6">
        <v>0</v>
      </c>
      <c r="AS1450" s="11" t="s">
        <v>154</v>
      </c>
      <c r="AT1450" s="15" t="s">
        <v>155</v>
      </c>
      <c r="AU1450" s="11" t="s">
        <v>344</v>
      </c>
      <c r="AV1450" s="14">
        <v>10000007</v>
      </c>
      <c r="AW1450" s="14">
        <v>70103003</v>
      </c>
      <c r="AX1450" s="12" t="s">
        <v>156</v>
      </c>
      <c r="AY1450" s="11" t="s">
        <v>1798</v>
      </c>
      <c r="AZ1450" s="13">
        <v>0</v>
      </c>
      <c r="BA1450" s="13">
        <v>0</v>
      </c>
      <c r="BB1450" s="37" t="s">
        <v>424</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73002203</v>
      </c>
      <c r="D1451" s="12" t="s">
        <v>425</v>
      </c>
      <c r="E1451" s="11">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0</v>
      </c>
      <c r="Z1451" s="11">
        <v>0</v>
      </c>
      <c r="AA1451" s="11">
        <v>0</v>
      </c>
      <c r="AB1451" s="11">
        <v>0</v>
      </c>
      <c r="AC1451" s="11">
        <v>0</v>
      </c>
      <c r="AD1451" s="11">
        <v>12</v>
      </c>
      <c r="AE1451" s="11">
        <v>1</v>
      </c>
      <c r="AF1451" s="11">
        <v>3</v>
      </c>
      <c r="AG1451" s="6">
        <v>6</v>
      </c>
      <c r="AH1451" s="6">
        <v>1</v>
      </c>
      <c r="AI1451" s="6">
        <v>0</v>
      </c>
      <c r="AJ1451" s="6">
        <v>1.5</v>
      </c>
      <c r="AK1451" s="11">
        <v>0</v>
      </c>
      <c r="AL1451" s="11">
        <v>0</v>
      </c>
      <c r="AM1451" s="11">
        <v>0</v>
      </c>
      <c r="AN1451" s="11">
        <v>3</v>
      </c>
      <c r="AO1451" s="11">
        <v>5000</v>
      </c>
      <c r="AP1451" s="11">
        <v>3</v>
      </c>
      <c r="AQ1451" s="11">
        <v>0</v>
      </c>
      <c r="AR1451" s="6">
        <v>0</v>
      </c>
      <c r="AS1451" s="11" t="s">
        <v>154</v>
      </c>
      <c r="AT1451" s="15" t="s">
        <v>192</v>
      </c>
      <c r="AU1451" s="11" t="s">
        <v>344</v>
      </c>
      <c r="AV1451" s="14">
        <v>10000007</v>
      </c>
      <c r="AW1451" s="14">
        <v>70103003</v>
      </c>
      <c r="AX1451" s="12" t="s">
        <v>156</v>
      </c>
      <c r="AY1451" s="11" t="s">
        <v>1799</v>
      </c>
      <c r="AZ1451" s="13">
        <v>0</v>
      </c>
      <c r="BA1451" s="13">
        <v>0</v>
      </c>
      <c r="BB1451" s="37" t="s">
        <v>427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73002204</v>
      </c>
      <c r="D1452" s="15" t="s">
        <v>428</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4">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90102001</v>
      </c>
      <c r="AS1452" s="14" t="s">
        <v>154</v>
      </c>
      <c r="AT1452" s="15" t="s">
        <v>155</v>
      </c>
      <c r="AU1452" s="14" t="s">
        <v>242</v>
      </c>
      <c r="AV1452" s="14">
        <v>0</v>
      </c>
      <c r="AW1452" s="14">
        <v>40000003</v>
      </c>
      <c r="AX1452" s="15" t="s">
        <v>156</v>
      </c>
      <c r="AY1452" s="15" t="s">
        <v>154</v>
      </c>
      <c r="AZ1452" s="13">
        <v>0</v>
      </c>
      <c r="BA1452" s="13">
        <v>0</v>
      </c>
      <c r="BB1452" s="68" t="s">
        <v>429</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73002205</v>
      </c>
      <c r="D1453" s="15" t="s">
        <v>430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4">
        <v>0</v>
      </c>
      <c r="AC1453" s="14">
        <v>0</v>
      </c>
      <c r="AD1453" s="11">
        <v>99999</v>
      </c>
      <c r="AE1453" s="14">
        <v>0</v>
      </c>
      <c r="AF1453" s="14">
        <v>0</v>
      </c>
      <c r="AG1453" s="6">
        <v>2</v>
      </c>
      <c r="AH1453" s="6">
        <v>0</v>
      </c>
      <c r="AI1453" s="6">
        <v>0</v>
      </c>
      <c r="AJ1453" s="6">
        <v>0</v>
      </c>
      <c r="AK1453" s="14">
        <v>0</v>
      </c>
      <c r="AL1453" s="14">
        <v>0</v>
      </c>
      <c r="AM1453" s="14">
        <v>0</v>
      </c>
      <c r="AN1453" s="14">
        <v>0</v>
      </c>
      <c r="AO1453" s="14">
        <v>1000</v>
      </c>
      <c r="AP1453" s="14">
        <v>0</v>
      </c>
      <c r="AQ1453" s="14">
        <v>0</v>
      </c>
      <c r="AR1453" s="6">
        <v>90104002</v>
      </c>
      <c r="AS1453" s="14" t="s">
        <v>154</v>
      </c>
      <c r="AT1453" s="15" t="s">
        <v>155</v>
      </c>
      <c r="AU1453" s="14" t="s">
        <v>242</v>
      </c>
      <c r="AV1453" s="14">
        <v>0</v>
      </c>
      <c r="AW1453" s="14">
        <v>0</v>
      </c>
      <c r="AX1453" s="15" t="s">
        <v>156</v>
      </c>
      <c r="AY1453" s="15" t="s">
        <v>154</v>
      </c>
      <c r="AZ1453" s="13">
        <v>0</v>
      </c>
      <c r="BA1453" s="13">
        <v>0</v>
      </c>
      <c r="BB1453" s="68" t="s">
        <v>431</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73002301</v>
      </c>
      <c r="D1454" s="12" t="s">
        <v>566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15</v>
      </c>
      <c r="AE1454" s="11">
        <v>1</v>
      </c>
      <c r="AF1454" s="11">
        <v>3</v>
      </c>
      <c r="AG1454" s="6">
        <v>4</v>
      </c>
      <c r="AH1454" s="6">
        <v>1</v>
      </c>
      <c r="AI1454" s="6">
        <v>0</v>
      </c>
      <c r="AJ1454" s="6">
        <v>1.5</v>
      </c>
      <c r="AK1454" s="11">
        <v>0</v>
      </c>
      <c r="AL1454" s="11">
        <v>0</v>
      </c>
      <c r="AM1454" s="11">
        <v>0</v>
      </c>
      <c r="AN1454" s="11">
        <v>3</v>
      </c>
      <c r="AO1454" s="11">
        <v>999999</v>
      </c>
      <c r="AP1454" s="11">
        <v>3</v>
      </c>
      <c r="AQ1454" s="11">
        <v>0</v>
      </c>
      <c r="AR1454" s="6">
        <v>0</v>
      </c>
      <c r="AS1454" s="11" t="s">
        <v>154</v>
      </c>
      <c r="AT1454" s="15" t="s">
        <v>209</v>
      </c>
      <c r="AU1454" s="11" t="s">
        <v>344</v>
      </c>
      <c r="AV1454" s="14">
        <v>10000007</v>
      </c>
      <c r="AW1454" s="14">
        <v>70205001</v>
      </c>
      <c r="AX1454" s="12" t="s">
        <v>156</v>
      </c>
      <c r="AY1454" s="11" t="s">
        <v>1800</v>
      </c>
      <c r="AZ1454" s="13">
        <v>0</v>
      </c>
      <c r="BA1454" s="13">
        <v>0</v>
      </c>
      <c r="BB1454" s="37" t="s">
        <v>568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73002302</v>
      </c>
      <c r="D1455" s="12" t="s">
        <v>615</v>
      </c>
      <c r="E1455" s="14">
        <v>1</v>
      </c>
      <c r="F1455" s="11">
        <v>60010100</v>
      </c>
      <c r="G1455" s="14">
        <v>0</v>
      </c>
      <c r="H1455" s="13">
        <v>0</v>
      </c>
      <c r="I1455" s="14">
        <v>1</v>
      </c>
      <c r="J1455" s="14">
        <v>0</v>
      </c>
      <c r="K1455" s="14">
        <v>0</v>
      </c>
      <c r="L1455" s="11">
        <v>0</v>
      </c>
      <c r="M1455" s="11">
        <v>0</v>
      </c>
      <c r="N1455" s="11">
        <v>2</v>
      </c>
      <c r="O1455" s="11">
        <v>1</v>
      </c>
      <c r="P1455" s="11">
        <v>0.3</v>
      </c>
      <c r="Q1455" s="11">
        <v>0</v>
      </c>
      <c r="R1455" s="6">
        <v>1</v>
      </c>
      <c r="S1455" s="11">
        <v>0</v>
      </c>
      <c r="T1455" s="11">
        <v>1</v>
      </c>
      <c r="U1455" s="11">
        <v>2</v>
      </c>
      <c r="V1455" s="11">
        <v>0</v>
      </c>
      <c r="W1455" s="11">
        <v>3</v>
      </c>
      <c r="X1455" s="11">
        <v>0</v>
      </c>
      <c r="Y1455" s="11">
        <v>1</v>
      </c>
      <c r="Z1455" s="11">
        <v>0</v>
      </c>
      <c r="AA1455" s="11">
        <v>0</v>
      </c>
      <c r="AB1455" s="11">
        <v>0</v>
      </c>
      <c r="AC1455" s="11">
        <v>0</v>
      </c>
      <c r="AD1455" s="11">
        <v>15</v>
      </c>
      <c r="AE1455" s="11">
        <v>1</v>
      </c>
      <c r="AF1455" s="11" t="s">
        <v>387</v>
      </c>
      <c r="AG1455" s="6">
        <v>0</v>
      </c>
      <c r="AH1455" s="6">
        <v>1</v>
      </c>
      <c r="AI1455" s="6">
        <v>0</v>
      </c>
      <c r="AJ1455" s="6">
        <v>3</v>
      </c>
      <c r="AK1455" s="11">
        <v>0</v>
      </c>
      <c r="AL1455" s="11">
        <v>0</v>
      </c>
      <c r="AM1455" s="11">
        <v>0</v>
      </c>
      <c r="AN1455" s="11">
        <v>3</v>
      </c>
      <c r="AO1455" s="11">
        <v>5000</v>
      </c>
      <c r="AP1455" s="11">
        <v>2.5</v>
      </c>
      <c r="AQ1455" s="11">
        <v>0</v>
      </c>
      <c r="AR1455" s="6">
        <v>0</v>
      </c>
      <c r="AS1455" s="11" t="s">
        <v>421</v>
      </c>
      <c r="AT1455" s="15" t="s">
        <v>192</v>
      </c>
      <c r="AU1455" s="11" t="s">
        <v>344</v>
      </c>
      <c r="AV1455" s="14">
        <v>10000007</v>
      </c>
      <c r="AW1455" s="14">
        <v>70403003</v>
      </c>
      <c r="AX1455" s="12" t="s">
        <v>156</v>
      </c>
      <c r="AY1455" s="11">
        <v>0</v>
      </c>
      <c r="AZ1455" s="13">
        <v>0</v>
      </c>
      <c r="BA1455" s="13">
        <v>0</v>
      </c>
      <c r="BB1455" s="37" t="s">
        <v>1746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73002303</v>
      </c>
      <c r="D1456" s="12" t="s">
        <v>666</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10</v>
      </c>
      <c r="AE1456" s="11">
        <v>2</v>
      </c>
      <c r="AF1456" s="11" t="s">
        <v>163</v>
      </c>
      <c r="AG1456" s="6">
        <v>0</v>
      </c>
      <c r="AH1456" s="6">
        <v>2</v>
      </c>
      <c r="AI1456" s="6">
        <v>0</v>
      </c>
      <c r="AJ1456" s="6">
        <v>1.5</v>
      </c>
      <c r="AK1456" s="11">
        <v>0</v>
      </c>
      <c r="AL1456" s="11">
        <v>0</v>
      </c>
      <c r="AM1456" s="11">
        <v>0</v>
      </c>
      <c r="AN1456" s="11">
        <v>1.5</v>
      </c>
      <c r="AO1456" s="11">
        <v>10000</v>
      </c>
      <c r="AP1456" s="11">
        <v>1</v>
      </c>
      <c r="AQ1456" s="11">
        <v>5</v>
      </c>
      <c r="AR1456" s="6">
        <v>0</v>
      </c>
      <c r="AS1456" s="11" t="s">
        <v>154</v>
      </c>
      <c r="AT1456" s="15" t="s">
        <v>393</v>
      </c>
      <c r="AU1456" s="11" t="s">
        <v>344</v>
      </c>
      <c r="AV1456" s="14">
        <v>10000007</v>
      </c>
      <c r="AW1456" s="14">
        <v>70302003</v>
      </c>
      <c r="AX1456" s="15" t="s">
        <v>375</v>
      </c>
      <c r="AY1456" s="13" t="s">
        <v>1801</v>
      </c>
      <c r="AZ1456" s="13">
        <v>0</v>
      </c>
      <c r="BA1456" s="13">
        <v>0</v>
      </c>
      <c r="BB1456" s="37" t="s">
        <v>625</v>
      </c>
      <c r="BC1456" s="11">
        <v>1</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73002304</v>
      </c>
      <c r="D1457" s="15" t="s">
        <v>347</v>
      </c>
      <c r="E1457" s="14">
        <v>1</v>
      </c>
      <c r="F1457" s="14">
        <v>60010500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0</v>
      </c>
      <c r="X1457" s="14">
        <v>0</v>
      </c>
      <c r="Y1457" s="14">
        <v>0</v>
      </c>
      <c r="Z1457" s="14">
        <v>0</v>
      </c>
      <c r="AA1457" s="14">
        <v>0</v>
      </c>
      <c r="AB1457" s="11">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90401004</v>
      </c>
      <c r="AS1457" s="14" t="s">
        <v>154</v>
      </c>
      <c r="AT1457" s="15" t="s">
        <v>155</v>
      </c>
      <c r="AU1457" s="14" t="s">
        <v>242</v>
      </c>
      <c r="AV1457" s="14">
        <v>0</v>
      </c>
      <c r="AW1457" s="14">
        <v>40000003</v>
      </c>
      <c r="AX1457" s="15" t="s">
        <v>156</v>
      </c>
      <c r="AY1457" s="15" t="s">
        <v>154</v>
      </c>
      <c r="AZ1457" s="13">
        <v>0</v>
      </c>
      <c r="BA1457" s="13">
        <v>0</v>
      </c>
      <c r="BB1457" s="68" t="s">
        <v>505</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73002305</v>
      </c>
      <c r="D1458" s="15" t="s">
        <v>461</v>
      </c>
      <c r="E1458" s="14">
        <v>1</v>
      </c>
      <c r="F1458" s="14">
        <v>60010500</v>
      </c>
      <c r="G1458" s="14">
        <v>0</v>
      </c>
      <c r="H1458" s="13">
        <v>0</v>
      </c>
      <c r="I1458" s="14">
        <v>1</v>
      </c>
      <c r="J1458" s="14">
        <v>0</v>
      </c>
      <c r="K1458" s="14">
        <v>0</v>
      </c>
      <c r="L1458" s="14">
        <v>0</v>
      </c>
      <c r="M1458" s="14">
        <v>0</v>
      </c>
      <c r="N1458" s="11">
        <v>2</v>
      </c>
      <c r="O1458" s="14">
        <v>2</v>
      </c>
      <c r="P1458" s="14">
        <v>0.5</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459</v>
      </c>
      <c r="AS1458" s="14" t="s">
        <v>154</v>
      </c>
      <c r="AT1458" s="15" t="s">
        <v>155</v>
      </c>
      <c r="AU1458" s="14" t="s">
        <v>242</v>
      </c>
      <c r="AV1458" s="14">
        <v>0</v>
      </c>
      <c r="AW1458" s="14">
        <v>0</v>
      </c>
      <c r="AX1458" s="15" t="s">
        <v>156</v>
      </c>
      <c r="AY1458" s="15" t="s">
        <v>154</v>
      </c>
      <c r="AZ1458" s="13">
        <v>0</v>
      </c>
      <c r="BA1458" s="13">
        <v>0</v>
      </c>
      <c r="BB1458" s="68" t="s">
        <v>631</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73002307</v>
      </c>
      <c r="D1459" s="12" t="s">
        <v>1802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v>
      </c>
      <c r="X1459" s="11">
        <v>0</v>
      </c>
      <c r="Y1459" s="11">
        <v>1</v>
      </c>
      <c r="Z1459" s="11">
        <v>0</v>
      </c>
      <c r="AA1459" s="11">
        <v>0</v>
      </c>
      <c r="AB1459" s="11">
        <v>0</v>
      </c>
      <c r="AC1459" s="11">
        <v>0</v>
      </c>
      <c r="AD1459" s="11">
        <v>15</v>
      </c>
      <c r="AE1459" s="11">
        <v>1</v>
      </c>
      <c r="AF1459" s="11" t="s">
        <v>503</v>
      </c>
      <c r="AG1459" s="6">
        <v>0</v>
      </c>
      <c r="AH1459" s="6">
        <v>0</v>
      </c>
      <c r="AI1459" s="6">
        <v>0</v>
      </c>
      <c r="AJ1459" s="6">
        <v>0</v>
      </c>
      <c r="AK1459" s="11">
        <v>0</v>
      </c>
      <c r="AL1459" s="11">
        <v>0</v>
      </c>
      <c r="AM1459" s="11">
        <v>0</v>
      </c>
      <c r="AN1459" s="11">
        <v>0.5</v>
      </c>
      <c r="AO1459" s="11">
        <v>999999</v>
      </c>
      <c r="AP1459" s="11">
        <v>0.5</v>
      </c>
      <c r="AQ1459" s="11">
        <v>0</v>
      </c>
      <c r="AR1459" s="6">
        <v>0</v>
      </c>
      <c r="AS1459" s="6">
        <v>90205007</v>
      </c>
      <c r="AT1459" s="15" t="s">
        <v>393</v>
      </c>
      <c r="AU1459" s="11" t="s">
        <v>344</v>
      </c>
      <c r="AV1459" s="14">
        <v>10000007</v>
      </c>
      <c r="AW1459" s="14">
        <v>70205001</v>
      </c>
      <c r="AX1459" s="15" t="s">
        <v>225</v>
      </c>
      <c r="AY1459" s="15" t="s">
        <v>255</v>
      </c>
      <c r="AZ1459" s="13">
        <v>0</v>
      </c>
      <c r="BA1459" s="13">
        <v>0</v>
      </c>
      <c r="BB1459" s="37"/>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66">
        <v>73003101</v>
      </c>
      <c r="D1460" s="54" t="s">
        <v>463</v>
      </c>
      <c r="E1460" s="55">
        <v>2</v>
      </c>
      <c r="F1460" s="55">
        <v>61012301</v>
      </c>
      <c r="G1460" s="55">
        <v>0</v>
      </c>
      <c r="H1460" s="73">
        <v>0</v>
      </c>
      <c r="I1460" s="66">
        <v>1</v>
      </c>
      <c r="J1460" s="66">
        <v>0</v>
      </c>
      <c r="K1460" s="66">
        <v>0</v>
      </c>
      <c r="L1460" s="55">
        <v>0</v>
      </c>
      <c r="M1460" s="55">
        <v>0</v>
      </c>
      <c r="N1460" s="11">
        <v>2</v>
      </c>
      <c r="O1460" s="55">
        <v>1</v>
      </c>
      <c r="P1460" s="55">
        <v>0.5</v>
      </c>
      <c r="Q1460" s="55">
        <v>0</v>
      </c>
      <c r="R1460" s="62">
        <v>1</v>
      </c>
      <c r="S1460" s="55">
        <v>0</v>
      </c>
      <c r="T1460" s="55">
        <v>1</v>
      </c>
      <c r="U1460" s="55">
        <v>2</v>
      </c>
      <c r="V1460" s="55">
        <v>0</v>
      </c>
      <c r="W1460" s="55">
        <v>1.4</v>
      </c>
      <c r="X1460" s="55">
        <v>150</v>
      </c>
      <c r="Y1460" s="55">
        <v>1</v>
      </c>
      <c r="Z1460" s="55">
        <v>0</v>
      </c>
      <c r="AA1460" s="55">
        <v>0</v>
      </c>
      <c r="AB1460" s="55">
        <v>0</v>
      </c>
      <c r="AC1460" s="55">
        <v>0</v>
      </c>
      <c r="AD1460" s="55">
        <v>12</v>
      </c>
      <c r="AE1460" s="55">
        <v>2</v>
      </c>
      <c r="AF1460" s="55" t="s">
        <v>163</v>
      </c>
      <c r="AG1460" s="62">
        <v>7</v>
      </c>
      <c r="AH1460" s="62">
        <v>2</v>
      </c>
      <c r="AI1460" s="6">
        <v>0</v>
      </c>
      <c r="AJ1460" s="62">
        <v>1.5</v>
      </c>
      <c r="AK1460" s="55">
        <v>0</v>
      </c>
      <c r="AL1460" s="55">
        <v>0</v>
      </c>
      <c r="AM1460" s="55">
        <v>0</v>
      </c>
      <c r="AN1460" s="55">
        <v>1.5</v>
      </c>
      <c r="AO1460" s="55">
        <v>1200</v>
      </c>
      <c r="AP1460" s="55">
        <v>1</v>
      </c>
      <c r="AQ1460" s="55">
        <v>15</v>
      </c>
      <c r="AR1460" s="62">
        <v>0</v>
      </c>
      <c r="AS1460" s="55" t="s">
        <v>154</v>
      </c>
      <c r="AT1460" s="54" t="s">
        <v>192</v>
      </c>
      <c r="AU1460" s="55" t="s">
        <v>165</v>
      </c>
      <c r="AV1460" s="66">
        <v>10000011</v>
      </c>
      <c r="AW1460" s="66">
        <v>70404001</v>
      </c>
      <c r="AX1460" s="54" t="s">
        <v>166</v>
      </c>
      <c r="AY1460" s="55">
        <v>0</v>
      </c>
      <c r="AZ1460" s="73">
        <v>0</v>
      </c>
      <c r="BA1460" s="73">
        <v>0</v>
      </c>
      <c r="BB1460" s="74" t="s">
        <v>476</v>
      </c>
      <c r="BC1460" s="55">
        <v>0</v>
      </c>
      <c r="BD1460" s="55">
        <v>0</v>
      </c>
      <c r="BE1460" s="55">
        <v>0</v>
      </c>
      <c r="BF1460" s="55">
        <v>0</v>
      </c>
      <c r="BG1460" s="55">
        <v>0</v>
      </c>
      <c r="BH1460" s="55">
        <v>0</v>
      </c>
      <c r="BI1460" s="85">
        <v>0</v>
      </c>
      <c r="BJ1460" s="6">
        <v>0</v>
      </c>
      <c r="BK1460" s="6">
        <v>0</v>
      </c>
      <c r="BL1460" s="6">
        <v>0</v>
      </c>
      <c r="BM1460" s="6">
        <v>0</v>
      </c>
      <c r="BN1460" s="6">
        <v>0</v>
      </c>
      <c r="BO1460" s="6">
        <v>0</v>
      </c>
    </row>
    <row r="1461" spans="3:67" ht="19.5" customHeight="1">
      <c r="C1461" s="14">
        <v>73003102</v>
      </c>
      <c r="D1461" s="12" t="s">
        <v>615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t="s">
        <v>387</v>
      </c>
      <c r="AG1461" s="6">
        <v>0</v>
      </c>
      <c r="AH1461" s="6">
        <v>1</v>
      </c>
      <c r="AI1461" s="6">
        <v>0</v>
      </c>
      <c r="AJ1461" s="6">
        <v>3</v>
      </c>
      <c r="AK1461" s="11">
        <v>0</v>
      </c>
      <c r="AL1461" s="11">
        <v>0</v>
      </c>
      <c r="AM1461" s="11">
        <v>0</v>
      </c>
      <c r="AN1461" s="11">
        <v>3</v>
      </c>
      <c r="AO1461" s="11">
        <v>5000</v>
      </c>
      <c r="AP1461" s="11">
        <v>2.5</v>
      </c>
      <c r="AQ1461" s="11">
        <v>0</v>
      </c>
      <c r="AR1461" s="6">
        <v>0</v>
      </c>
      <c r="AS1461" s="11">
        <v>80001030</v>
      </c>
      <c r="AT1461" s="15" t="s">
        <v>209</v>
      </c>
      <c r="AU1461" s="11" t="s">
        <v>344</v>
      </c>
      <c r="AV1461" s="14">
        <v>10000007</v>
      </c>
      <c r="AW1461" s="14">
        <v>70204001</v>
      </c>
      <c r="AX1461" s="12" t="s">
        <v>156</v>
      </c>
      <c r="AY1461" s="11">
        <v>0</v>
      </c>
      <c r="AZ1461" s="13">
        <v>0</v>
      </c>
      <c r="BA1461" s="13">
        <v>0</v>
      </c>
      <c r="BB1461" s="37" t="s">
        <v>616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73003103</v>
      </c>
      <c r="D1462" s="12" t="s">
        <v>342</v>
      </c>
      <c r="E1462" s="14">
        <v>1</v>
      </c>
      <c r="F1462" s="11">
        <v>0</v>
      </c>
      <c r="G1462" s="14">
        <v>0</v>
      </c>
      <c r="H1462" s="13">
        <v>0</v>
      </c>
      <c r="I1462" s="14">
        <v>1</v>
      </c>
      <c r="J1462" s="14">
        <v>0</v>
      </c>
      <c r="K1462" s="14">
        <v>0</v>
      </c>
      <c r="L1462" s="11">
        <v>0</v>
      </c>
      <c r="M1462" s="11">
        <v>0</v>
      </c>
      <c r="N1462" s="11">
        <v>2</v>
      </c>
      <c r="O1462" s="11">
        <v>1</v>
      </c>
      <c r="P1462" s="11">
        <v>1</v>
      </c>
      <c r="Q1462" s="11">
        <v>0</v>
      </c>
      <c r="R1462" s="6">
        <v>0</v>
      </c>
      <c r="S1462" s="11">
        <v>0</v>
      </c>
      <c r="T1462" s="11">
        <v>1</v>
      </c>
      <c r="U1462" s="11">
        <v>2</v>
      </c>
      <c r="V1462" s="11">
        <v>0</v>
      </c>
      <c r="W1462" s="11">
        <v>2</v>
      </c>
      <c r="X1462" s="11">
        <v>0</v>
      </c>
      <c r="Y1462" s="11">
        <v>1</v>
      </c>
      <c r="Z1462" s="11">
        <v>0</v>
      </c>
      <c r="AA1462" s="11">
        <v>0</v>
      </c>
      <c r="AB1462" s="11">
        <v>0</v>
      </c>
      <c r="AC1462" s="11">
        <v>0</v>
      </c>
      <c r="AD1462" s="11">
        <v>6</v>
      </c>
      <c r="AE1462" s="11">
        <v>1</v>
      </c>
      <c r="AF1462" s="11">
        <v>3</v>
      </c>
      <c r="AG1462" s="6">
        <v>0</v>
      </c>
      <c r="AH1462" s="6">
        <v>0</v>
      </c>
      <c r="AI1462" s="6">
        <v>0</v>
      </c>
      <c r="AJ1462" s="6">
        <v>1.5</v>
      </c>
      <c r="AK1462" s="11">
        <v>0</v>
      </c>
      <c r="AL1462" s="11">
        <v>0</v>
      </c>
      <c r="AM1462" s="11">
        <v>0</v>
      </c>
      <c r="AN1462" s="11">
        <v>1</v>
      </c>
      <c r="AO1462" s="11">
        <v>5000</v>
      </c>
      <c r="AP1462" s="11">
        <v>0.5</v>
      </c>
      <c r="AQ1462" s="11">
        <v>0</v>
      </c>
      <c r="AR1462" s="6">
        <v>0</v>
      </c>
      <c r="AS1462" s="11" t="s">
        <v>154</v>
      </c>
      <c r="AT1462" s="15" t="s">
        <v>155</v>
      </c>
      <c r="AU1462" s="11" t="s">
        <v>344</v>
      </c>
      <c r="AV1462" s="14">
        <v>10000007</v>
      </c>
      <c r="AW1462" s="14">
        <v>70105001</v>
      </c>
      <c r="AX1462" s="12" t="s">
        <v>156</v>
      </c>
      <c r="AY1462" s="11" t="s">
        <v>1693</v>
      </c>
      <c r="AZ1462" s="13">
        <v>0</v>
      </c>
      <c r="BA1462" s="13">
        <v>0</v>
      </c>
      <c r="BB1462" s="37" t="s">
        <v>1694</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73003104</v>
      </c>
      <c r="D1463" s="12" t="s">
        <v>453</v>
      </c>
      <c r="E1463" s="14">
        <v>1</v>
      </c>
      <c r="F1463" s="14">
        <v>60010500</v>
      </c>
      <c r="G1463" s="14">
        <v>0</v>
      </c>
      <c r="H1463" s="13">
        <v>0</v>
      </c>
      <c r="I1463" s="14">
        <v>1</v>
      </c>
      <c r="J1463" s="14">
        <v>0</v>
      </c>
      <c r="K1463" s="14">
        <v>0</v>
      </c>
      <c r="L1463" s="14">
        <v>0</v>
      </c>
      <c r="M1463" s="14">
        <v>0</v>
      </c>
      <c r="N1463" s="11">
        <v>2</v>
      </c>
      <c r="O1463" s="14">
        <v>1</v>
      </c>
      <c r="P1463" s="14">
        <v>0.05</v>
      </c>
      <c r="Q1463" s="14">
        <v>0</v>
      </c>
      <c r="R1463" s="6">
        <v>0</v>
      </c>
      <c r="S1463" s="13">
        <v>0</v>
      </c>
      <c r="T1463" s="11">
        <v>1</v>
      </c>
      <c r="U1463" s="14">
        <v>1</v>
      </c>
      <c r="V1463" s="14">
        <v>0</v>
      </c>
      <c r="W1463" s="14">
        <v>2</v>
      </c>
      <c r="X1463" s="14">
        <v>0</v>
      </c>
      <c r="Y1463" s="14">
        <v>0</v>
      </c>
      <c r="Z1463" s="14">
        <v>0</v>
      </c>
      <c r="AA1463" s="14">
        <v>0</v>
      </c>
      <c r="AB1463" s="11">
        <v>0</v>
      </c>
      <c r="AC1463" s="14">
        <v>0</v>
      </c>
      <c r="AD1463" s="14">
        <v>10</v>
      </c>
      <c r="AE1463" s="14">
        <v>0</v>
      </c>
      <c r="AF1463" s="14">
        <v>0</v>
      </c>
      <c r="AG1463" s="6">
        <v>7</v>
      </c>
      <c r="AH1463" s="6">
        <v>0</v>
      </c>
      <c r="AI1463" s="6">
        <v>0</v>
      </c>
      <c r="AJ1463" s="6">
        <v>0</v>
      </c>
      <c r="AK1463" s="14">
        <v>0</v>
      </c>
      <c r="AL1463" s="14">
        <v>0</v>
      </c>
      <c r="AM1463" s="14">
        <v>0</v>
      </c>
      <c r="AN1463" s="14">
        <v>0</v>
      </c>
      <c r="AO1463" s="14">
        <v>1000</v>
      </c>
      <c r="AP1463" s="14">
        <v>0.5</v>
      </c>
      <c r="AQ1463" s="14">
        <v>0</v>
      </c>
      <c r="AR1463" s="6">
        <v>0</v>
      </c>
      <c r="AS1463" s="14" t="s">
        <v>421</v>
      </c>
      <c r="AT1463" s="15" t="s">
        <v>454</v>
      </c>
      <c r="AU1463" s="14">
        <v>0</v>
      </c>
      <c r="AV1463" s="14">
        <v>10007001</v>
      </c>
      <c r="AW1463" s="14">
        <v>0</v>
      </c>
      <c r="AX1463" s="15" t="s">
        <v>156</v>
      </c>
      <c r="AY1463" s="15" t="s">
        <v>154</v>
      </c>
      <c r="AZ1463" s="13">
        <v>0</v>
      </c>
      <c r="BA1463" s="13">
        <v>0</v>
      </c>
      <c r="BB1463" s="68" t="s">
        <v>1803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73003201</v>
      </c>
      <c r="D1464" s="12" t="s">
        <v>425</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154</v>
      </c>
      <c r="AT1464" s="15" t="s">
        <v>192</v>
      </c>
      <c r="AU1464" s="11" t="s">
        <v>344</v>
      </c>
      <c r="AV1464" s="14">
        <v>10000007</v>
      </c>
      <c r="AW1464" s="14">
        <v>70103003</v>
      </c>
      <c r="AX1464" s="12" t="s">
        <v>156</v>
      </c>
      <c r="AY1464" s="11" t="s">
        <v>1781</v>
      </c>
      <c r="AZ1464" s="13">
        <v>0</v>
      </c>
      <c r="BA1464" s="13">
        <v>0</v>
      </c>
      <c r="BB1464" s="37" t="s">
        <v>427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73003202</v>
      </c>
      <c r="D1465" s="15" t="s">
        <v>1804</v>
      </c>
      <c r="E1465" s="14">
        <v>1</v>
      </c>
      <c r="F1465" s="14">
        <v>60010500</v>
      </c>
      <c r="G1465" s="14">
        <v>0</v>
      </c>
      <c r="H1465" s="13">
        <v>0</v>
      </c>
      <c r="I1465" s="14">
        <v>1</v>
      </c>
      <c r="J1465" s="14">
        <v>0</v>
      </c>
      <c r="K1465" s="14">
        <v>0</v>
      </c>
      <c r="L1465" s="14">
        <v>0</v>
      </c>
      <c r="M1465" s="14">
        <v>0</v>
      </c>
      <c r="N1465" s="11">
        <v>2</v>
      </c>
      <c r="O1465" s="14">
        <v>2</v>
      </c>
      <c r="P1465" s="14">
        <v>0.95</v>
      </c>
      <c r="Q1465" s="14">
        <v>0</v>
      </c>
      <c r="R1465" s="6">
        <v>0</v>
      </c>
      <c r="S1465" s="13">
        <v>0</v>
      </c>
      <c r="T1465" s="11">
        <v>1</v>
      </c>
      <c r="U1465" s="14">
        <v>2</v>
      </c>
      <c r="V1465" s="14">
        <v>0</v>
      </c>
      <c r="W1465" s="14">
        <v>0</v>
      </c>
      <c r="X1465" s="14">
        <v>0</v>
      </c>
      <c r="Y1465" s="14">
        <v>0</v>
      </c>
      <c r="Z1465" s="14">
        <v>0</v>
      </c>
      <c r="AA1465" s="14">
        <v>0</v>
      </c>
      <c r="AB1465" s="11">
        <v>0</v>
      </c>
      <c r="AC1465" s="14">
        <v>0</v>
      </c>
      <c r="AD1465" s="14">
        <v>20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v>83000001</v>
      </c>
      <c r="AT1465" s="15" t="s">
        <v>454</v>
      </c>
      <c r="AU1465" s="14">
        <v>0</v>
      </c>
      <c r="AV1465" s="14">
        <v>10007001</v>
      </c>
      <c r="AW1465" s="14">
        <v>0</v>
      </c>
      <c r="AX1465" s="15" t="s">
        <v>156</v>
      </c>
      <c r="AY1465" s="15" t="s">
        <v>154</v>
      </c>
      <c r="AZ1465" s="13">
        <v>0</v>
      </c>
      <c r="BA1465" s="13">
        <v>0</v>
      </c>
      <c r="BB1465" s="68" t="s">
        <v>1805</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73003203</v>
      </c>
      <c r="D1466" s="12" t="s">
        <v>615</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1</v>
      </c>
      <c r="Z1466" s="11">
        <v>0</v>
      </c>
      <c r="AA1466" s="11">
        <v>0</v>
      </c>
      <c r="AB1466" s="11">
        <v>0</v>
      </c>
      <c r="AC1466" s="11">
        <v>0</v>
      </c>
      <c r="AD1466" s="11">
        <v>15</v>
      </c>
      <c r="AE1466" s="11">
        <v>1</v>
      </c>
      <c r="AF1466" s="11" t="s">
        <v>387</v>
      </c>
      <c r="AG1466" s="6">
        <v>0</v>
      </c>
      <c r="AH1466" s="6">
        <v>1</v>
      </c>
      <c r="AI1466" s="6">
        <v>0</v>
      </c>
      <c r="AJ1466" s="6">
        <v>3</v>
      </c>
      <c r="AK1466" s="11">
        <v>0</v>
      </c>
      <c r="AL1466" s="11">
        <v>0</v>
      </c>
      <c r="AM1466" s="11">
        <v>0</v>
      </c>
      <c r="AN1466" s="11">
        <v>3</v>
      </c>
      <c r="AO1466" s="11">
        <v>5000</v>
      </c>
      <c r="AP1466" s="11">
        <v>2.5</v>
      </c>
      <c r="AQ1466" s="11">
        <v>0</v>
      </c>
      <c r="AR1466" s="6">
        <v>0</v>
      </c>
      <c r="AS1466" s="11" t="s">
        <v>421</v>
      </c>
      <c r="AT1466" s="15" t="s">
        <v>192</v>
      </c>
      <c r="AU1466" s="11" t="s">
        <v>344</v>
      </c>
      <c r="AV1466" s="14">
        <v>10000007</v>
      </c>
      <c r="AW1466" s="14">
        <v>70403003</v>
      </c>
      <c r="AX1466" s="12" t="s">
        <v>156</v>
      </c>
      <c r="AY1466" s="11">
        <v>0</v>
      </c>
      <c r="AZ1466" s="13">
        <v>0</v>
      </c>
      <c r="BA1466" s="13">
        <v>0</v>
      </c>
      <c r="BB1466" s="37" t="s">
        <v>1746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73003204</v>
      </c>
      <c r="D1467" s="9" t="s">
        <v>477</v>
      </c>
      <c r="E1467" s="9">
        <v>1</v>
      </c>
      <c r="F1467" s="11">
        <v>60010002</v>
      </c>
      <c r="G1467" s="9">
        <v>0</v>
      </c>
      <c r="H1467" s="10">
        <v>0</v>
      </c>
      <c r="I1467" s="9">
        <v>0</v>
      </c>
      <c r="J1467" s="9">
        <v>0</v>
      </c>
      <c r="K1467" s="10">
        <v>0</v>
      </c>
      <c r="L1467" s="10">
        <v>0</v>
      </c>
      <c r="M1467" s="9">
        <v>0</v>
      </c>
      <c r="N1467" s="9">
        <v>2</v>
      </c>
      <c r="O1467" s="9">
        <v>2</v>
      </c>
      <c r="P1467" s="9">
        <v>0.95</v>
      </c>
      <c r="Q1467" s="9">
        <v>0</v>
      </c>
      <c r="R1467" s="6">
        <v>0</v>
      </c>
      <c r="S1467" s="9">
        <v>0</v>
      </c>
      <c r="T1467" s="11">
        <v>1</v>
      </c>
      <c r="U1467" s="9">
        <v>2</v>
      </c>
      <c r="V1467" s="10">
        <v>0</v>
      </c>
      <c r="W1467" s="9">
        <v>3</v>
      </c>
      <c r="X1467" s="9">
        <v>0</v>
      </c>
      <c r="Y1467" s="9">
        <v>0</v>
      </c>
      <c r="Z1467" s="9">
        <v>0</v>
      </c>
      <c r="AA1467" s="10">
        <v>0</v>
      </c>
      <c r="AB1467" s="9">
        <v>0</v>
      </c>
      <c r="AC1467" s="9">
        <v>0</v>
      </c>
      <c r="AD1467" s="9">
        <v>15</v>
      </c>
      <c r="AE1467" s="9">
        <v>2</v>
      </c>
      <c r="AF1467" s="9" t="s">
        <v>478</v>
      </c>
      <c r="AG1467" s="27">
        <v>0</v>
      </c>
      <c r="AH1467" s="27">
        <v>2</v>
      </c>
      <c r="AI1467" s="6">
        <v>0</v>
      </c>
      <c r="AJ1467" s="9">
        <v>4</v>
      </c>
      <c r="AK1467" s="28">
        <v>0</v>
      </c>
      <c r="AL1467" s="9">
        <v>0</v>
      </c>
      <c r="AM1467" s="9">
        <v>0</v>
      </c>
      <c r="AN1467" s="9">
        <v>2</v>
      </c>
      <c r="AO1467" s="11">
        <v>4000</v>
      </c>
      <c r="AP1467" s="9">
        <v>2</v>
      </c>
      <c r="AQ1467" s="9">
        <v>0</v>
      </c>
      <c r="AR1467" s="6">
        <v>0</v>
      </c>
      <c r="AS1467" s="11" t="s">
        <v>421</v>
      </c>
      <c r="AT1467" s="15" t="s">
        <v>209</v>
      </c>
      <c r="AU1467" s="10">
        <v>0</v>
      </c>
      <c r="AV1467" s="10">
        <v>0</v>
      </c>
      <c r="AW1467" s="10">
        <v>70205004</v>
      </c>
      <c r="AX1467" s="15" t="s">
        <v>156</v>
      </c>
      <c r="AY1467" s="15">
        <v>0</v>
      </c>
      <c r="AZ1467" s="15">
        <v>0</v>
      </c>
      <c r="BA1467" s="15">
        <v>0</v>
      </c>
      <c r="BB1467" s="37" t="s">
        <v>479</v>
      </c>
      <c r="BC1467" s="9">
        <v>2</v>
      </c>
      <c r="BD1467" s="9">
        <v>0</v>
      </c>
      <c r="BE1467" s="14">
        <v>0</v>
      </c>
      <c r="BF1467" s="9">
        <v>1</v>
      </c>
      <c r="BG1467" s="9">
        <v>2</v>
      </c>
      <c r="BH1467" s="28">
        <v>0</v>
      </c>
      <c r="BI1467" s="9">
        <v>0</v>
      </c>
      <c r="BJ1467" s="6">
        <v>0</v>
      </c>
      <c r="BK1467" s="6">
        <v>0</v>
      </c>
      <c r="BL1467" s="6">
        <v>0</v>
      </c>
      <c r="BM1467" s="6">
        <v>0</v>
      </c>
      <c r="BN1467" s="6">
        <v>0</v>
      </c>
      <c r="BO1467" s="6">
        <v>0</v>
      </c>
    </row>
    <row r="1468" spans="3:67" ht="20.100000000000001" customHeight="1">
      <c r="C1468" s="14">
        <v>73003301</v>
      </c>
      <c r="D1468" s="54" t="s">
        <v>398</v>
      </c>
      <c r="E1468" s="11">
        <v>1</v>
      </c>
      <c r="F1468" s="11">
        <v>90002001</v>
      </c>
      <c r="G1468" s="55">
        <v>0</v>
      </c>
      <c r="H1468" s="13">
        <v>0</v>
      </c>
      <c r="I1468" s="14">
        <v>1</v>
      </c>
      <c r="J1468" s="14">
        <v>0</v>
      </c>
      <c r="K1468" s="14">
        <v>0</v>
      </c>
      <c r="L1468" s="55">
        <v>0</v>
      </c>
      <c r="M1468" s="55">
        <v>0</v>
      </c>
      <c r="N1468" s="55">
        <v>2</v>
      </c>
      <c r="O1468" s="55">
        <v>2</v>
      </c>
      <c r="P1468" s="55">
        <v>0.9</v>
      </c>
      <c r="Q1468" s="55">
        <v>0</v>
      </c>
      <c r="R1468" s="6">
        <v>0</v>
      </c>
      <c r="S1468" s="55">
        <v>0</v>
      </c>
      <c r="T1468" s="11">
        <v>1</v>
      </c>
      <c r="U1468" s="55">
        <v>2</v>
      </c>
      <c r="V1468" s="55">
        <v>0</v>
      </c>
      <c r="W1468" s="55">
        <v>3</v>
      </c>
      <c r="X1468" s="55">
        <v>0</v>
      </c>
      <c r="Y1468" s="55">
        <v>0</v>
      </c>
      <c r="Z1468" s="55">
        <v>0</v>
      </c>
      <c r="AA1468" s="55">
        <v>0</v>
      </c>
      <c r="AB1468" s="55">
        <v>0</v>
      </c>
      <c r="AC1468" s="55">
        <v>0</v>
      </c>
      <c r="AD1468" s="55">
        <v>20</v>
      </c>
      <c r="AE1468" s="55">
        <v>2</v>
      </c>
      <c r="AF1468" s="55" t="s">
        <v>399</v>
      </c>
      <c r="AG1468" s="6">
        <v>0</v>
      </c>
      <c r="AH1468" s="6">
        <v>2</v>
      </c>
      <c r="AI1468" s="6">
        <v>0</v>
      </c>
      <c r="AJ1468" s="62">
        <v>0</v>
      </c>
      <c r="AK1468" s="55">
        <v>0</v>
      </c>
      <c r="AL1468" s="55">
        <v>0</v>
      </c>
      <c r="AM1468" s="55">
        <v>0</v>
      </c>
      <c r="AN1468" s="55">
        <v>5</v>
      </c>
      <c r="AO1468" s="55">
        <v>5000</v>
      </c>
      <c r="AP1468" s="55">
        <v>0</v>
      </c>
      <c r="AQ1468" s="55">
        <v>0</v>
      </c>
      <c r="AR1468" s="6">
        <v>0</v>
      </c>
      <c r="AS1468" s="55">
        <v>0</v>
      </c>
      <c r="AT1468" s="54" t="s">
        <v>209</v>
      </c>
      <c r="AU1468" s="11">
        <v>0</v>
      </c>
      <c r="AV1468" s="66">
        <v>0</v>
      </c>
      <c r="AW1468" s="14">
        <v>22000030</v>
      </c>
      <c r="AX1468" s="54" t="s">
        <v>400</v>
      </c>
      <c r="AY1468" s="55" t="s">
        <v>1806</v>
      </c>
      <c r="AZ1468" s="73">
        <v>0</v>
      </c>
      <c r="BA1468" s="73">
        <v>0</v>
      </c>
      <c r="BB1468" s="74" t="s">
        <v>1807</v>
      </c>
      <c r="BC1468" s="55">
        <v>0</v>
      </c>
      <c r="BD1468" s="11">
        <v>0</v>
      </c>
      <c r="BE1468" s="55">
        <v>0</v>
      </c>
      <c r="BF1468" s="55">
        <v>0</v>
      </c>
      <c r="BG1468" s="55">
        <v>0</v>
      </c>
      <c r="BH1468" s="55">
        <v>0</v>
      </c>
      <c r="BI1468" s="11">
        <v>0</v>
      </c>
      <c r="BJ1468" s="6">
        <v>0</v>
      </c>
      <c r="BK1468" s="6">
        <v>0</v>
      </c>
      <c r="BL1468" s="6">
        <v>0</v>
      </c>
      <c r="BM1468" s="6">
        <v>0</v>
      </c>
      <c r="BN1468" s="6">
        <v>0</v>
      </c>
      <c r="BO1468" s="6">
        <v>0</v>
      </c>
    </row>
    <row r="1469" spans="3:67" ht="20.100000000000001" customHeight="1">
      <c r="C1469" s="14">
        <v>73003302</v>
      </c>
      <c r="D1469" s="12" t="s">
        <v>383</v>
      </c>
      <c r="E1469" s="14">
        <v>1</v>
      </c>
      <c r="F1469" s="11">
        <v>60010300</v>
      </c>
      <c r="G1469" s="14">
        <v>0</v>
      </c>
      <c r="H1469" s="13">
        <v>0</v>
      </c>
      <c r="I1469" s="14">
        <v>1</v>
      </c>
      <c r="J1469" s="14">
        <v>0</v>
      </c>
      <c r="K1469" s="14">
        <v>0</v>
      </c>
      <c r="L1469" s="11">
        <v>0</v>
      </c>
      <c r="M1469" s="11">
        <v>0</v>
      </c>
      <c r="N1469" s="55">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154</v>
      </c>
      <c r="AT1469" s="15" t="s">
        <v>155</v>
      </c>
      <c r="AU1469" s="11" t="s">
        <v>351</v>
      </c>
      <c r="AV1469" s="14">
        <v>0</v>
      </c>
      <c r="AW1469" s="14">
        <v>0</v>
      </c>
      <c r="AX1469" s="12" t="s">
        <v>339</v>
      </c>
      <c r="AY1469" s="11" t="s">
        <v>1808</v>
      </c>
      <c r="AZ1469" s="13">
        <v>0</v>
      </c>
      <c r="BA1469" s="13">
        <v>0</v>
      </c>
      <c r="BB1469" s="37" t="s">
        <v>1697</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73003303</v>
      </c>
      <c r="D1470" s="12" t="s">
        <v>666</v>
      </c>
      <c r="E1470" s="14">
        <v>1</v>
      </c>
      <c r="F1470" s="11">
        <v>60010100</v>
      </c>
      <c r="G1470" s="14">
        <v>0</v>
      </c>
      <c r="H1470" s="13">
        <v>0</v>
      </c>
      <c r="I1470" s="14">
        <v>1</v>
      </c>
      <c r="J1470" s="14">
        <v>0</v>
      </c>
      <c r="K1470" s="14">
        <v>0</v>
      </c>
      <c r="L1470" s="11">
        <v>0</v>
      </c>
      <c r="M1470" s="11">
        <v>0</v>
      </c>
      <c r="N1470" s="55">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163</v>
      </c>
      <c r="AG1470" s="6">
        <v>0</v>
      </c>
      <c r="AH1470" s="6">
        <v>2</v>
      </c>
      <c r="AI1470" s="6">
        <v>0</v>
      </c>
      <c r="AJ1470" s="6">
        <v>1.5</v>
      </c>
      <c r="AK1470" s="11">
        <v>0</v>
      </c>
      <c r="AL1470" s="11">
        <v>0</v>
      </c>
      <c r="AM1470" s="11">
        <v>0</v>
      </c>
      <c r="AN1470" s="11">
        <v>1.5</v>
      </c>
      <c r="AO1470" s="11">
        <v>10000</v>
      </c>
      <c r="AP1470" s="11">
        <v>1</v>
      </c>
      <c r="AQ1470" s="11">
        <v>5</v>
      </c>
      <c r="AR1470" s="6">
        <v>0</v>
      </c>
      <c r="AS1470" s="11" t="s">
        <v>154</v>
      </c>
      <c r="AT1470" s="15" t="s">
        <v>393</v>
      </c>
      <c r="AU1470" s="11" t="s">
        <v>344</v>
      </c>
      <c r="AV1470" s="14">
        <v>10000007</v>
      </c>
      <c r="AW1470" s="14">
        <v>70302003</v>
      </c>
      <c r="AX1470" s="15" t="s">
        <v>375</v>
      </c>
      <c r="AY1470" s="13">
        <v>0</v>
      </c>
      <c r="AZ1470" s="13">
        <v>0</v>
      </c>
      <c r="BA1470" s="13">
        <v>0</v>
      </c>
      <c r="BB1470" s="37" t="s">
        <v>625</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73003304</v>
      </c>
      <c r="D1471" s="54" t="s">
        <v>1809</v>
      </c>
      <c r="E1471" s="66">
        <v>1</v>
      </c>
      <c r="F1471" s="66">
        <v>60010500</v>
      </c>
      <c r="G1471" s="66">
        <v>0</v>
      </c>
      <c r="H1471" s="73">
        <v>0</v>
      </c>
      <c r="I1471" s="66">
        <v>1</v>
      </c>
      <c r="J1471" s="66">
        <v>0</v>
      </c>
      <c r="K1471" s="66">
        <v>0</v>
      </c>
      <c r="L1471" s="66">
        <v>0</v>
      </c>
      <c r="M1471" s="66">
        <v>0</v>
      </c>
      <c r="N1471" s="55">
        <v>2</v>
      </c>
      <c r="O1471" s="66">
        <v>2</v>
      </c>
      <c r="P1471" s="66">
        <v>0.95</v>
      </c>
      <c r="Q1471" s="66">
        <v>0</v>
      </c>
      <c r="R1471" s="62">
        <v>1</v>
      </c>
      <c r="S1471" s="73">
        <v>0</v>
      </c>
      <c r="T1471" s="55">
        <v>1</v>
      </c>
      <c r="U1471" s="66">
        <v>1</v>
      </c>
      <c r="V1471" s="66">
        <v>0</v>
      </c>
      <c r="W1471" s="66">
        <v>2</v>
      </c>
      <c r="X1471" s="66">
        <v>0</v>
      </c>
      <c r="Y1471" s="66">
        <v>0</v>
      </c>
      <c r="Z1471" s="66">
        <v>0</v>
      </c>
      <c r="AA1471" s="66">
        <v>0</v>
      </c>
      <c r="AB1471" s="55">
        <v>0</v>
      </c>
      <c r="AC1471" s="66">
        <v>0</v>
      </c>
      <c r="AD1471" s="66">
        <v>10</v>
      </c>
      <c r="AE1471" s="66">
        <v>0</v>
      </c>
      <c r="AF1471" s="66">
        <v>0</v>
      </c>
      <c r="AG1471" s="62">
        <v>7</v>
      </c>
      <c r="AH1471" s="62">
        <v>0</v>
      </c>
      <c r="AI1471" s="6">
        <v>0</v>
      </c>
      <c r="AJ1471" s="62">
        <v>0</v>
      </c>
      <c r="AK1471" s="66">
        <v>0</v>
      </c>
      <c r="AL1471" s="66">
        <v>0</v>
      </c>
      <c r="AM1471" s="66">
        <v>0</v>
      </c>
      <c r="AN1471" s="66">
        <v>0</v>
      </c>
      <c r="AO1471" s="66">
        <v>1000</v>
      </c>
      <c r="AP1471" s="66">
        <v>0.5</v>
      </c>
      <c r="AQ1471" s="66">
        <v>0</v>
      </c>
      <c r="AR1471" s="62">
        <v>0</v>
      </c>
      <c r="AS1471" s="66">
        <v>83000003</v>
      </c>
      <c r="AT1471" s="82" t="s">
        <v>454</v>
      </c>
      <c r="AU1471" s="66">
        <v>0</v>
      </c>
      <c r="AV1471" s="66">
        <v>10007001</v>
      </c>
      <c r="AW1471" s="66">
        <v>0</v>
      </c>
      <c r="AX1471" s="82" t="s">
        <v>156</v>
      </c>
      <c r="AY1471" s="82" t="s">
        <v>154</v>
      </c>
      <c r="AZ1471" s="73">
        <v>0</v>
      </c>
      <c r="BA1471" s="73">
        <v>0</v>
      </c>
      <c r="BB1471" s="84" t="s">
        <v>1803</v>
      </c>
      <c r="BC1471" s="66">
        <v>0</v>
      </c>
      <c r="BD1471" s="55">
        <v>0</v>
      </c>
      <c r="BE1471" s="66">
        <v>0</v>
      </c>
      <c r="BF1471" s="66">
        <v>0</v>
      </c>
      <c r="BG1471" s="66">
        <v>0</v>
      </c>
      <c r="BH1471" s="66">
        <v>0</v>
      </c>
      <c r="BI1471" s="85">
        <v>0</v>
      </c>
      <c r="BJ1471" s="6">
        <v>0</v>
      </c>
      <c r="BK1471" s="6">
        <v>0</v>
      </c>
      <c r="BL1471" s="6">
        <v>0</v>
      </c>
      <c r="BM1471" s="6">
        <v>0</v>
      </c>
      <c r="BN1471" s="6">
        <v>0</v>
      </c>
      <c r="BO1471" s="6">
        <v>0</v>
      </c>
    </row>
    <row r="1472" spans="3:67" ht="19.5" customHeight="1">
      <c r="C1472" s="14">
        <v>73003305</v>
      </c>
      <c r="D1472" s="12" t="s">
        <v>615</v>
      </c>
      <c r="E1472" s="14">
        <v>1</v>
      </c>
      <c r="F1472" s="11">
        <v>60010100</v>
      </c>
      <c r="G1472" s="14">
        <v>0</v>
      </c>
      <c r="H1472" s="13">
        <v>0</v>
      </c>
      <c r="I1472" s="14">
        <v>1</v>
      </c>
      <c r="J1472" s="14">
        <v>0</v>
      </c>
      <c r="K1472" s="14">
        <v>0</v>
      </c>
      <c r="L1472" s="11">
        <v>0</v>
      </c>
      <c r="M1472" s="11">
        <v>0</v>
      </c>
      <c r="N1472" s="55">
        <v>2</v>
      </c>
      <c r="O1472" s="11">
        <v>2</v>
      </c>
      <c r="P1472" s="11">
        <v>0.9</v>
      </c>
      <c r="Q1472" s="11">
        <v>0</v>
      </c>
      <c r="R1472" s="6">
        <v>1</v>
      </c>
      <c r="S1472" s="11">
        <v>0</v>
      </c>
      <c r="T1472" s="11">
        <v>1</v>
      </c>
      <c r="U1472" s="11">
        <v>2</v>
      </c>
      <c r="V1472" s="11">
        <v>0</v>
      </c>
      <c r="W1472" s="11">
        <v>3</v>
      </c>
      <c r="X1472" s="11">
        <v>0</v>
      </c>
      <c r="Y1472" s="11">
        <v>1</v>
      </c>
      <c r="Z1472" s="11">
        <v>0</v>
      </c>
      <c r="AA1472" s="11">
        <v>0</v>
      </c>
      <c r="AB1472" s="11">
        <v>0</v>
      </c>
      <c r="AC1472" s="11">
        <v>0</v>
      </c>
      <c r="AD1472" s="11">
        <v>15</v>
      </c>
      <c r="AE1472" s="11">
        <v>1</v>
      </c>
      <c r="AF1472" s="11" t="s">
        <v>387</v>
      </c>
      <c r="AG1472" s="6">
        <v>0</v>
      </c>
      <c r="AH1472" s="6">
        <v>1</v>
      </c>
      <c r="AI1472" s="6">
        <v>0</v>
      </c>
      <c r="AJ1472" s="6">
        <v>3</v>
      </c>
      <c r="AK1472" s="11">
        <v>0</v>
      </c>
      <c r="AL1472" s="11">
        <v>0</v>
      </c>
      <c r="AM1472" s="11">
        <v>0</v>
      </c>
      <c r="AN1472" s="11">
        <v>3</v>
      </c>
      <c r="AO1472" s="11">
        <v>5000</v>
      </c>
      <c r="AP1472" s="11">
        <v>2.5</v>
      </c>
      <c r="AQ1472" s="11">
        <v>0</v>
      </c>
      <c r="AR1472" s="6">
        <v>0</v>
      </c>
      <c r="AS1472" s="11">
        <v>90001023</v>
      </c>
      <c r="AT1472" s="15" t="s">
        <v>192</v>
      </c>
      <c r="AU1472" s="11" t="s">
        <v>344</v>
      </c>
      <c r="AV1472" s="14">
        <v>10000007</v>
      </c>
      <c r="AW1472" s="14">
        <v>70403003</v>
      </c>
      <c r="AX1472" s="12" t="s">
        <v>156</v>
      </c>
      <c r="AY1472" s="11">
        <v>0</v>
      </c>
      <c r="AZ1472" s="13">
        <v>0</v>
      </c>
      <c r="BA1472" s="13">
        <v>0</v>
      </c>
      <c r="BB1472" s="37" t="s">
        <v>1746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73003306</v>
      </c>
      <c r="D1473" s="15" t="s">
        <v>430</v>
      </c>
      <c r="E1473" s="14">
        <v>1</v>
      </c>
      <c r="F1473" s="14">
        <v>60010500</v>
      </c>
      <c r="G1473" s="14">
        <v>0</v>
      </c>
      <c r="H1473" s="13">
        <v>0</v>
      </c>
      <c r="I1473" s="14">
        <v>1</v>
      </c>
      <c r="J1473" s="14">
        <v>0</v>
      </c>
      <c r="K1473" s="14">
        <v>0</v>
      </c>
      <c r="L1473" s="14">
        <v>0</v>
      </c>
      <c r="M1473" s="14">
        <v>0</v>
      </c>
      <c r="N1473" s="55">
        <v>2</v>
      </c>
      <c r="O1473" s="14">
        <v>2</v>
      </c>
      <c r="P1473" s="14">
        <v>0.6</v>
      </c>
      <c r="Q1473" s="14">
        <v>0</v>
      </c>
      <c r="R1473" s="6">
        <v>0</v>
      </c>
      <c r="S1473" s="13">
        <v>0</v>
      </c>
      <c r="T1473" s="11">
        <v>1</v>
      </c>
      <c r="U1473" s="14">
        <v>2</v>
      </c>
      <c r="V1473" s="14">
        <v>0</v>
      </c>
      <c r="W1473" s="14">
        <v>0</v>
      </c>
      <c r="X1473" s="14">
        <v>0</v>
      </c>
      <c r="Y1473" s="14">
        <v>0</v>
      </c>
      <c r="Z1473" s="14">
        <v>0</v>
      </c>
      <c r="AA1473" s="14">
        <v>0</v>
      </c>
      <c r="AB1473" s="14">
        <v>0</v>
      </c>
      <c r="AC1473" s="14">
        <v>0</v>
      </c>
      <c r="AD1473" s="11">
        <v>99999</v>
      </c>
      <c r="AE1473" s="14">
        <v>0</v>
      </c>
      <c r="AF1473" s="14">
        <v>0</v>
      </c>
      <c r="AG1473" s="6">
        <v>2</v>
      </c>
      <c r="AH1473" s="6">
        <v>0</v>
      </c>
      <c r="AI1473" s="6">
        <v>0</v>
      </c>
      <c r="AJ1473" s="6">
        <v>0</v>
      </c>
      <c r="AK1473" s="14">
        <v>0</v>
      </c>
      <c r="AL1473" s="14">
        <v>0</v>
      </c>
      <c r="AM1473" s="14">
        <v>0</v>
      </c>
      <c r="AN1473" s="14">
        <v>0</v>
      </c>
      <c r="AO1473" s="14">
        <v>1000</v>
      </c>
      <c r="AP1473" s="14">
        <v>0</v>
      </c>
      <c r="AQ1473" s="14">
        <v>0</v>
      </c>
      <c r="AR1473" s="6">
        <v>90104002</v>
      </c>
      <c r="AS1473" s="14" t="s">
        <v>154</v>
      </c>
      <c r="AT1473" s="15" t="s">
        <v>155</v>
      </c>
      <c r="AU1473" s="14" t="s">
        <v>242</v>
      </c>
      <c r="AV1473" s="14">
        <v>0</v>
      </c>
      <c r="AW1473" s="14">
        <v>0</v>
      </c>
      <c r="AX1473" s="15" t="s">
        <v>156</v>
      </c>
      <c r="AY1473" s="15" t="s">
        <v>154</v>
      </c>
      <c r="AZ1473" s="13">
        <v>0</v>
      </c>
      <c r="BA1473" s="13">
        <v>0</v>
      </c>
      <c r="BB1473" s="68" t="s">
        <v>431</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73003307</v>
      </c>
      <c r="D1474" s="12" t="s">
        <v>1810</v>
      </c>
      <c r="E1474" s="14">
        <v>1</v>
      </c>
      <c r="F1474" s="11">
        <v>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1</v>
      </c>
      <c r="X1474" s="11">
        <v>0</v>
      </c>
      <c r="Y1474" s="11">
        <v>1</v>
      </c>
      <c r="Z1474" s="11">
        <v>0</v>
      </c>
      <c r="AA1474" s="11">
        <v>0</v>
      </c>
      <c r="AB1474" s="11">
        <v>0</v>
      </c>
      <c r="AC1474" s="11">
        <v>0</v>
      </c>
      <c r="AD1474" s="11">
        <v>3</v>
      </c>
      <c r="AE1474" s="11">
        <v>1</v>
      </c>
      <c r="AF1474" s="11">
        <v>3</v>
      </c>
      <c r="AG1474" s="6">
        <v>0</v>
      </c>
      <c r="AH1474" s="6">
        <v>0</v>
      </c>
      <c r="AI1474" s="6">
        <v>0</v>
      </c>
      <c r="AJ1474" s="6">
        <v>1.5</v>
      </c>
      <c r="AK1474" s="11">
        <v>0</v>
      </c>
      <c r="AL1474" s="11">
        <v>0</v>
      </c>
      <c r="AM1474" s="11">
        <v>0</v>
      </c>
      <c r="AN1474" s="11">
        <v>1</v>
      </c>
      <c r="AO1474" s="11">
        <v>1500</v>
      </c>
      <c r="AP1474" s="11">
        <v>0.5</v>
      </c>
      <c r="AQ1474" s="11">
        <v>0</v>
      </c>
      <c r="AR1474" s="6">
        <v>0</v>
      </c>
      <c r="AS1474" s="11">
        <v>83000002</v>
      </c>
      <c r="AT1474" s="15" t="s">
        <v>155</v>
      </c>
      <c r="AU1474" s="11" t="s">
        <v>344</v>
      </c>
      <c r="AV1474" s="14">
        <v>10000007</v>
      </c>
      <c r="AW1474" s="14">
        <v>70105001</v>
      </c>
      <c r="AX1474" s="12" t="s">
        <v>156</v>
      </c>
      <c r="AY1474" s="11" t="s">
        <v>1693</v>
      </c>
      <c r="AZ1474" s="13">
        <v>0</v>
      </c>
      <c r="BA1474" s="13">
        <v>0</v>
      </c>
      <c r="BB1474" s="37" t="s">
        <v>1694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73003308</v>
      </c>
      <c r="D1475" s="12" t="s">
        <v>666</v>
      </c>
      <c r="E1475" s="14">
        <v>1</v>
      </c>
      <c r="F1475" s="11">
        <v>60010100</v>
      </c>
      <c r="G1475" s="14">
        <v>0</v>
      </c>
      <c r="H1475" s="13">
        <v>0</v>
      </c>
      <c r="I1475" s="14">
        <v>1</v>
      </c>
      <c r="J1475" s="14">
        <v>0</v>
      </c>
      <c r="K1475" s="14">
        <v>0</v>
      </c>
      <c r="L1475" s="11">
        <v>0</v>
      </c>
      <c r="M1475" s="11">
        <v>0</v>
      </c>
      <c r="N1475" s="55">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10</v>
      </c>
      <c r="AE1475" s="11">
        <v>2</v>
      </c>
      <c r="AF1475" s="11" t="s">
        <v>163</v>
      </c>
      <c r="AG1475" s="6">
        <v>0</v>
      </c>
      <c r="AH1475" s="6">
        <v>2</v>
      </c>
      <c r="AI1475" s="6">
        <v>0</v>
      </c>
      <c r="AJ1475" s="6">
        <v>1.5</v>
      </c>
      <c r="AK1475" s="11">
        <v>0</v>
      </c>
      <c r="AL1475" s="11">
        <v>0</v>
      </c>
      <c r="AM1475" s="11">
        <v>0</v>
      </c>
      <c r="AN1475" s="11">
        <v>1.5</v>
      </c>
      <c r="AO1475" s="11">
        <v>10000</v>
      </c>
      <c r="AP1475" s="11">
        <v>1</v>
      </c>
      <c r="AQ1475" s="11">
        <v>5</v>
      </c>
      <c r="AR1475" s="6">
        <v>0</v>
      </c>
      <c r="AS1475" s="11" t="s">
        <v>154</v>
      </c>
      <c r="AT1475" s="15" t="s">
        <v>393</v>
      </c>
      <c r="AU1475" s="11" t="s">
        <v>344</v>
      </c>
      <c r="AV1475" s="14">
        <v>10000007</v>
      </c>
      <c r="AW1475" s="14">
        <v>70302003</v>
      </c>
      <c r="AX1475" s="15" t="s">
        <v>375</v>
      </c>
      <c r="AY1475" s="13" t="s">
        <v>1811</v>
      </c>
      <c r="AZ1475" s="13">
        <v>0</v>
      </c>
      <c r="BA1475" s="13">
        <v>0</v>
      </c>
      <c r="BB1475" s="37" t="s">
        <v>625</v>
      </c>
      <c r="BC1475" s="11">
        <v>1</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73004101</v>
      </c>
      <c r="D1476" s="12" t="s">
        <v>453</v>
      </c>
      <c r="E1476" s="14">
        <v>1</v>
      </c>
      <c r="F1476" s="14">
        <v>60010500</v>
      </c>
      <c r="G1476" s="14">
        <v>0</v>
      </c>
      <c r="H1476" s="13">
        <v>0</v>
      </c>
      <c r="I1476" s="14">
        <v>1</v>
      </c>
      <c r="J1476" s="14">
        <v>0</v>
      </c>
      <c r="K1476" s="14">
        <v>0</v>
      </c>
      <c r="L1476" s="14">
        <v>0</v>
      </c>
      <c r="M1476" s="14">
        <v>0</v>
      </c>
      <c r="N1476" s="55">
        <v>2</v>
      </c>
      <c r="O1476" s="14">
        <v>2</v>
      </c>
      <c r="P1476" s="14">
        <v>0.95</v>
      </c>
      <c r="Q1476" s="14">
        <v>0</v>
      </c>
      <c r="R1476" s="6">
        <v>0</v>
      </c>
      <c r="S1476" s="13">
        <v>0</v>
      </c>
      <c r="T1476" s="11">
        <v>1</v>
      </c>
      <c r="U1476" s="14">
        <v>1</v>
      </c>
      <c r="V1476" s="14">
        <v>0</v>
      </c>
      <c r="W1476" s="14">
        <v>3</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0</v>
      </c>
      <c r="AT1476" s="15" t="s">
        <v>454</v>
      </c>
      <c r="AU1476" s="14">
        <v>0</v>
      </c>
      <c r="AV1476" s="14">
        <v>10007001</v>
      </c>
      <c r="AW1476" s="14">
        <v>0</v>
      </c>
      <c r="AX1476" s="15" t="s">
        <v>156</v>
      </c>
      <c r="AY1476" s="15" t="s">
        <v>154</v>
      </c>
      <c r="AZ1476" s="13">
        <v>0</v>
      </c>
      <c r="BA1476" s="13">
        <v>0</v>
      </c>
      <c r="BB1476" s="68" t="s">
        <v>1812</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73004102</v>
      </c>
      <c r="D1477" s="12" t="s">
        <v>383</v>
      </c>
      <c r="E1477" s="14">
        <v>1</v>
      </c>
      <c r="F1477" s="11">
        <v>60010300</v>
      </c>
      <c r="G1477" s="14">
        <v>0</v>
      </c>
      <c r="H1477" s="13">
        <v>0</v>
      </c>
      <c r="I1477" s="14">
        <v>1</v>
      </c>
      <c r="J1477" s="14">
        <v>0</v>
      </c>
      <c r="K1477" s="14">
        <v>0</v>
      </c>
      <c r="L1477" s="11">
        <v>0</v>
      </c>
      <c r="M1477" s="11">
        <v>0</v>
      </c>
      <c r="N1477" s="55">
        <v>2</v>
      </c>
      <c r="O1477" s="11">
        <v>2</v>
      </c>
      <c r="P1477" s="11">
        <v>0.9</v>
      </c>
      <c r="Q1477" s="11">
        <v>0</v>
      </c>
      <c r="R1477" s="6">
        <v>0</v>
      </c>
      <c r="S1477" s="11">
        <v>0</v>
      </c>
      <c r="T1477" s="11">
        <v>1</v>
      </c>
      <c r="U1477" s="11">
        <v>2</v>
      </c>
      <c r="V1477" s="11">
        <v>0</v>
      </c>
      <c r="W1477" s="11">
        <v>0</v>
      </c>
      <c r="X1477" s="11">
        <v>0</v>
      </c>
      <c r="Y1477" s="11">
        <v>0</v>
      </c>
      <c r="Z1477" s="11">
        <v>0</v>
      </c>
      <c r="AA1477" s="11">
        <v>0</v>
      </c>
      <c r="AB1477" s="11">
        <v>0</v>
      </c>
      <c r="AC1477" s="11">
        <v>0</v>
      </c>
      <c r="AD1477" s="11">
        <v>30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154</v>
      </c>
      <c r="AT1477" s="15" t="s">
        <v>155</v>
      </c>
      <c r="AU1477" s="11" t="s">
        <v>351</v>
      </c>
      <c r="AV1477" s="14">
        <v>0</v>
      </c>
      <c r="AW1477" s="14">
        <v>0</v>
      </c>
      <c r="AX1477" s="12" t="s">
        <v>339</v>
      </c>
      <c r="AY1477" s="11" t="s">
        <v>1813</v>
      </c>
      <c r="AZ1477" s="13">
        <v>0</v>
      </c>
      <c r="BA1477" s="13">
        <v>0</v>
      </c>
      <c r="BB1477" s="37" t="s">
        <v>1814</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73004103</v>
      </c>
      <c r="D1478" s="12" t="s">
        <v>666</v>
      </c>
      <c r="E1478" s="14">
        <v>1</v>
      </c>
      <c r="F1478" s="11">
        <v>60010100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10</v>
      </c>
      <c r="AE1478" s="11">
        <v>2</v>
      </c>
      <c r="AF1478" s="11" t="s">
        <v>163</v>
      </c>
      <c r="AG1478" s="6">
        <v>0</v>
      </c>
      <c r="AH1478" s="6">
        <v>2</v>
      </c>
      <c r="AI1478" s="6">
        <v>0</v>
      </c>
      <c r="AJ1478" s="6">
        <v>1.5</v>
      </c>
      <c r="AK1478" s="11">
        <v>0</v>
      </c>
      <c r="AL1478" s="11">
        <v>0</v>
      </c>
      <c r="AM1478" s="11">
        <v>0</v>
      </c>
      <c r="AN1478" s="11">
        <v>1.5</v>
      </c>
      <c r="AO1478" s="11">
        <v>10000</v>
      </c>
      <c r="AP1478" s="11">
        <v>1</v>
      </c>
      <c r="AQ1478" s="11">
        <v>5</v>
      </c>
      <c r="AR1478" s="6">
        <v>0</v>
      </c>
      <c r="AS1478" s="11" t="s">
        <v>154</v>
      </c>
      <c r="AT1478" s="15" t="s">
        <v>393</v>
      </c>
      <c r="AU1478" s="11" t="s">
        <v>344</v>
      </c>
      <c r="AV1478" s="14">
        <v>10000007</v>
      </c>
      <c r="AW1478" s="14">
        <v>70302003</v>
      </c>
      <c r="AX1478" s="15" t="s">
        <v>375</v>
      </c>
      <c r="AY1478" s="13">
        <v>0</v>
      </c>
      <c r="AZ1478" s="13">
        <v>0</v>
      </c>
      <c r="BA1478" s="13">
        <v>0</v>
      </c>
      <c r="BB1478" s="37" t="s">
        <v>625</v>
      </c>
      <c r="BC1478" s="11">
        <v>1</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73004201</v>
      </c>
      <c r="D1479" s="12" t="s">
        <v>425</v>
      </c>
      <c r="E1479" s="11">
        <v>1</v>
      </c>
      <c r="F1479" s="11">
        <v>60010100</v>
      </c>
      <c r="G1479" s="14">
        <v>0</v>
      </c>
      <c r="H1479" s="13">
        <v>0</v>
      </c>
      <c r="I1479" s="14">
        <v>1</v>
      </c>
      <c r="J1479" s="14">
        <v>0</v>
      </c>
      <c r="K1479" s="14">
        <v>0</v>
      </c>
      <c r="L1479" s="11">
        <v>0</v>
      </c>
      <c r="M1479" s="11">
        <v>0</v>
      </c>
      <c r="N1479" s="55">
        <v>2</v>
      </c>
      <c r="O1479" s="11">
        <v>1</v>
      </c>
      <c r="P1479" s="11">
        <v>0.3</v>
      </c>
      <c r="Q1479" s="11">
        <v>0</v>
      </c>
      <c r="R1479" s="6">
        <v>101</v>
      </c>
      <c r="S1479" s="11">
        <v>0</v>
      </c>
      <c r="T1479" s="11">
        <v>1</v>
      </c>
      <c r="U1479" s="11">
        <v>2</v>
      </c>
      <c r="V1479" s="11">
        <v>0</v>
      </c>
      <c r="W1479" s="11">
        <v>3</v>
      </c>
      <c r="X1479" s="11">
        <v>0</v>
      </c>
      <c r="Y1479" s="11">
        <v>0</v>
      </c>
      <c r="Z1479" s="11">
        <v>0</v>
      </c>
      <c r="AA1479" s="11">
        <v>0</v>
      </c>
      <c r="AB1479" s="11">
        <v>0</v>
      </c>
      <c r="AC1479" s="11">
        <v>0</v>
      </c>
      <c r="AD1479" s="11">
        <v>12</v>
      </c>
      <c r="AE1479" s="11">
        <v>1</v>
      </c>
      <c r="AF1479" s="11">
        <v>3</v>
      </c>
      <c r="AG1479" s="6">
        <v>6</v>
      </c>
      <c r="AH1479" s="6">
        <v>1</v>
      </c>
      <c r="AI1479" s="6">
        <v>0</v>
      </c>
      <c r="AJ1479" s="6">
        <v>1.5</v>
      </c>
      <c r="AK1479" s="11">
        <v>0</v>
      </c>
      <c r="AL1479" s="11">
        <v>0</v>
      </c>
      <c r="AM1479" s="11">
        <v>0</v>
      </c>
      <c r="AN1479" s="11">
        <v>3</v>
      </c>
      <c r="AO1479" s="11">
        <v>5000</v>
      </c>
      <c r="AP1479" s="11">
        <v>3</v>
      </c>
      <c r="AQ1479" s="11">
        <v>0</v>
      </c>
      <c r="AR1479" s="6">
        <v>0</v>
      </c>
      <c r="AS1479" s="11" t="s">
        <v>154</v>
      </c>
      <c r="AT1479" s="15" t="s">
        <v>192</v>
      </c>
      <c r="AU1479" s="11" t="s">
        <v>344</v>
      </c>
      <c r="AV1479" s="14">
        <v>10000007</v>
      </c>
      <c r="AW1479" s="14">
        <v>70103003</v>
      </c>
      <c r="AX1479" s="12" t="s">
        <v>156</v>
      </c>
      <c r="AY1479" s="11" t="s">
        <v>1815</v>
      </c>
      <c r="AZ1479" s="13">
        <v>0</v>
      </c>
      <c r="BA1479" s="13">
        <v>0</v>
      </c>
      <c r="BB1479" s="37" t="s">
        <v>427</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73004202</v>
      </c>
      <c r="D1480" s="12" t="s">
        <v>453</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454</v>
      </c>
      <c r="AU1480" s="14">
        <v>0</v>
      </c>
      <c r="AV1480" s="14">
        <v>10007001</v>
      </c>
      <c r="AW1480" s="14">
        <v>0</v>
      </c>
      <c r="AX1480" s="15" t="s">
        <v>156</v>
      </c>
      <c r="AY1480" s="15" t="s">
        <v>154</v>
      </c>
      <c r="AZ1480" s="13">
        <v>0</v>
      </c>
      <c r="BA1480" s="13">
        <v>0</v>
      </c>
      <c r="BB1480" s="68" t="s">
        <v>1812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73004203</v>
      </c>
      <c r="D1481" s="12" t="s">
        <v>615</v>
      </c>
      <c r="E1481" s="14">
        <v>1</v>
      </c>
      <c r="F1481" s="11">
        <v>60010100</v>
      </c>
      <c r="G1481" s="14">
        <v>0</v>
      </c>
      <c r="H1481" s="13">
        <v>0</v>
      </c>
      <c r="I1481" s="14">
        <v>1</v>
      </c>
      <c r="J1481" s="14">
        <v>0</v>
      </c>
      <c r="K1481" s="14">
        <v>0</v>
      </c>
      <c r="L1481" s="11">
        <v>0</v>
      </c>
      <c r="M1481" s="11">
        <v>0</v>
      </c>
      <c r="N1481" s="55">
        <v>2</v>
      </c>
      <c r="O1481" s="11">
        <v>2</v>
      </c>
      <c r="P1481" s="11">
        <v>0.9</v>
      </c>
      <c r="Q1481" s="11">
        <v>0</v>
      </c>
      <c r="R1481" s="6">
        <v>101</v>
      </c>
      <c r="S1481" s="11">
        <v>0</v>
      </c>
      <c r="T1481" s="11">
        <v>1</v>
      </c>
      <c r="U1481" s="11">
        <v>2</v>
      </c>
      <c r="V1481" s="11">
        <v>0</v>
      </c>
      <c r="W1481" s="11">
        <v>3</v>
      </c>
      <c r="X1481" s="11">
        <v>0</v>
      </c>
      <c r="Y1481" s="11">
        <v>1</v>
      </c>
      <c r="Z1481" s="11">
        <v>0</v>
      </c>
      <c r="AA1481" s="11">
        <v>0</v>
      </c>
      <c r="AB1481" s="11">
        <v>0</v>
      </c>
      <c r="AC1481" s="11">
        <v>0</v>
      </c>
      <c r="AD1481" s="11">
        <v>15</v>
      </c>
      <c r="AE1481" s="11">
        <v>1</v>
      </c>
      <c r="AF1481" s="11" t="s">
        <v>387</v>
      </c>
      <c r="AG1481" s="6">
        <v>1</v>
      </c>
      <c r="AH1481" s="6">
        <v>1</v>
      </c>
      <c r="AI1481" s="6">
        <v>0</v>
      </c>
      <c r="AJ1481" s="6">
        <v>3</v>
      </c>
      <c r="AK1481" s="11">
        <v>0</v>
      </c>
      <c r="AL1481" s="11">
        <v>0</v>
      </c>
      <c r="AM1481" s="11">
        <v>0</v>
      </c>
      <c r="AN1481" s="11">
        <v>3</v>
      </c>
      <c r="AO1481" s="11">
        <v>5000</v>
      </c>
      <c r="AP1481" s="11">
        <v>2.5</v>
      </c>
      <c r="AQ1481" s="11">
        <v>0</v>
      </c>
      <c r="AR1481" s="6">
        <v>0</v>
      </c>
      <c r="AS1481" s="11" t="s">
        <v>421</v>
      </c>
      <c r="AT1481" s="15" t="s">
        <v>192</v>
      </c>
      <c r="AU1481" s="11" t="s">
        <v>344</v>
      </c>
      <c r="AV1481" s="14">
        <v>10000007</v>
      </c>
      <c r="AW1481" s="14">
        <v>70403003</v>
      </c>
      <c r="AX1481" s="12" t="s">
        <v>156</v>
      </c>
      <c r="AY1481" s="11">
        <v>0</v>
      </c>
      <c r="AZ1481" s="13">
        <v>0</v>
      </c>
      <c r="BA1481" s="13">
        <v>0</v>
      </c>
      <c r="BB1481" s="37" t="s">
        <v>1746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73004204</v>
      </c>
      <c r="D1482" s="12" t="s">
        <v>634</v>
      </c>
      <c r="E1482" s="14">
        <v>1</v>
      </c>
      <c r="F1482" s="11">
        <v>60010100</v>
      </c>
      <c r="G1482" s="14">
        <v>0</v>
      </c>
      <c r="H1482" s="13">
        <v>0</v>
      </c>
      <c r="I1482" s="14">
        <v>1</v>
      </c>
      <c r="J1482" s="14">
        <v>0</v>
      </c>
      <c r="K1482" s="14">
        <v>0</v>
      </c>
      <c r="L1482" s="11">
        <v>0</v>
      </c>
      <c r="M1482" s="11">
        <v>0</v>
      </c>
      <c r="N1482" s="55">
        <v>2</v>
      </c>
      <c r="O1482" s="11">
        <v>1</v>
      </c>
      <c r="P1482" s="11">
        <v>0.3</v>
      </c>
      <c r="Q1482" s="11">
        <v>0</v>
      </c>
      <c r="R1482" s="6">
        <v>101</v>
      </c>
      <c r="S1482" s="11">
        <v>0</v>
      </c>
      <c r="T1482" s="11">
        <v>1</v>
      </c>
      <c r="U1482" s="11">
        <v>2</v>
      </c>
      <c r="V1482" s="11">
        <v>0</v>
      </c>
      <c r="W1482" s="11">
        <v>1</v>
      </c>
      <c r="X1482" s="11">
        <v>0</v>
      </c>
      <c r="Y1482" s="11">
        <v>1</v>
      </c>
      <c r="Z1482" s="11">
        <v>0</v>
      </c>
      <c r="AA1482" s="11">
        <v>0</v>
      </c>
      <c r="AB1482" s="11">
        <v>0</v>
      </c>
      <c r="AC1482" s="11">
        <v>0</v>
      </c>
      <c r="AD1482" s="11">
        <v>30</v>
      </c>
      <c r="AE1482" s="11">
        <v>1</v>
      </c>
      <c r="AF1482" s="11" t="s">
        <v>503</v>
      </c>
      <c r="AG1482" s="6">
        <v>0</v>
      </c>
      <c r="AH1482" s="6">
        <v>0</v>
      </c>
      <c r="AI1482" s="6">
        <v>0</v>
      </c>
      <c r="AJ1482" s="6">
        <v>0</v>
      </c>
      <c r="AK1482" s="11">
        <v>0</v>
      </c>
      <c r="AL1482" s="11">
        <v>0</v>
      </c>
      <c r="AM1482" s="11">
        <v>0</v>
      </c>
      <c r="AN1482" s="11">
        <v>0.5</v>
      </c>
      <c r="AO1482" s="11">
        <v>999999</v>
      </c>
      <c r="AP1482" s="11">
        <v>0.5</v>
      </c>
      <c r="AQ1482" s="11">
        <v>0</v>
      </c>
      <c r="AR1482" s="6">
        <v>0</v>
      </c>
      <c r="AS1482" s="170" t="s">
        <v>582</v>
      </c>
      <c r="AT1482" s="15" t="s">
        <v>209</v>
      </c>
      <c r="AU1482" s="11" t="s">
        <v>344</v>
      </c>
      <c r="AV1482" s="14">
        <v>10000007</v>
      </c>
      <c r="AW1482" s="14">
        <v>70202004</v>
      </c>
      <c r="AX1482" s="15" t="s">
        <v>225</v>
      </c>
      <c r="AY1482" s="15" t="s">
        <v>255</v>
      </c>
      <c r="AZ1482" s="13">
        <v>0</v>
      </c>
      <c r="BA1482" s="13">
        <v>0</v>
      </c>
      <c r="BB1482" s="37" t="s">
        <v>1797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73004301</v>
      </c>
      <c r="D1483" s="12" t="s">
        <v>1816</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163</v>
      </c>
      <c r="AG1483" s="6">
        <v>0</v>
      </c>
      <c r="AH1483" s="6">
        <v>2</v>
      </c>
      <c r="AI1483" s="6">
        <v>0</v>
      </c>
      <c r="AJ1483" s="6">
        <v>1.5</v>
      </c>
      <c r="AK1483" s="11">
        <v>0</v>
      </c>
      <c r="AL1483" s="11">
        <v>0</v>
      </c>
      <c r="AM1483" s="11">
        <v>0</v>
      </c>
      <c r="AN1483" s="11">
        <v>1.5</v>
      </c>
      <c r="AO1483" s="11">
        <v>10000</v>
      </c>
      <c r="AP1483" s="11">
        <v>1</v>
      </c>
      <c r="AQ1483" s="11">
        <v>5</v>
      </c>
      <c r="AR1483" s="6">
        <v>0</v>
      </c>
      <c r="AS1483" s="11" t="s">
        <v>154</v>
      </c>
      <c r="AT1483" s="15" t="s">
        <v>393</v>
      </c>
      <c r="AU1483" s="11" t="s">
        <v>344</v>
      </c>
      <c r="AV1483" s="14">
        <v>10000007</v>
      </c>
      <c r="AW1483" s="14">
        <v>70302003</v>
      </c>
      <c r="AX1483" s="15" t="s">
        <v>375</v>
      </c>
      <c r="AY1483" s="13">
        <v>0</v>
      </c>
      <c r="AZ1483" s="13">
        <v>0</v>
      </c>
      <c r="BA1483" s="13">
        <v>0</v>
      </c>
      <c r="BB1483" s="37" t="s">
        <v>625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73004302</v>
      </c>
      <c r="D1484" s="12" t="s">
        <v>1816</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163</v>
      </c>
      <c r="AG1484" s="6">
        <v>0</v>
      </c>
      <c r="AH1484" s="6">
        <v>2</v>
      </c>
      <c r="AI1484" s="6">
        <v>0</v>
      </c>
      <c r="AJ1484" s="6">
        <v>1.5</v>
      </c>
      <c r="AK1484" s="11">
        <v>0</v>
      </c>
      <c r="AL1484" s="11">
        <v>0</v>
      </c>
      <c r="AM1484" s="11">
        <v>0</v>
      </c>
      <c r="AN1484" s="11">
        <v>1.5</v>
      </c>
      <c r="AO1484" s="11">
        <v>10000</v>
      </c>
      <c r="AP1484" s="11">
        <v>1</v>
      </c>
      <c r="AQ1484" s="11">
        <v>5</v>
      </c>
      <c r="AR1484" s="6">
        <v>0</v>
      </c>
      <c r="AS1484" s="11" t="s">
        <v>154</v>
      </c>
      <c r="AT1484" s="15" t="s">
        <v>393</v>
      </c>
      <c r="AU1484" s="11" t="s">
        <v>344</v>
      </c>
      <c r="AV1484" s="14">
        <v>10000007</v>
      </c>
      <c r="AW1484" s="14">
        <v>70302003</v>
      </c>
      <c r="AX1484" s="15" t="s">
        <v>375</v>
      </c>
      <c r="AY1484" s="13" t="s">
        <v>1817</v>
      </c>
      <c r="AZ1484" s="13">
        <v>0</v>
      </c>
      <c r="BA1484" s="13">
        <v>0</v>
      </c>
      <c r="BB1484" s="37" t="s">
        <v>625</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73004303</v>
      </c>
      <c r="D1485" s="12" t="s">
        <v>615</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387</v>
      </c>
      <c r="AG1485" s="6">
        <v>1</v>
      </c>
      <c r="AH1485" s="6">
        <v>1</v>
      </c>
      <c r="AI1485" s="6">
        <v>0</v>
      </c>
      <c r="AJ1485" s="6">
        <v>3</v>
      </c>
      <c r="AK1485" s="11">
        <v>0</v>
      </c>
      <c r="AL1485" s="11">
        <v>0</v>
      </c>
      <c r="AM1485" s="11">
        <v>0</v>
      </c>
      <c r="AN1485" s="11">
        <v>3</v>
      </c>
      <c r="AO1485" s="11">
        <v>5000</v>
      </c>
      <c r="AP1485" s="11">
        <v>2.5</v>
      </c>
      <c r="AQ1485" s="11">
        <v>0</v>
      </c>
      <c r="AR1485" s="6">
        <v>0</v>
      </c>
      <c r="AS1485" s="11" t="s">
        <v>421</v>
      </c>
      <c r="AT1485" s="15" t="s">
        <v>192</v>
      </c>
      <c r="AU1485" s="11" t="s">
        <v>344</v>
      </c>
      <c r="AV1485" s="14">
        <v>10000007</v>
      </c>
      <c r="AW1485" s="14">
        <v>70403003</v>
      </c>
      <c r="AX1485" s="12" t="s">
        <v>156</v>
      </c>
      <c r="AY1485" s="11">
        <v>0</v>
      </c>
      <c r="AZ1485" s="13">
        <v>0</v>
      </c>
      <c r="BA1485" s="13">
        <v>0</v>
      </c>
      <c r="BB1485" s="37" t="s">
        <v>1746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73004304</v>
      </c>
      <c r="D1486" s="15" t="s">
        <v>430</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154</v>
      </c>
      <c r="AT1486" s="15" t="s">
        <v>155</v>
      </c>
      <c r="AU1486" s="14" t="s">
        <v>242</v>
      </c>
      <c r="AV1486" s="14">
        <v>0</v>
      </c>
      <c r="AW1486" s="14">
        <v>0</v>
      </c>
      <c r="AX1486" s="15" t="s">
        <v>156</v>
      </c>
      <c r="AY1486" s="15" t="s">
        <v>154</v>
      </c>
      <c r="AZ1486" s="13">
        <v>0</v>
      </c>
      <c r="BA1486" s="13">
        <v>0</v>
      </c>
      <c r="BB1486" s="68" t="s">
        <v>431</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73004305</v>
      </c>
      <c r="D1487" s="15" t="s">
        <v>1804</v>
      </c>
      <c r="E1487" s="14">
        <v>1</v>
      </c>
      <c r="F1487" s="14">
        <v>60010500</v>
      </c>
      <c r="G1487" s="14">
        <v>0</v>
      </c>
      <c r="H1487" s="13">
        <v>0</v>
      </c>
      <c r="I1487" s="14">
        <v>1</v>
      </c>
      <c r="J1487" s="14">
        <v>0</v>
      </c>
      <c r="K1487" s="14">
        <v>0</v>
      </c>
      <c r="L1487" s="14">
        <v>0</v>
      </c>
      <c r="M1487" s="14">
        <v>0</v>
      </c>
      <c r="N1487" s="55">
        <v>2</v>
      </c>
      <c r="O1487" s="14">
        <v>2</v>
      </c>
      <c r="P1487" s="14">
        <v>0.95</v>
      </c>
      <c r="Q1487" s="14">
        <v>0</v>
      </c>
      <c r="R1487" s="6">
        <v>101</v>
      </c>
      <c r="S1487" s="13">
        <v>0</v>
      </c>
      <c r="T1487" s="11">
        <v>1</v>
      </c>
      <c r="U1487" s="14">
        <v>2</v>
      </c>
      <c r="V1487" s="14">
        <v>0</v>
      </c>
      <c r="W1487" s="14">
        <v>0</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74" t="s">
        <v>1818</v>
      </c>
      <c r="AT1487" s="15" t="s">
        <v>454</v>
      </c>
      <c r="AU1487" s="14">
        <v>0</v>
      </c>
      <c r="AV1487" s="14">
        <v>10007001</v>
      </c>
      <c r="AW1487" s="14">
        <v>0</v>
      </c>
      <c r="AX1487" s="15" t="s">
        <v>156</v>
      </c>
      <c r="AY1487" s="15" t="s">
        <v>154</v>
      </c>
      <c r="AZ1487" s="13">
        <v>0</v>
      </c>
      <c r="BA1487" s="13">
        <v>0</v>
      </c>
      <c r="BB1487" s="68" t="s">
        <v>1805</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73004306</v>
      </c>
      <c r="D1488" s="12" t="s">
        <v>383</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154</v>
      </c>
      <c r="AT1488" s="15" t="s">
        <v>155</v>
      </c>
      <c r="AU1488" s="11" t="s">
        <v>351</v>
      </c>
      <c r="AV1488" s="14">
        <v>0</v>
      </c>
      <c r="AW1488" s="14">
        <v>0</v>
      </c>
      <c r="AX1488" s="12" t="s">
        <v>339</v>
      </c>
      <c r="AY1488" s="11" t="s">
        <v>1813</v>
      </c>
      <c r="AZ1488" s="13">
        <v>0</v>
      </c>
      <c r="BA1488" s="13">
        <v>0</v>
      </c>
      <c r="BB1488" s="37" t="s">
        <v>1814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66">
        <v>74001001</v>
      </c>
      <c r="D1489" s="54" t="s">
        <v>463</v>
      </c>
      <c r="E1489" s="55">
        <v>2</v>
      </c>
      <c r="F1489" s="55">
        <v>61012301</v>
      </c>
      <c r="G1489" s="55">
        <v>0</v>
      </c>
      <c r="H1489" s="73">
        <v>0</v>
      </c>
      <c r="I1489" s="66">
        <v>1</v>
      </c>
      <c r="J1489" s="66">
        <v>0</v>
      </c>
      <c r="K1489" s="66">
        <v>0</v>
      </c>
      <c r="L1489" s="55">
        <v>0</v>
      </c>
      <c r="M1489" s="55">
        <v>0</v>
      </c>
      <c r="N1489" s="55">
        <v>1</v>
      </c>
      <c r="O1489" s="55">
        <v>1</v>
      </c>
      <c r="P1489" s="55">
        <v>0.5</v>
      </c>
      <c r="Q1489" s="55">
        <v>0</v>
      </c>
      <c r="R1489" s="62">
        <v>1</v>
      </c>
      <c r="S1489" s="55">
        <v>0</v>
      </c>
      <c r="T1489" s="55">
        <v>1</v>
      </c>
      <c r="U1489" s="55">
        <v>2</v>
      </c>
      <c r="V1489" s="55">
        <v>0</v>
      </c>
      <c r="W1489" s="55">
        <v>1.4</v>
      </c>
      <c r="X1489" s="55">
        <v>150</v>
      </c>
      <c r="Y1489" s="55">
        <v>1</v>
      </c>
      <c r="Z1489" s="55">
        <v>0</v>
      </c>
      <c r="AA1489" s="55">
        <v>0</v>
      </c>
      <c r="AB1489" s="55">
        <v>0</v>
      </c>
      <c r="AC1489" s="55">
        <v>0</v>
      </c>
      <c r="AD1489" s="55">
        <v>12</v>
      </c>
      <c r="AE1489" s="55">
        <v>2</v>
      </c>
      <c r="AF1489" s="55" t="s">
        <v>163</v>
      </c>
      <c r="AG1489" s="62">
        <v>7</v>
      </c>
      <c r="AH1489" s="62">
        <v>2</v>
      </c>
      <c r="AI1489" s="6">
        <v>0</v>
      </c>
      <c r="AJ1489" s="62">
        <v>1.5</v>
      </c>
      <c r="AK1489" s="55">
        <v>0</v>
      </c>
      <c r="AL1489" s="55">
        <v>0</v>
      </c>
      <c r="AM1489" s="55">
        <v>0</v>
      </c>
      <c r="AN1489" s="55">
        <v>1.5</v>
      </c>
      <c r="AO1489" s="55">
        <v>1200</v>
      </c>
      <c r="AP1489" s="55">
        <v>1</v>
      </c>
      <c r="AQ1489" s="55">
        <v>15</v>
      </c>
      <c r="AR1489" s="62">
        <v>0</v>
      </c>
      <c r="AS1489" s="55" t="s">
        <v>154</v>
      </c>
      <c r="AT1489" s="54" t="s">
        <v>192</v>
      </c>
      <c r="AU1489" s="55" t="s">
        <v>165</v>
      </c>
      <c r="AV1489" s="66">
        <v>10000011</v>
      </c>
      <c r="AW1489" s="66">
        <v>70404001</v>
      </c>
      <c r="AX1489" s="54" t="s">
        <v>166</v>
      </c>
      <c r="AY1489" s="55">
        <v>0</v>
      </c>
      <c r="AZ1489" s="73">
        <v>0</v>
      </c>
      <c r="BA1489" s="73">
        <v>0</v>
      </c>
      <c r="BB1489" s="74" t="s">
        <v>476</v>
      </c>
      <c r="BC1489" s="55">
        <v>0</v>
      </c>
      <c r="BD1489" s="55">
        <v>0</v>
      </c>
      <c r="BE1489" s="55">
        <v>0</v>
      </c>
      <c r="BF1489" s="55">
        <v>0</v>
      </c>
      <c r="BG1489" s="55">
        <v>0</v>
      </c>
      <c r="BH1489" s="55">
        <v>0</v>
      </c>
      <c r="BI1489" s="85">
        <v>0</v>
      </c>
      <c r="BJ1489" s="6">
        <v>0</v>
      </c>
      <c r="BK1489" s="6">
        <v>0</v>
      </c>
      <c r="BL1489" s="6">
        <v>0</v>
      </c>
      <c r="BM1489" s="6">
        <v>0</v>
      </c>
      <c r="BN1489" s="6">
        <v>0</v>
      </c>
      <c r="BO1489" s="6">
        <v>0</v>
      </c>
    </row>
    <row r="1490" spans="3:67" ht="20.100000000000001" customHeight="1">
      <c r="C1490" s="66">
        <v>75001001</v>
      </c>
      <c r="D1490" s="15" t="s">
        <v>1819</v>
      </c>
      <c r="E1490" s="14">
        <v>1</v>
      </c>
      <c r="F1490" s="14">
        <v>60010500</v>
      </c>
      <c r="G1490" s="14">
        <v>0</v>
      </c>
      <c r="H1490" s="13">
        <v>0</v>
      </c>
      <c r="I1490" s="14">
        <v>1</v>
      </c>
      <c r="J1490" s="14">
        <v>0</v>
      </c>
      <c r="K1490" s="14">
        <v>0</v>
      </c>
      <c r="L1490" s="14">
        <v>0</v>
      </c>
      <c r="M1490" s="14">
        <v>0</v>
      </c>
      <c r="N1490" s="14">
        <v>1</v>
      </c>
      <c r="O1490" s="14">
        <v>2</v>
      </c>
      <c r="P1490" s="14">
        <v>1</v>
      </c>
      <c r="Q1490" s="14">
        <v>0</v>
      </c>
      <c r="R1490" s="6">
        <v>0</v>
      </c>
      <c r="S1490" s="13">
        <v>0</v>
      </c>
      <c r="T1490" s="11">
        <v>1</v>
      </c>
      <c r="U1490" s="14">
        <v>2</v>
      </c>
      <c r="V1490" s="14">
        <v>0</v>
      </c>
      <c r="W1490" s="14">
        <v>0</v>
      </c>
      <c r="X1490" s="14">
        <v>0</v>
      </c>
      <c r="Y1490" s="14">
        <v>0</v>
      </c>
      <c r="Z1490" s="14">
        <v>0</v>
      </c>
      <c r="AA1490" s="14">
        <v>0</v>
      </c>
      <c r="AB1490" s="14">
        <v>0</v>
      </c>
      <c r="AC1490" s="14">
        <v>0</v>
      </c>
      <c r="AD1490" s="14">
        <v>30</v>
      </c>
      <c r="AE1490" s="14">
        <v>0</v>
      </c>
      <c r="AF1490" s="14">
        <v>0</v>
      </c>
      <c r="AG1490" s="6">
        <v>2</v>
      </c>
      <c r="AH1490" s="6">
        <v>0</v>
      </c>
      <c r="AI1490" s="6">
        <v>0</v>
      </c>
      <c r="AJ1490" s="6">
        <v>0</v>
      </c>
      <c r="AK1490" s="14">
        <v>0</v>
      </c>
      <c r="AL1490" s="14">
        <v>0</v>
      </c>
      <c r="AM1490" s="14">
        <v>0</v>
      </c>
      <c r="AN1490" s="14">
        <v>0</v>
      </c>
      <c r="AO1490" s="14">
        <v>1000</v>
      </c>
      <c r="AP1490" s="14">
        <v>0</v>
      </c>
      <c r="AQ1490" s="14">
        <v>0</v>
      </c>
      <c r="AR1490" s="6">
        <v>69000131</v>
      </c>
      <c r="AS1490" s="14" t="s">
        <v>154</v>
      </c>
      <c r="AT1490" s="15" t="s">
        <v>155</v>
      </c>
      <c r="AU1490" s="14" t="s">
        <v>242</v>
      </c>
      <c r="AV1490" s="14">
        <v>0</v>
      </c>
      <c r="AW1490" s="14">
        <v>40000003</v>
      </c>
      <c r="AX1490" s="15" t="s">
        <v>156</v>
      </c>
      <c r="AY1490" s="15" t="s">
        <v>154</v>
      </c>
      <c r="AZ1490" s="13">
        <v>0</v>
      </c>
      <c r="BA1490" s="13">
        <v>0</v>
      </c>
      <c r="BB1490" s="68" t="s">
        <v>348</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66">
        <v>76001001</v>
      </c>
      <c r="D1491" s="12" t="s">
        <v>1820</v>
      </c>
      <c r="E1491" s="14">
        <v>1</v>
      </c>
      <c r="F1491" s="11">
        <v>60010100</v>
      </c>
      <c r="G1491" s="14">
        <v>0</v>
      </c>
      <c r="H1491" s="13">
        <v>0</v>
      </c>
      <c r="I1491" s="14">
        <v>1</v>
      </c>
      <c r="J1491" s="14">
        <v>0</v>
      </c>
      <c r="K1491" s="14">
        <v>0</v>
      </c>
      <c r="L1491" s="11">
        <v>0</v>
      </c>
      <c r="M1491" s="11">
        <v>0</v>
      </c>
      <c r="N1491" s="11">
        <v>1</v>
      </c>
      <c r="O1491" s="11">
        <v>0</v>
      </c>
      <c r="P1491" s="11">
        <v>0</v>
      </c>
      <c r="Q1491" s="11">
        <v>0</v>
      </c>
      <c r="R1491" s="6">
        <v>0</v>
      </c>
      <c r="S1491" s="11">
        <v>0</v>
      </c>
      <c r="T1491" s="11">
        <v>1</v>
      </c>
      <c r="U1491" s="11">
        <v>2</v>
      </c>
      <c r="V1491" s="11">
        <v>0</v>
      </c>
      <c r="W1491" s="11">
        <v>0</v>
      </c>
      <c r="X1491" s="11">
        <v>2000</v>
      </c>
      <c r="Y1491" s="11">
        <v>1</v>
      </c>
      <c r="Z1491" s="11">
        <v>0</v>
      </c>
      <c r="AA1491" s="11">
        <v>0</v>
      </c>
      <c r="AB1491" s="11">
        <v>0</v>
      </c>
      <c r="AC1491" s="11">
        <v>0</v>
      </c>
      <c r="AD1491" s="11">
        <v>5</v>
      </c>
      <c r="AE1491" s="11">
        <v>1</v>
      </c>
      <c r="AF1491" s="11">
        <v>3</v>
      </c>
      <c r="AG1491" s="6">
        <v>2</v>
      </c>
      <c r="AH1491" s="6">
        <v>1</v>
      </c>
      <c r="AI1491" s="6">
        <v>0</v>
      </c>
      <c r="AJ1491" s="6">
        <v>6</v>
      </c>
      <c r="AK1491" s="11">
        <v>0</v>
      </c>
      <c r="AL1491" s="11">
        <v>0</v>
      </c>
      <c r="AM1491" s="11">
        <v>0</v>
      </c>
      <c r="AN1491" s="11">
        <v>0</v>
      </c>
      <c r="AO1491" s="11">
        <v>1000</v>
      </c>
      <c r="AP1491" s="11">
        <v>0</v>
      </c>
      <c r="AQ1491" s="11">
        <v>0</v>
      </c>
      <c r="AR1491" s="6">
        <v>0</v>
      </c>
      <c r="AS1491" s="11">
        <v>0</v>
      </c>
      <c r="AT1491" s="15" t="s">
        <v>155</v>
      </c>
      <c r="AU1491" s="55" t="s">
        <v>165</v>
      </c>
      <c r="AV1491" s="14">
        <v>10000007</v>
      </c>
      <c r="AW1491" s="14">
        <v>70203005</v>
      </c>
      <c r="AX1491" s="12" t="s">
        <v>156</v>
      </c>
      <c r="AY1491" s="11">
        <v>0</v>
      </c>
      <c r="AZ1491" s="13">
        <v>0</v>
      </c>
      <c r="BA1491" s="13">
        <v>0</v>
      </c>
      <c r="BB1491" s="37" t="s">
        <v>1821</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79000001</v>
      </c>
      <c r="D1492" s="15" t="s">
        <v>453</v>
      </c>
      <c r="E1492" s="14">
        <v>1</v>
      </c>
      <c r="F1492" s="14">
        <v>60010500</v>
      </c>
      <c r="G1492" s="14">
        <v>0</v>
      </c>
      <c r="H1492" s="13">
        <v>0</v>
      </c>
      <c r="I1492" s="14">
        <v>1</v>
      </c>
      <c r="J1492" s="14">
        <v>0</v>
      </c>
      <c r="K1492" s="14">
        <v>0</v>
      </c>
      <c r="L1492" s="14">
        <v>0</v>
      </c>
      <c r="M1492" s="14">
        <v>0</v>
      </c>
      <c r="N1492" s="11">
        <v>2</v>
      </c>
      <c r="O1492" s="14">
        <v>1</v>
      </c>
      <c r="P1492" s="14">
        <v>0.1</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421</v>
      </c>
      <c r="AT1492" s="15" t="s">
        <v>454</v>
      </c>
      <c r="AU1492" s="14">
        <v>0</v>
      </c>
      <c r="AV1492" s="14">
        <v>10007001</v>
      </c>
      <c r="AW1492" s="14">
        <v>0</v>
      </c>
      <c r="AX1492" s="15" t="s">
        <v>156</v>
      </c>
      <c r="AY1492" s="15" t="s">
        <v>154</v>
      </c>
      <c r="AZ1492" s="13">
        <v>0</v>
      </c>
      <c r="BA1492" s="13">
        <v>0</v>
      </c>
      <c r="BB1492" s="68" t="s">
        <v>455</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79000002</v>
      </c>
      <c r="D1493" s="12" t="s">
        <v>666</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163</v>
      </c>
      <c r="AG1493" s="6">
        <v>0</v>
      </c>
      <c r="AH1493" s="6">
        <v>2</v>
      </c>
      <c r="AI1493" s="6">
        <v>0</v>
      </c>
      <c r="AJ1493" s="6">
        <v>1.5</v>
      </c>
      <c r="AK1493" s="11">
        <v>0</v>
      </c>
      <c r="AL1493" s="11">
        <v>0</v>
      </c>
      <c r="AM1493" s="11">
        <v>0</v>
      </c>
      <c r="AN1493" s="11">
        <v>1.5</v>
      </c>
      <c r="AO1493" s="11">
        <v>10000</v>
      </c>
      <c r="AP1493" s="11">
        <v>1</v>
      </c>
      <c r="AQ1493" s="11">
        <v>5</v>
      </c>
      <c r="AR1493" s="6">
        <v>0</v>
      </c>
      <c r="AS1493" s="11" t="s">
        <v>154</v>
      </c>
      <c r="AT1493" s="15" t="s">
        <v>393</v>
      </c>
      <c r="AU1493" s="11" t="s">
        <v>344</v>
      </c>
      <c r="AV1493" s="14">
        <v>10000007</v>
      </c>
      <c r="AW1493" s="14">
        <v>70302003</v>
      </c>
      <c r="AX1493" s="15" t="s">
        <v>375</v>
      </c>
      <c r="AY1493" s="13" t="s">
        <v>1811</v>
      </c>
      <c r="AZ1493" s="13">
        <v>0</v>
      </c>
      <c r="BA1493" s="13">
        <v>0</v>
      </c>
      <c r="BB1493" s="37" t="s">
        <v>625</v>
      </c>
      <c r="BC1493" s="11">
        <v>1</v>
      </c>
      <c r="BD1493" s="11">
        <v>0</v>
      </c>
      <c r="BE1493" s="11">
        <v>0</v>
      </c>
      <c r="BF1493" s="11">
        <v>0</v>
      </c>
      <c r="BG1493" s="11">
        <v>0</v>
      </c>
      <c r="BH1493" s="11">
        <v>0</v>
      </c>
      <c r="BI1493" s="9">
        <v>0</v>
      </c>
      <c r="BJ1493" s="6">
        <v>0</v>
      </c>
      <c r="BK1493" s="6">
        <v>0</v>
      </c>
      <c r="BL1493" s="6">
        <v>0</v>
      </c>
      <c r="BM1493" s="6">
        <v>0</v>
      </c>
      <c r="BN1493" s="6">
        <v>0</v>
      </c>
      <c r="BO1493" s="6">
        <v>0</v>
      </c>
    </row>
    <row r="1494" spans="3:67" ht="19.5" customHeight="1">
      <c r="C1494" s="14">
        <v>79000003</v>
      </c>
      <c r="D1494" s="12" t="s">
        <v>615</v>
      </c>
      <c r="E1494" s="14">
        <v>1</v>
      </c>
      <c r="F1494" s="11">
        <v>60010100</v>
      </c>
      <c r="G1494" s="14">
        <v>0</v>
      </c>
      <c r="H1494" s="13">
        <v>0</v>
      </c>
      <c r="I1494" s="14">
        <v>1</v>
      </c>
      <c r="J1494" s="14">
        <v>0</v>
      </c>
      <c r="K1494" s="14">
        <v>0</v>
      </c>
      <c r="L1494" s="11">
        <v>0</v>
      </c>
      <c r="M1494" s="11">
        <v>0</v>
      </c>
      <c r="N1494" s="55">
        <v>2</v>
      </c>
      <c r="O1494" s="11">
        <v>2</v>
      </c>
      <c r="P1494" s="11">
        <v>0.9</v>
      </c>
      <c r="Q1494" s="11">
        <v>0</v>
      </c>
      <c r="R1494" s="6">
        <v>1</v>
      </c>
      <c r="S1494" s="11">
        <v>0</v>
      </c>
      <c r="T1494" s="11">
        <v>1</v>
      </c>
      <c r="U1494" s="11">
        <v>2</v>
      </c>
      <c r="V1494" s="11">
        <v>0</v>
      </c>
      <c r="W1494" s="11">
        <v>2</v>
      </c>
      <c r="X1494" s="11">
        <v>0</v>
      </c>
      <c r="Y1494" s="11">
        <v>1</v>
      </c>
      <c r="Z1494" s="11">
        <v>0</v>
      </c>
      <c r="AA1494" s="11">
        <v>0</v>
      </c>
      <c r="AB1494" s="11">
        <v>0</v>
      </c>
      <c r="AC1494" s="11">
        <v>0</v>
      </c>
      <c r="AD1494" s="11">
        <v>15</v>
      </c>
      <c r="AE1494" s="11">
        <v>1</v>
      </c>
      <c r="AF1494" s="11" t="s">
        <v>387</v>
      </c>
      <c r="AG1494" s="6">
        <v>0</v>
      </c>
      <c r="AH1494" s="6">
        <v>1</v>
      </c>
      <c r="AI1494" s="6">
        <v>0</v>
      </c>
      <c r="AJ1494" s="6">
        <v>3</v>
      </c>
      <c r="AK1494" s="11">
        <v>0</v>
      </c>
      <c r="AL1494" s="11">
        <v>0</v>
      </c>
      <c r="AM1494" s="11">
        <v>0</v>
      </c>
      <c r="AN1494" s="11">
        <v>3</v>
      </c>
      <c r="AO1494" s="11">
        <v>5000</v>
      </c>
      <c r="AP1494" s="11">
        <v>2.5</v>
      </c>
      <c r="AQ1494" s="11">
        <v>0</v>
      </c>
      <c r="AR1494" s="6">
        <v>0</v>
      </c>
      <c r="AS1494" s="11">
        <v>90001023</v>
      </c>
      <c r="AT1494" s="15" t="s">
        <v>192</v>
      </c>
      <c r="AU1494" s="11" t="s">
        <v>344</v>
      </c>
      <c r="AV1494" s="14">
        <v>10000007</v>
      </c>
      <c r="AW1494" s="14">
        <v>70403003</v>
      </c>
      <c r="AX1494" s="12" t="s">
        <v>156</v>
      </c>
      <c r="AY1494" s="11">
        <v>0</v>
      </c>
      <c r="AZ1494" s="13">
        <v>0</v>
      </c>
      <c r="BA1494" s="13">
        <v>0</v>
      </c>
      <c r="BB1494" s="37" t="s">
        <v>1746</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79000004</v>
      </c>
      <c r="D1495" s="12" t="s">
        <v>615</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2</v>
      </c>
      <c r="X1495" s="11">
        <v>0</v>
      </c>
      <c r="Y1495" s="11">
        <v>1</v>
      </c>
      <c r="Z1495" s="11">
        <v>0</v>
      </c>
      <c r="AA1495" s="11">
        <v>0</v>
      </c>
      <c r="AB1495" s="11">
        <v>0</v>
      </c>
      <c r="AC1495" s="11">
        <v>0</v>
      </c>
      <c r="AD1495" s="11">
        <v>12</v>
      </c>
      <c r="AE1495" s="11">
        <v>1</v>
      </c>
      <c r="AF1495" s="11" t="s">
        <v>387</v>
      </c>
      <c r="AG1495" s="6">
        <v>0</v>
      </c>
      <c r="AH1495" s="6">
        <v>1</v>
      </c>
      <c r="AI1495" s="6">
        <v>0</v>
      </c>
      <c r="AJ1495" s="6">
        <v>3</v>
      </c>
      <c r="AK1495" s="11">
        <v>0</v>
      </c>
      <c r="AL1495" s="11">
        <v>0</v>
      </c>
      <c r="AM1495" s="11">
        <v>0</v>
      </c>
      <c r="AN1495" s="11">
        <v>3</v>
      </c>
      <c r="AO1495" s="11">
        <v>5000</v>
      </c>
      <c r="AP1495" s="11">
        <v>2.5</v>
      </c>
      <c r="AQ1495" s="11">
        <v>0</v>
      </c>
      <c r="AR1495" s="6">
        <v>0</v>
      </c>
      <c r="AS1495" s="11">
        <v>80001030</v>
      </c>
      <c r="AT1495" s="15" t="s">
        <v>209</v>
      </c>
      <c r="AU1495" s="11" t="s">
        <v>344</v>
      </c>
      <c r="AV1495" s="14">
        <v>10000007</v>
      </c>
      <c r="AW1495" s="14">
        <v>70204001</v>
      </c>
      <c r="AX1495" s="12" t="s">
        <v>156</v>
      </c>
      <c r="AY1495" s="11">
        <v>0</v>
      </c>
      <c r="AZ1495" s="13">
        <v>0</v>
      </c>
      <c r="BA1495" s="13">
        <v>0</v>
      </c>
      <c r="BB1495" s="37" t="s">
        <v>616</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79000005</v>
      </c>
      <c r="D1496" s="15" t="s">
        <v>430</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154</v>
      </c>
      <c r="AT1496" s="15" t="s">
        <v>155</v>
      </c>
      <c r="AU1496" s="14" t="s">
        <v>242</v>
      </c>
      <c r="AV1496" s="14">
        <v>0</v>
      </c>
      <c r="AW1496" s="14">
        <v>0</v>
      </c>
      <c r="AX1496" s="15" t="s">
        <v>156</v>
      </c>
      <c r="AY1496" s="15" t="s">
        <v>154</v>
      </c>
      <c r="AZ1496" s="13">
        <v>0</v>
      </c>
      <c r="BA1496" s="13">
        <v>0</v>
      </c>
      <c r="BB1496" s="68" t="s">
        <v>431</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79000006</v>
      </c>
      <c r="D1497" s="12" t="s">
        <v>342</v>
      </c>
      <c r="E1497" s="14">
        <v>1</v>
      </c>
      <c r="F1497" s="11">
        <v>0</v>
      </c>
      <c r="G1497" s="14">
        <v>0</v>
      </c>
      <c r="H1497" s="13">
        <v>0</v>
      </c>
      <c r="I1497" s="14">
        <v>1</v>
      </c>
      <c r="J1497" s="14">
        <v>0</v>
      </c>
      <c r="K1497" s="14">
        <v>0</v>
      </c>
      <c r="L1497" s="11">
        <v>0</v>
      </c>
      <c r="M1497" s="11">
        <v>0</v>
      </c>
      <c r="N1497" s="11">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6</v>
      </c>
      <c r="AE1497" s="11">
        <v>1</v>
      </c>
      <c r="AF1497" s="11">
        <v>3</v>
      </c>
      <c r="AG1497" s="6">
        <v>0</v>
      </c>
      <c r="AH1497" s="6">
        <v>0</v>
      </c>
      <c r="AI1497" s="6">
        <v>0</v>
      </c>
      <c r="AJ1497" s="6">
        <v>1.5</v>
      </c>
      <c r="AK1497" s="11">
        <v>0</v>
      </c>
      <c r="AL1497" s="11">
        <v>0</v>
      </c>
      <c r="AM1497" s="11">
        <v>0</v>
      </c>
      <c r="AN1497" s="11">
        <v>1</v>
      </c>
      <c r="AO1497" s="11">
        <v>5000</v>
      </c>
      <c r="AP1497" s="11">
        <v>0.5</v>
      </c>
      <c r="AQ1497" s="11">
        <v>0</v>
      </c>
      <c r="AR1497" s="6">
        <v>0</v>
      </c>
      <c r="AS1497" s="11" t="s">
        <v>154</v>
      </c>
      <c r="AT1497" s="15" t="s">
        <v>155</v>
      </c>
      <c r="AU1497" s="11" t="s">
        <v>344</v>
      </c>
      <c r="AV1497" s="14">
        <v>10000007</v>
      </c>
      <c r="AW1497" s="14">
        <v>70105001</v>
      </c>
      <c r="AX1497" s="12" t="s">
        <v>156</v>
      </c>
      <c r="AY1497" s="11" t="s">
        <v>1693</v>
      </c>
      <c r="AZ1497" s="13">
        <v>0</v>
      </c>
      <c r="BA1497" s="13">
        <v>0</v>
      </c>
      <c r="BB1497" s="37" t="s">
        <v>1694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79000007</v>
      </c>
      <c r="D1498" s="15" t="s">
        <v>347</v>
      </c>
      <c r="E1498" s="14">
        <v>1</v>
      </c>
      <c r="F1498" s="14">
        <v>60010500</v>
      </c>
      <c r="G1498" s="14">
        <v>0</v>
      </c>
      <c r="H1498" s="13">
        <v>0</v>
      </c>
      <c r="I1498" s="14">
        <v>1</v>
      </c>
      <c r="J1498" s="14">
        <v>0</v>
      </c>
      <c r="K1498" s="14">
        <v>0</v>
      </c>
      <c r="L1498" s="14">
        <v>0</v>
      </c>
      <c r="M1498" s="14">
        <v>0</v>
      </c>
      <c r="N1498" s="11">
        <v>2</v>
      </c>
      <c r="O1498" s="14">
        <v>2</v>
      </c>
      <c r="P1498" s="14">
        <v>0.8</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2</v>
      </c>
      <c r="AH1498" s="6">
        <v>0</v>
      </c>
      <c r="AI1498" s="6">
        <v>0</v>
      </c>
      <c r="AJ1498" s="6">
        <v>0</v>
      </c>
      <c r="AK1498" s="14">
        <v>0</v>
      </c>
      <c r="AL1498" s="14">
        <v>0</v>
      </c>
      <c r="AM1498" s="14">
        <v>0</v>
      </c>
      <c r="AN1498" s="14">
        <v>0</v>
      </c>
      <c r="AO1498" s="14">
        <v>1000</v>
      </c>
      <c r="AP1498" s="14">
        <v>0</v>
      </c>
      <c r="AQ1498" s="14">
        <v>0</v>
      </c>
      <c r="AR1498" s="6">
        <v>90401004</v>
      </c>
      <c r="AS1498" s="14" t="s">
        <v>154</v>
      </c>
      <c r="AT1498" s="15" t="s">
        <v>155</v>
      </c>
      <c r="AU1498" s="14" t="s">
        <v>242</v>
      </c>
      <c r="AV1498" s="14">
        <v>0</v>
      </c>
      <c r="AW1498" s="14">
        <v>40000003</v>
      </c>
      <c r="AX1498" s="15" t="s">
        <v>156</v>
      </c>
      <c r="AY1498" s="15" t="s">
        <v>154</v>
      </c>
      <c r="AZ1498" s="13">
        <v>0</v>
      </c>
      <c r="BA1498" s="13">
        <v>0</v>
      </c>
      <c r="BB1498" s="68" t="s">
        <v>505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79000008</v>
      </c>
      <c r="D1499" s="12" t="s">
        <v>634</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1</v>
      </c>
      <c r="X1499" s="11">
        <v>0</v>
      </c>
      <c r="Y1499" s="11">
        <v>1</v>
      </c>
      <c r="Z1499" s="11">
        <v>0</v>
      </c>
      <c r="AA1499" s="11">
        <v>0</v>
      </c>
      <c r="AB1499" s="11">
        <v>0</v>
      </c>
      <c r="AC1499" s="11">
        <v>0</v>
      </c>
      <c r="AD1499" s="11">
        <v>30</v>
      </c>
      <c r="AE1499" s="11">
        <v>1</v>
      </c>
      <c r="AF1499" s="11" t="s">
        <v>503</v>
      </c>
      <c r="AG1499" s="6">
        <v>0</v>
      </c>
      <c r="AH1499" s="6">
        <v>0</v>
      </c>
      <c r="AI1499" s="6">
        <v>0</v>
      </c>
      <c r="AJ1499" s="6">
        <v>0</v>
      </c>
      <c r="AK1499" s="11">
        <v>0</v>
      </c>
      <c r="AL1499" s="11">
        <v>0</v>
      </c>
      <c r="AM1499" s="11">
        <v>0</v>
      </c>
      <c r="AN1499" s="11">
        <v>0.5</v>
      </c>
      <c r="AO1499" s="11">
        <v>999999</v>
      </c>
      <c r="AP1499" s="11">
        <v>0.5</v>
      </c>
      <c r="AQ1499" s="11">
        <v>0</v>
      </c>
      <c r="AR1499" s="6">
        <v>0</v>
      </c>
      <c r="AS1499" s="170" t="s">
        <v>582</v>
      </c>
      <c r="AT1499" s="15" t="s">
        <v>209</v>
      </c>
      <c r="AU1499" s="11" t="s">
        <v>344</v>
      </c>
      <c r="AV1499" s="14">
        <v>10000007</v>
      </c>
      <c r="AW1499" s="14">
        <v>70202004</v>
      </c>
      <c r="AX1499" s="15" t="s">
        <v>225</v>
      </c>
      <c r="AY1499" s="15" t="s">
        <v>255</v>
      </c>
      <c r="AZ1499" s="13">
        <v>0</v>
      </c>
      <c r="BA1499" s="13">
        <v>0</v>
      </c>
      <c r="BB1499" s="37" t="s">
        <v>1797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79000009</v>
      </c>
      <c r="D1500" s="12" t="s">
        <v>350</v>
      </c>
      <c r="E1500" s="14">
        <v>1</v>
      </c>
      <c r="F1500" s="11">
        <v>60010300</v>
      </c>
      <c r="G1500" s="14">
        <v>0</v>
      </c>
      <c r="H1500" s="13">
        <v>0</v>
      </c>
      <c r="I1500" s="14">
        <v>1</v>
      </c>
      <c r="J1500" s="14">
        <v>0</v>
      </c>
      <c r="K1500" s="14">
        <v>0</v>
      </c>
      <c r="L1500" s="11">
        <v>0</v>
      </c>
      <c r="M1500" s="11">
        <v>0</v>
      </c>
      <c r="N1500" s="11">
        <v>2</v>
      </c>
      <c r="O1500" s="11">
        <v>1</v>
      </c>
      <c r="P1500" s="11">
        <v>0.5</v>
      </c>
      <c r="Q1500" s="11">
        <v>0</v>
      </c>
      <c r="R1500" s="6">
        <v>0</v>
      </c>
      <c r="S1500" s="11">
        <v>0</v>
      </c>
      <c r="T1500" s="11">
        <v>1</v>
      </c>
      <c r="U1500" s="11">
        <v>2</v>
      </c>
      <c r="V1500" s="11">
        <v>0</v>
      </c>
      <c r="W1500" s="11">
        <v>2</v>
      </c>
      <c r="X1500" s="11">
        <v>0</v>
      </c>
      <c r="Y1500" s="11">
        <v>0</v>
      </c>
      <c r="Z1500" s="11">
        <v>0</v>
      </c>
      <c r="AA1500" s="11">
        <v>0</v>
      </c>
      <c r="AB1500" s="11">
        <v>0</v>
      </c>
      <c r="AC1500" s="11">
        <v>0</v>
      </c>
      <c r="AD1500" s="11">
        <v>12</v>
      </c>
      <c r="AE1500" s="11">
        <v>2</v>
      </c>
      <c r="AF1500" s="11" t="s">
        <v>163</v>
      </c>
      <c r="AG1500" s="6">
        <v>0</v>
      </c>
      <c r="AH1500" s="6">
        <v>2</v>
      </c>
      <c r="AI1500" s="6">
        <v>0</v>
      </c>
      <c r="AJ1500" s="6">
        <v>1.5</v>
      </c>
      <c r="AK1500" s="11">
        <v>0</v>
      </c>
      <c r="AL1500" s="11">
        <v>0</v>
      </c>
      <c r="AM1500" s="11">
        <v>0</v>
      </c>
      <c r="AN1500" s="11">
        <v>2.5</v>
      </c>
      <c r="AO1500" s="11">
        <v>4000</v>
      </c>
      <c r="AP1500" s="11">
        <v>2</v>
      </c>
      <c r="AQ1500" s="11">
        <v>0</v>
      </c>
      <c r="AR1500" s="6">
        <v>0</v>
      </c>
      <c r="AS1500" s="11" t="s">
        <v>154</v>
      </c>
      <c r="AT1500" s="15" t="s">
        <v>209</v>
      </c>
      <c r="AU1500" s="11" t="s">
        <v>351</v>
      </c>
      <c r="AV1500" s="14">
        <v>10001007</v>
      </c>
      <c r="AW1500" s="14">
        <v>70103001</v>
      </c>
      <c r="AX1500" s="12" t="s">
        <v>156</v>
      </c>
      <c r="AY1500" s="11">
        <v>0</v>
      </c>
      <c r="AZ1500" s="13">
        <v>0</v>
      </c>
      <c r="BA1500" s="13">
        <v>0</v>
      </c>
      <c r="BB1500" s="37" t="s">
        <v>352</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79000010</v>
      </c>
      <c r="D1501" s="12" t="s">
        <v>1776</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v>
      </c>
      <c r="X1501" s="11">
        <v>0</v>
      </c>
      <c r="Y1501" s="11">
        <v>1</v>
      </c>
      <c r="Z1501" s="11">
        <v>0</v>
      </c>
      <c r="AA1501" s="11">
        <v>0</v>
      </c>
      <c r="AB1501" s="11">
        <v>0</v>
      </c>
      <c r="AC1501" s="11">
        <v>0</v>
      </c>
      <c r="AD1501" s="11">
        <v>20</v>
      </c>
      <c r="AE1501" s="11">
        <v>1</v>
      </c>
      <c r="AF1501" s="11" t="s">
        <v>503</v>
      </c>
      <c r="AG1501" s="6">
        <v>1</v>
      </c>
      <c r="AH1501" s="6">
        <v>0</v>
      </c>
      <c r="AI1501" s="6">
        <v>0</v>
      </c>
      <c r="AJ1501" s="6">
        <v>0</v>
      </c>
      <c r="AK1501" s="11">
        <v>0</v>
      </c>
      <c r="AL1501" s="11">
        <v>0</v>
      </c>
      <c r="AM1501" s="11">
        <v>0</v>
      </c>
      <c r="AN1501" s="11">
        <v>0.5</v>
      </c>
      <c r="AO1501" s="11">
        <v>999999</v>
      </c>
      <c r="AP1501" s="11">
        <v>2</v>
      </c>
      <c r="AQ1501" s="11">
        <v>0</v>
      </c>
      <c r="AR1501" s="6">
        <v>0</v>
      </c>
      <c r="AS1501" s="11" t="s">
        <v>498</v>
      </c>
      <c r="AT1501" s="15" t="s">
        <v>209</v>
      </c>
      <c r="AU1501" s="11" t="s">
        <v>344</v>
      </c>
      <c r="AV1501" s="14">
        <v>10000007</v>
      </c>
      <c r="AW1501" s="14">
        <v>70405007</v>
      </c>
      <c r="AX1501" s="15" t="s">
        <v>225</v>
      </c>
      <c r="AY1501" s="15" t="s">
        <v>255</v>
      </c>
      <c r="AZ1501" s="13">
        <v>0</v>
      </c>
      <c r="BA1501" s="13">
        <v>0</v>
      </c>
      <c r="BB1501" s="37" t="s">
        <v>1777</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79000011</v>
      </c>
      <c r="D1502" s="15" t="s">
        <v>1804</v>
      </c>
      <c r="E1502" s="14">
        <v>1</v>
      </c>
      <c r="F1502" s="14">
        <v>60010500</v>
      </c>
      <c r="G1502" s="14">
        <v>0</v>
      </c>
      <c r="H1502" s="13">
        <v>0</v>
      </c>
      <c r="I1502" s="14">
        <v>1</v>
      </c>
      <c r="J1502" s="14">
        <v>0</v>
      </c>
      <c r="K1502" s="14">
        <v>0</v>
      </c>
      <c r="L1502" s="14">
        <v>0</v>
      </c>
      <c r="M1502" s="14">
        <v>0</v>
      </c>
      <c r="N1502" s="11">
        <v>2</v>
      </c>
      <c r="O1502" s="14">
        <v>2</v>
      </c>
      <c r="P1502" s="14">
        <v>0.95</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83000001</v>
      </c>
      <c r="AT1502" s="15" t="s">
        <v>454</v>
      </c>
      <c r="AU1502" s="14">
        <v>0</v>
      </c>
      <c r="AV1502" s="14">
        <v>10007001</v>
      </c>
      <c r="AW1502" s="14">
        <v>0</v>
      </c>
      <c r="AX1502" s="15" t="s">
        <v>156</v>
      </c>
      <c r="AY1502" s="15" t="s">
        <v>154</v>
      </c>
      <c r="AZ1502" s="13">
        <v>0</v>
      </c>
      <c r="BA1502" s="13">
        <v>0</v>
      </c>
      <c r="BB1502" s="68" t="s">
        <v>1805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79000012</v>
      </c>
      <c r="D1503" s="12" t="s">
        <v>463</v>
      </c>
      <c r="E1503" s="11">
        <v>2</v>
      </c>
      <c r="F1503" s="11">
        <v>61012301</v>
      </c>
      <c r="G1503" s="11">
        <v>0</v>
      </c>
      <c r="H1503" s="13">
        <v>0</v>
      </c>
      <c r="I1503" s="14">
        <v>1</v>
      </c>
      <c r="J1503" s="14">
        <v>0</v>
      </c>
      <c r="K1503" s="14">
        <v>0</v>
      </c>
      <c r="L1503" s="11">
        <v>0</v>
      </c>
      <c r="M1503" s="11">
        <v>0</v>
      </c>
      <c r="N1503" s="11">
        <v>2</v>
      </c>
      <c r="O1503" s="11">
        <v>1</v>
      </c>
      <c r="P1503" s="11">
        <v>0.5</v>
      </c>
      <c r="Q1503" s="11">
        <v>0</v>
      </c>
      <c r="R1503" s="6">
        <v>0</v>
      </c>
      <c r="S1503" s="11">
        <v>0</v>
      </c>
      <c r="T1503" s="11">
        <v>1</v>
      </c>
      <c r="U1503" s="11">
        <v>2</v>
      </c>
      <c r="V1503" s="11">
        <v>0</v>
      </c>
      <c r="W1503" s="11">
        <v>1.4</v>
      </c>
      <c r="X1503" s="11">
        <v>150</v>
      </c>
      <c r="Y1503" s="11">
        <v>1</v>
      </c>
      <c r="Z1503" s="11">
        <v>0</v>
      </c>
      <c r="AA1503" s="11">
        <v>0</v>
      </c>
      <c r="AB1503" s="11">
        <v>0</v>
      </c>
      <c r="AC1503" s="11">
        <v>0</v>
      </c>
      <c r="AD1503" s="11">
        <v>12</v>
      </c>
      <c r="AE1503" s="11">
        <v>2</v>
      </c>
      <c r="AF1503" s="11" t="s">
        <v>163</v>
      </c>
      <c r="AG1503" s="6">
        <v>0</v>
      </c>
      <c r="AH1503" s="6">
        <v>2</v>
      </c>
      <c r="AI1503" s="6">
        <v>0</v>
      </c>
      <c r="AJ1503" s="6">
        <v>1.5</v>
      </c>
      <c r="AK1503" s="11">
        <v>0</v>
      </c>
      <c r="AL1503" s="11">
        <v>0</v>
      </c>
      <c r="AM1503" s="11">
        <v>0</v>
      </c>
      <c r="AN1503" s="11">
        <v>1.5</v>
      </c>
      <c r="AO1503" s="11">
        <v>1200</v>
      </c>
      <c r="AP1503" s="11">
        <v>1</v>
      </c>
      <c r="AQ1503" s="11">
        <v>15</v>
      </c>
      <c r="AR1503" s="6">
        <v>0</v>
      </c>
      <c r="AS1503" s="11" t="s">
        <v>154</v>
      </c>
      <c r="AT1503" s="12" t="s">
        <v>192</v>
      </c>
      <c r="AU1503" s="11" t="s">
        <v>165</v>
      </c>
      <c r="AV1503" s="14">
        <v>10000011</v>
      </c>
      <c r="AW1503" s="14">
        <v>70404001</v>
      </c>
      <c r="AX1503" s="12" t="s">
        <v>166</v>
      </c>
      <c r="AY1503" s="11">
        <v>0</v>
      </c>
      <c r="AZ1503" s="13">
        <v>0</v>
      </c>
      <c r="BA1503" s="13">
        <v>0</v>
      </c>
      <c r="BB1503" s="37" t="s">
        <v>476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79001001</v>
      </c>
      <c r="D1504" s="12" t="s">
        <v>666</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3</v>
      </c>
      <c r="AE1504" s="11">
        <v>2</v>
      </c>
      <c r="AF1504" s="11" t="s">
        <v>163</v>
      </c>
      <c r="AG1504" s="6">
        <v>0</v>
      </c>
      <c r="AH1504" s="6">
        <v>2</v>
      </c>
      <c r="AI1504" s="6">
        <v>0</v>
      </c>
      <c r="AJ1504" s="6">
        <v>1.5</v>
      </c>
      <c r="AK1504" s="11">
        <v>0</v>
      </c>
      <c r="AL1504" s="11">
        <v>0</v>
      </c>
      <c r="AM1504" s="11">
        <v>0</v>
      </c>
      <c r="AN1504" s="11">
        <v>1.5</v>
      </c>
      <c r="AO1504" s="11">
        <v>10000</v>
      </c>
      <c r="AP1504" s="11">
        <v>1</v>
      </c>
      <c r="AQ1504" s="11">
        <v>5</v>
      </c>
      <c r="AR1504" s="6">
        <v>0</v>
      </c>
      <c r="AS1504" s="11" t="s">
        <v>154</v>
      </c>
      <c r="AT1504" s="15" t="s">
        <v>393</v>
      </c>
      <c r="AU1504" s="11" t="s">
        <v>344</v>
      </c>
      <c r="AV1504" s="14">
        <v>10000007</v>
      </c>
      <c r="AW1504" s="14">
        <v>70302003</v>
      </c>
      <c r="AX1504" s="15" t="s">
        <v>375</v>
      </c>
      <c r="AY1504" s="13">
        <v>0</v>
      </c>
      <c r="AZ1504" s="13">
        <v>0</v>
      </c>
      <c r="BA1504" s="13">
        <v>0</v>
      </c>
      <c r="BB1504" s="37" t="s">
        <v>625</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79002001</v>
      </c>
      <c r="D1505" s="12" t="s">
        <v>615</v>
      </c>
      <c r="E1505" s="14">
        <v>1</v>
      </c>
      <c r="F1505" s="11">
        <v>60010100</v>
      </c>
      <c r="G1505" s="14">
        <v>0</v>
      </c>
      <c r="H1505" s="13">
        <v>0</v>
      </c>
      <c r="I1505" s="14">
        <v>1</v>
      </c>
      <c r="J1505" s="14">
        <v>0</v>
      </c>
      <c r="K1505" s="14">
        <v>0</v>
      </c>
      <c r="L1505" s="11">
        <v>0</v>
      </c>
      <c r="M1505" s="11">
        <v>0</v>
      </c>
      <c r="N1505" s="55">
        <v>2</v>
      </c>
      <c r="O1505" s="11">
        <v>2</v>
      </c>
      <c r="P1505" s="11">
        <v>0.9</v>
      </c>
      <c r="Q1505" s="11">
        <v>0</v>
      </c>
      <c r="R1505" s="6">
        <v>101</v>
      </c>
      <c r="S1505" s="11">
        <v>0</v>
      </c>
      <c r="T1505" s="11">
        <v>1</v>
      </c>
      <c r="U1505" s="11">
        <v>2</v>
      </c>
      <c r="V1505" s="11">
        <v>0</v>
      </c>
      <c r="W1505" s="11">
        <v>3</v>
      </c>
      <c r="X1505" s="11">
        <v>0</v>
      </c>
      <c r="Y1505" s="11">
        <v>1</v>
      </c>
      <c r="Z1505" s="11">
        <v>0</v>
      </c>
      <c r="AA1505" s="11">
        <v>0</v>
      </c>
      <c r="AB1505" s="11">
        <v>0</v>
      </c>
      <c r="AC1505" s="11">
        <v>0</v>
      </c>
      <c r="AD1505" s="11">
        <v>10</v>
      </c>
      <c r="AE1505" s="11">
        <v>1</v>
      </c>
      <c r="AF1505" s="11" t="s">
        <v>387</v>
      </c>
      <c r="AG1505" s="6">
        <v>1</v>
      </c>
      <c r="AH1505" s="6">
        <v>1</v>
      </c>
      <c r="AI1505" s="6">
        <v>0</v>
      </c>
      <c r="AJ1505" s="6">
        <v>3</v>
      </c>
      <c r="AK1505" s="11">
        <v>0</v>
      </c>
      <c r="AL1505" s="11">
        <v>0</v>
      </c>
      <c r="AM1505" s="11">
        <v>0</v>
      </c>
      <c r="AN1505" s="11">
        <v>3</v>
      </c>
      <c r="AO1505" s="11">
        <v>5000</v>
      </c>
      <c r="AP1505" s="11">
        <v>2.5</v>
      </c>
      <c r="AQ1505" s="11">
        <v>0</v>
      </c>
      <c r="AR1505" s="6">
        <v>0</v>
      </c>
      <c r="AS1505" s="11" t="s">
        <v>421</v>
      </c>
      <c r="AT1505" s="15" t="s">
        <v>192</v>
      </c>
      <c r="AU1505" s="11" t="s">
        <v>344</v>
      </c>
      <c r="AV1505" s="14">
        <v>10000007</v>
      </c>
      <c r="AW1505" s="14">
        <v>70403003</v>
      </c>
      <c r="AX1505" s="12" t="s">
        <v>156</v>
      </c>
      <c r="AY1505" s="11">
        <v>0</v>
      </c>
      <c r="AZ1505" s="13">
        <v>0</v>
      </c>
      <c r="BA1505" s="13">
        <v>0</v>
      </c>
      <c r="BB1505" s="37" t="s">
        <v>1746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79003001</v>
      </c>
      <c r="D1506" s="12" t="s">
        <v>425</v>
      </c>
      <c r="E1506" s="11">
        <v>1</v>
      </c>
      <c r="F1506" s="11">
        <v>60010100</v>
      </c>
      <c r="G1506" s="14">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0</v>
      </c>
      <c r="Z1506" s="11">
        <v>0</v>
      </c>
      <c r="AA1506" s="11">
        <v>0</v>
      </c>
      <c r="AB1506" s="11">
        <v>0</v>
      </c>
      <c r="AC1506" s="11">
        <v>0</v>
      </c>
      <c r="AD1506" s="11">
        <v>10</v>
      </c>
      <c r="AE1506" s="11">
        <v>1</v>
      </c>
      <c r="AF1506" s="11">
        <v>3</v>
      </c>
      <c r="AG1506" s="6">
        <v>6</v>
      </c>
      <c r="AH1506" s="6">
        <v>1</v>
      </c>
      <c r="AI1506" s="6">
        <v>0</v>
      </c>
      <c r="AJ1506" s="6">
        <v>1.5</v>
      </c>
      <c r="AK1506" s="11">
        <v>0</v>
      </c>
      <c r="AL1506" s="11">
        <v>0</v>
      </c>
      <c r="AM1506" s="11">
        <v>0</v>
      </c>
      <c r="AN1506" s="11">
        <v>3</v>
      </c>
      <c r="AO1506" s="11">
        <v>5000</v>
      </c>
      <c r="AP1506" s="11">
        <v>3</v>
      </c>
      <c r="AQ1506" s="11">
        <v>0</v>
      </c>
      <c r="AR1506" s="6">
        <v>0</v>
      </c>
      <c r="AS1506" s="11" t="s">
        <v>154</v>
      </c>
      <c r="AT1506" s="15" t="s">
        <v>192</v>
      </c>
      <c r="AU1506" s="11" t="s">
        <v>344</v>
      </c>
      <c r="AV1506" s="14">
        <v>10000007</v>
      </c>
      <c r="AW1506" s="14">
        <v>70103003</v>
      </c>
      <c r="AX1506" s="12" t="s">
        <v>156</v>
      </c>
      <c r="AY1506" s="11" t="s">
        <v>1799</v>
      </c>
      <c r="AZ1506" s="13">
        <v>0</v>
      </c>
      <c r="BA1506" s="13">
        <v>0</v>
      </c>
      <c r="BB1506" s="37" t="s">
        <v>427</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79003002</v>
      </c>
      <c r="D1507" s="12" t="s">
        <v>634</v>
      </c>
      <c r="E1507" s="14">
        <v>1</v>
      </c>
      <c r="F1507" s="11">
        <v>60010100</v>
      </c>
      <c r="G1507" s="14">
        <v>0</v>
      </c>
      <c r="H1507" s="13">
        <v>0</v>
      </c>
      <c r="I1507" s="14">
        <v>1</v>
      </c>
      <c r="J1507" s="14">
        <v>0</v>
      </c>
      <c r="K1507" s="14">
        <v>0</v>
      </c>
      <c r="L1507" s="11">
        <v>0</v>
      </c>
      <c r="M1507" s="11">
        <v>0</v>
      </c>
      <c r="N1507" s="55">
        <v>2</v>
      </c>
      <c r="O1507" s="11">
        <v>1</v>
      </c>
      <c r="P1507" s="11">
        <v>0.5</v>
      </c>
      <c r="Q1507" s="11">
        <v>0</v>
      </c>
      <c r="R1507" s="6">
        <v>101</v>
      </c>
      <c r="S1507" s="11">
        <v>0</v>
      </c>
      <c r="T1507" s="11">
        <v>1</v>
      </c>
      <c r="U1507" s="11">
        <v>2</v>
      </c>
      <c r="V1507" s="11">
        <v>0</v>
      </c>
      <c r="W1507" s="11">
        <v>1</v>
      </c>
      <c r="X1507" s="11">
        <v>0</v>
      </c>
      <c r="Y1507" s="11">
        <v>1</v>
      </c>
      <c r="Z1507" s="11">
        <v>0</v>
      </c>
      <c r="AA1507" s="11">
        <v>0</v>
      </c>
      <c r="AB1507" s="11">
        <v>0</v>
      </c>
      <c r="AC1507" s="11">
        <v>0</v>
      </c>
      <c r="AD1507" s="11">
        <v>15</v>
      </c>
      <c r="AE1507" s="11">
        <v>1</v>
      </c>
      <c r="AF1507" s="11" t="s">
        <v>503</v>
      </c>
      <c r="AG1507" s="6">
        <v>0</v>
      </c>
      <c r="AH1507" s="6">
        <v>0</v>
      </c>
      <c r="AI1507" s="6">
        <v>0</v>
      </c>
      <c r="AJ1507" s="6">
        <v>0</v>
      </c>
      <c r="AK1507" s="11">
        <v>0</v>
      </c>
      <c r="AL1507" s="11">
        <v>0</v>
      </c>
      <c r="AM1507" s="11">
        <v>0</v>
      </c>
      <c r="AN1507" s="11">
        <v>0.5</v>
      </c>
      <c r="AO1507" s="11">
        <v>999999</v>
      </c>
      <c r="AP1507" s="11">
        <v>0.5</v>
      </c>
      <c r="AQ1507" s="11">
        <v>0</v>
      </c>
      <c r="AR1507" s="6">
        <v>0</v>
      </c>
      <c r="AS1507" s="170" t="s">
        <v>582</v>
      </c>
      <c r="AT1507" s="15" t="s">
        <v>209</v>
      </c>
      <c r="AU1507" s="11" t="s">
        <v>344</v>
      </c>
      <c r="AV1507" s="14">
        <v>10000007</v>
      </c>
      <c r="AW1507" s="14">
        <v>70202004</v>
      </c>
      <c r="AX1507" s="15" t="s">
        <v>225</v>
      </c>
      <c r="AY1507" s="15" t="s">
        <v>255</v>
      </c>
      <c r="AZ1507" s="13">
        <v>0</v>
      </c>
      <c r="BA1507" s="13">
        <v>0</v>
      </c>
      <c r="BB1507" s="37" t="s">
        <v>1797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80000001</v>
      </c>
      <c r="D1508" s="12" t="s">
        <v>1822</v>
      </c>
      <c r="E1508" s="11">
        <v>1</v>
      </c>
      <c r="F1508" s="11">
        <v>80000001</v>
      </c>
      <c r="G1508" s="14">
        <v>0</v>
      </c>
      <c r="H1508" s="13">
        <v>0</v>
      </c>
      <c r="I1508" s="14">
        <v>1</v>
      </c>
      <c r="J1508" s="14">
        <v>0</v>
      </c>
      <c r="K1508" s="14">
        <v>0</v>
      </c>
      <c r="L1508" s="11">
        <v>0</v>
      </c>
      <c r="M1508" s="11">
        <v>0</v>
      </c>
      <c r="N1508" s="11">
        <v>1</v>
      </c>
      <c r="O1508" s="11">
        <v>0</v>
      </c>
      <c r="P1508" s="11">
        <v>0</v>
      </c>
      <c r="Q1508" s="11">
        <v>0</v>
      </c>
      <c r="R1508" s="6">
        <v>0</v>
      </c>
      <c r="S1508" s="11">
        <v>0</v>
      </c>
      <c r="T1508" s="11">
        <v>1</v>
      </c>
      <c r="U1508" s="11">
        <v>2</v>
      </c>
      <c r="V1508" s="11">
        <v>0</v>
      </c>
      <c r="W1508" s="11">
        <v>1.2</v>
      </c>
      <c r="X1508" s="11">
        <v>100</v>
      </c>
      <c r="Y1508" s="11">
        <v>0</v>
      </c>
      <c r="Z1508" s="11">
        <v>0</v>
      </c>
      <c r="AA1508" s="11">
        <v>0</v>
      </c>
      <c r="AB1508" s="11">
        <v>0</v>
      </c>
      <c r="AC1508" s="11">
        <v>0</v>
      </c>
      <c r="AD1508" s="11">
        <v>9</v>
      </c>
      <c r="AE1508" s="11">
        <v>2</v>
      </c>
      <c r="AF1508" s="11" t="s">
        <v>163</v>
      </c>
      <c r="AG1508" s="6">
        <v>2</v>
      </c>
      <c r="AH1508" s="6">
        <v>2</v>
      </c>
      <c r="AI1508" s="6">
        <v>0</v>
      </c>
      <c r="AJ1508" s="6">
        <v>1.5</v>
      </c>
      <c r="AK1508" s="11">
        <v>0</v>
      </c>
      <c r="AL1508" s="11">
        <v>0</v>
      </c>
      <c r="AM1508" s="11">
        <v>0</v>
      </c>
      <c r="AN1508" s="11">
        <v>1</v>
      </c>
      <c r="AO1508" s="11">
        <v>3000</v>
      </c>
      <c r="AP1508" s="11">
        <v>0.5</v>
      </c>
      <c r="AQ1508" s="11">
        <v>0</v>
      </c>
      <c r="AR1508" s="6">
        <v>0</v>
      </c>
      <c r="AS1508" s="11" t="s">
        <v>154</v>
      </c>
      <c r="AT1508" s="12" t="s">
        <v>209</v>
      </c>
      <c r="AU1508" s="11">
        <v>0</v>
      </c>
      <c r="AV1508" s="14">
        <v>0</v>
      </c>
      <c r="AW1508" s="14">
        <v>0</v>
      </c>
      <c r="AX1508" s="12" t="s">
        <v>156</v>
      </c>
      <c r="AY1508" s="11" t="s">
        <v>1823</v>
      </c>
      <c r="AZ1508" s="13">
        <v>0</v>
      </c>
      <c r="BA1508" s="13">
        <v>0</v>
      </c>
      <c r="BB1508" s="37" t="s">
        <v>1824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80000002</v>
      </c>
      <c r="D1509" s="12" t="s">
        <v>1825</v>
      </c>
      <c r="E1509" s="11">
        <v>1</v>
      </c>
      <c r="F1509" s="11">
        <v>80000001</v>
      </c>
      <c r="G1509" s="14">
        <v>0</v>
      </c>
      <c r="H1509" s="13">
        <v>0</v>
      </c>
      <c r="I1509" s="14">
        <v>1</v>
      </c>
      <c r="J1509" s="14">
        <v>0</v>
      </c>
      <c r="K1509" s="14">
        <v>0</v>
      </c>
      <c r="L1509" s="11">
        <v>0</v>
      </c>
      <c r="M1509" s="11">
        <v>0</v>
      </c>
      <c r="N1509" s="11">
        <v>1</v>
      </c>
      <c r="O1509" s="11">
        <v>0</v>
      </c>
      <c r="P1509" s="11">
        <v>0</v>
      </c>
      <c r="Q1509" s="11">
        <v>0</v>
      </c>
      <c r="R1509" s="6">
        <v>0</v>
      </c>
      <c r="S1509" s="11">
        <v>0</v>
      </c>
      <c r="T1509" s="11">
        <v>1</v>
      </c>
      <c r="U1509" s="11">
        <v>2</v>
      </c>
      <c r="V1509" s="11">
        <v>0</v>
      </c>
      <c r="W1509" s="11">
        <v>1.2</v>
      </c>
      <c r="X1509" s="11">
        <v>100</v>
      </c>
      <c r="Y1509" s="11">
        <v>0</v>
      </c>
      <c r="Z1509" s="11">
        <v>0</v>
      </c>
      <c r="AA1509" s="11">
        <v>0</v>
      </c>
      <c r="AB1509" s="11">
        <v>0</v>
      </c>
      <c r="AC1509" s="11">
        <v>0</v>
      </c>
      <c r="AD1509" s="11">
        <v>9</v>
      </c>
      <c r="AE1509" s="11">
        <v>2</v>
      </c>
      <c r="AF1509" s="11" t="s">
        <v>163</v>
      </c>
      <c r="AG1509" s="6">
        <v>2</v>
      </c>
      <c r="AH1509" s="6">
        <v>2</v>
      </c>
      <c r="AI1509" s="6">
        <v>0</v>
      </c>
      <c r="AJ1509" s="6">
        <v>1.5</v>
      </c>
      <c r="AK1509" s="11">
        <v>0</v>
      </c>
      <c r="AL1509" s="11">
        <v>0</v>
      </c>
      <c r="AM1509" s="11">
        <v>0</v>
      </c>
      <c r="AN1509" s="11">
        <v>1</v>
      </c>
      <c r="AO1509" s="11">
        <v>3000</v>
      </c>
      <c r="AP1509" s="11">
        <v>0.5</v>
      </c>
      <c r="AQ1509" s="11">
        <v>0</v>
      </c>
      <c r="AR1509" s="6">
        <v>0</v>
      </c>
      <c r="AS1509" s="11" t="s">
        <v>154</v>
      </c>
      <c r="AT1509" s="12" t="s">
        <v>209</v>
      </c>
      <c r="AU1509" s="11">
        <v>0</v>
      </c>
      <c r="AV1509" s="14">
        <v>0</v>
      </c>
      <c r="AW1509" s="14">
        <v>0</v>
      </c>
      <c r="AX1509" s="12" t="s">
        <v>156</v>
      </c>
      <c r="AY1509" s="11" t="s">
        <v>1823</v>
      </c>
      <c r="AZ1509" s="13">
        <v>0</v>
      </c>
      <c r="BA1509" s="13">
        <v>0</v>
      </c>
      <c r="BB1509" s="37" t="s">
        <v>347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80000003</v>
      </c>
      <c r="D1510" s="12" t="s">
        <v>1826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163</v>
      </c>
      <c r="AG1510" s="6">
        <v>2</v>
      </c>
      <c r="AH1510" s="6">
        <v>2</v>
      </c>
      <c r="AI1510" s="6">
        <v>0</v>
      </c>
      <c r="AJ1510" s="6">
        <v>1.5</v>
      </c>
      <c r="AK1510" s="11">
        <v>0</v>
      </c>
      <c r="AL1510" s="11">
        <v>0</v>
      </c>
      <c r="AM1510" s="11">
        <v>0</v>
      </c>
      <c r="AN1510" s="11">
        <v>1</v>
      </c>
      <c r="AO1510" s="11">
        <v>3000</v>
      </c>
      <c r="AP1510" s="11">
        <v>0.5</v>
      </c>
      <c r="AQ1510" s="11">
        <v>0</v>
      </c>
      <c r="AR1510" s="6">
        <v>0</v>
      </c>
      <c r="AS1510" s="11" t="s">
        <v>154</v>
      </c>
      <c r="AT1510" s="12" t="s">
        <v>209</v>
      </c>
      <c r="AU1510" s="11">
        <v>0</v>
      </c>
      <c r="AV1510" s="14">
        <v>0</v>
      </c>
      <c r="AW1510" s="14">
        <v>0</v>
      </c>
      <c r="AX1510" s="12" t="s">
        <v>156</v>
      </c>
      <c r="AY1510" s="11" t="s">
        <v>1823</v>
      </c>
      <c r="AZ1510" s="13">
        <v>0</v>
      </c>
      <c r="BA1510" s="13">
        <v>0</v>
      </c>
      <c r="BB1510" s="37" t="s">
        <v>1827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80000004</v>
      </c>
      <c r="D1511" s="12" t="s">
        <v>1828</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163</v>
      </c>
      <c r="AG1511" s="6">
        <v>2</v>
      </c>
      <c r="AH1511" s="6">
        <v>2</v>
      </c>
      <c r="AI1511" s="6">
        <v>0</v>
      </c>
      <c r="AJ1511" s="6">
        <v>1.5</v>
      </c>
      <c r="AK1511" s="11">
        <v>0</v>
      </c>
      <c r="AL1511" s="11">
        <v>0</v>
      </c>
      <c r="AM1511" s="11">
        <v>0</v>
      </c>
      <c r="AN1511" s="11">
        <v>1</v>
      </c>
      <c r="AO1511" s="11">
        <v>3000</v>
      </c>
      <c r="AP1511" s="11">
        <v>0.5</v>
      </c>
      <c r="AQ1511" s="11">
        <v>0</v>
      </c>
      <c r="AR1511" s="6">
        <v>0</v>
      </c>
      <c r="AS1511" s="11" t="s">
        <v>154</v>
      </c>
      <c r="AT1511" s="12" t="s">
        <v>209</v>
      </c>
      <c r="AU1511" s="11">
        <v>0</v>
      </c>
      <c r="AV1511" s="14">
        <v>0</v>
      </c>
      <c r="AW1511" s="14">
        <v>0</v>
      </c>
      <c r="AX1511" s="12" t="s">
        <v>156</v>
      </c>
      <c r="AY1511" s="11" t="s">
        <v>1823</v>
      </c>
      <c r="AZ1511" s="13">
        <v>0</v>
      </c>
      <c r="BA1511" s="13">
        <v>0</v>
      </c>
      <c r="BB1511" s="37" t="s">
        <v>1829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80000005</v>
      </c>
      <c r="D1512" s="12" t="s">
        <v>1830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163</v>
      </c>
      <c r="AG1512" s="6">
        <v>2</v>
      </c>
      <c r="AH1512" s="6">
        <v>2</v>
      </c>
      <c r="AI1512" s="6">
        <v>0</v>
      </c>
      <c r="AJ1512" s="6">
        <v>1.5</v>
      </c>
      <c r="AK1512" s="11">
        <v>0</v>
      </c>
      <c r="AL1512" s="11">
        <v>0</v>
      </c>
      <c r="AM1512" s="11">
        <v>0</v>
      </c>
      <c r="AN1512" s="11">
        <v>1</v>
      </c>
      <c r="AO1512" s="11">
        <v>3000</v>
      </c>
      <c r="AP1512" s="11">
        <v>0.5</v>
      </c>
      <c r="AQ1512" s="11">
        <v>0</v>
      </c>
      <c r="AR1512" s="6">
        <v>0</v>
      </c>
      <c r="AS1512" s="11" t="s">
        <v>154</v>
      </c>
      <c r="AT1512" s="12" t="s">
        <v>209</v>
      </c>
      <c r="AU1512" s="11">
        <v>0</v>
      </c>
      <c r="AV1512" s="14">
        <v>0</v>
      </c>
      <c r="AW1512" s="14">
        <v>0</v>
      </c>
      <c r="AX1512" s="12" t="s">
        <v>156</v>
      </c>
      <c r="AY1512" s="11" t="s">
        <v>1823</v>
      </c>
      <c r="AZ1512" s="13">
        <v>0</v>
      </c>
      <c r="BA1512" s="13">
        <v>0</v>
      </c>
      <c r="BB1512" s="37" t="s">
        <v>1831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80000006</v>
      </c>
      <c r="D1513" s="12" t="s">
        <v>1832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163</v>
      </c>
      <c r="AG1513" s="6">
        <v>2</v>
      </c>
      <c r="AH1513" s="6">
        <v>2</v>
      </c>
      <c r="AI1513" s="6">
        <v>0</v>
      </c>
      <c r="AJ1513" s="6">
        <v>1.5</v>
      </c>
      <c r="AK1513" s="11">
        <v>0</v>
      </c>
      <c r="AL1513" s="11">
        <v>0</v>
      </c>
      <c r="AM1513" s="11">
        <v>0</v>
      </c>
      <c r="AN1513" s="11">
        <v>1</v>
      </c>
      <c r="AO1513" s="11">
        <v>3000</v>
      </c>
      <c r="AP1513" s="11">
        <v>0.5</v>
      </c>
      <c r="AQ1513" s="11">
        <v>0</v>
      </c>
      <c r="AR1513" s="6">
        <v>0</v>
      </c>
      <c r="AS1513" s="11" t="s">
        <v>154</v>
      </c>
      <c r="AT1513" s="12" t="s">
        <v>209</v>
      </c>
      <c r="AU1513" s="11">
        <v>0</v>
      </c>
      <c r="AV1513" s="14">
        <v>0</v>
      </c>
      <c r="AW1513" s="14">
        <v>0</v>
      </c>
      <c r="AX1513" s="12" t="s">
        <v>156</v>
      </c>
      <c r="AY1513" s="11" t="s">
        <v>1823</v>
      </c>
      <c r="AZ1513" s="13">
        <v>0</v>
      </c>
      <c r="BA1513" s="13">
        <v>0</v>
      </c>
      <c r="BB1513" s="37" t="s">
        <v>1833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80000007</v>
      </c>
      <c r="D1514" s="12" t="s">
        <v>1834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163</v>
      </c>
      <c r="AG1514" s="6">
        <v>2</v>
      </c>
      <c r="AH1514" s="6">
        <v>2</v>
      </c>
      <c r="AI1514" s="6">
        <v>0</v>
      </c>
      <c r="AJ1514" s="6">
        <v>1.5</v>
      </c>
      <c r="AK1514" s="11">
        <v>0</v>
      </c>
      <c r="AL1514" s="11">
        <v>0</v>
      </c>
      <c r="AM1514" s="11">
        <v>0</v>
      </c>
      <c r="AN1514" s="11">
        <v>1</v>
      </c>
      <c r="AO1514" s="11">
        <v>3000</v>
      </c>
      <c r="AP1514" s="11">
        <v>0.5</v>
      </c>
      <c r="AQ1514" s="11">
        <v>0</v>
      </c>
      <c r="AR1514" s="6">
        <v>0</v>
      </c>
      <c r="AS1514" s="11" t="s">
        <v>154</v>
      </c>
      <c r="AT1514" s="12" t="s">
        <v>209</v>
      </c>
      <c r="AU1514" s="11">
        <v>0</v>
      </c>
      <c r="AV1514" s="14">
        <v>0</v>
      </c>
      <c r="AW1514" s="14">
        <v>0</v>
      </c>
      <c r="AX1514" s="12" t="s">
        <v>156</v>
      </c>
      <c r="AY1514" s="11" t="s">
        <v>1823</v>
      </c>
      <c r="AZ1514" s="13">
        <v>0</v>
      </c>
      <c r="BA1514" s="13">
        <v>0</v>
      </c>
      <c r="BB1514" s="37" t="s">
        <v>1835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80000008</v>
      </c>
      <c r="D1515" s="12" t="s">
        <v>1836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163</v>
      </c>
      <c r="AG1515" s="6">
        <v>2</v>
      </c>
      <c r="AH1515" s="6">
        <v>2</v>
      </c>
      <c r="AI1515" s="6">
        <v>0</v>
      </c>
      <c r="AJ1515" s="6">
        <v>1.5</v>
      </c>
      <c r="AK1515" s="11">
        <v>0</v>
      </c>
      <c r="AL1515" s="11">
        <v>0</v>
      </c>
      <c r="AM1515" s="11">
        <v>0</v>
      </c>
      <c r="AN1515" s="11">
        <v>1</v>
      </c>
      <c r="AO1515" s="11">
        <v>3000</v>
      </c>
      <c r="AP1515" s="11">
        <v>0.5</v>
      </c>
      <c r="AQ1515" s="11">
        <v>0</v>
      </c>
      <c r="AR1515" s="6">
        <v>0</v>
      </c>
      <c r="AS1515" s="11" t="s">
        <v>154</v>
      </c>
      <c r="AT1515" s="12" t="s">
        <v>209</v>
      </c>
      <c r="AU1515" s="11">
        <v>0</v>
      </c>
      <c r="AV1515" s="14">
        <v>0</v>
      </c>
      <c r="AW1515" s="14">
        <v>0</v>
      </c>
      <c r="AX1515" s="12" t="s">
        <v>156</v>
      </c>
      <c r="AY1515" s="11" t="s">
        <v>1823</v>
      </c>
      <c r="AZ1515" s="13">
        <v>0</v>
      </c>
      <c r="BA1515" s="13">
        <v>0</v>
      </c>
      <c r="BB1515" s="37" t="s">
        <v>744</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80001001</v>
      </c>
      <c r="D1516" s="12" t="s">
        <v>1837</v>
      </c>
      <c r="E1516" s="11">
        <v>1</v>
      </c>
      <c r="F1516" s="11">
        <v>80001001</v>
      </c>
      <c r="G1516" s="14">
        <v>0</v>
      </c>
      <c r="H1516" s="13">
        <v>0</v>
      </c>
      <c r="I1516" s="14">
        <v>1</v>
      </c>
      <c r="J1516" s="14">
        <v>0</v>
      </c>
      <c r="K1516" s="14">
        <v>0</v>
      </c>
      <c r="L1516" s="11">
        <v>0</v>
      </c>
      <c r="M1516" s="11">
        <v>0</v>
      </c>
      <c r="N1516" s="11">
        <v>5</v>
      </c>
      <c r="O1516" s="11">
        <v>0</v>
      </c>
      <c r="P1516" s="11">
        <v>0</v>
      </c>
      <c r="Q1516" s="11">
        <v>0</v>
      </c>
      <c r="R1516" s="6">
        <v>0</v>
      </c>
      <c r="S1516" s="11">
        <v>0</v>
      </c>
      <c r="T1516" s="11">
        <v>1</v>
      </c>
      <c r="U1516" s="11">
        <v>2</v>
      </c>
      <c r="V1516" s="11">
        <v>0</v>
      </c>
      <c r="W1516" s="11">
        <v>0</v>
      </c>
      <c r="X1516" s="11">
        <v>0</v>
      </c>
      <c r="Y1516" s="11">
        <v>0</v>
      </c>
      <c r="Z1516" s="11">
        <v>0</v>
      </c>
      <c r="AA1516" s="11">
        <v>0</v>
      </c>
      <c r="AB1516" s="11">
        <v>0</v>
      </c>
      <c r="AC1516" s="11">
        <v>0</v>
      </c>
      <c r="AD1516" s="11">
        <v>9</v>
      </c>
      <c r="AE1516" s="11">
        <v>2</v>
      </c>
      <c r="AF1516" s="11" t="s">
        <v>163</v>
      </c>
      <c r="AG1516" s="6">
        <v>2</v>
      </c>
      <c r="AH1516" s="6">
        <v>2</v>
      </c>
      <c r="AI1516" s="6">
        <v>0</v>
      </c>
      <c r="AJ1516" s="6">
        <v>1.5</v>
      </c>
      <c r="AK1516" s="11">
        <v>0</v>
      </c>
      <c r="AL1516" s="11">
        <v>0</v>
      </c>
      <c r="AM1516" s="11">
        <v>0</v>
      </c>
      <c r="AN1516" s="11">
        <v>1</v>
      </c>
      <c r="AO1516" s="11">
        <v>3000</v>
      </c>
      <c r="AP1516" s="11">
        <v>0.5</v>
      </c>
      <c r="AQ1516" s="11">
        <v>0</v>
      </c>
      <c r="AR1516" s="6">
        <v>0</v>
      </c>
      <c r="AS1516" s="11" t="s">
        <v>154</v>
      </c>
      <c r="AT1516" s="12" t="s">
        <v>209</v>
      </c>
      <c r="AU1516" s="11">
        <v>0</v>
      </c>
      <c r="AV1516" s="14">
        <v>0</v>
      </c>
      <c r="AW1516" s="14">
        <v>0</v>
      </c>
      <c r="AX1516" s="12" t="s">
        <v>156</v>
      </c>
      <c r="AY1516" s="11" t="s">
        <v>1838</v>
      </c>
      <c r="AZ1516" s="13">
        <v>0</v>
      </c>
      <c r="BA1516" s="13">
        <v>0</v>
      </c>
      <c r="BB1516" s="37" t="s">
        <v>1839</v>
      </c>
      <c r="BC1516" s="11">
        <v>0</v>
      </c>
      <c r="BD1516" s="11">
        <v>0</v>
      </c>
      <c r="BE1516" s="11"/>
      <c r="BF1516" s="11"/>
      <c r="BG1516" s="11"/>
      <c r="BH1516" s="11">
        <v>80002001</v>
      </c>
      <c r="BI1516" s="9">
        <v>0</v>
      </c>
      <c r="BJ1516" s="6">
        <v>0</v>
      </c>
      <c r="BK1516" s="6">
        <v>0</v>
      </c>
      <c r="BL1516" s="6">
        <v>0</v>
      </c>
      <c r="BM1516" s="6">
        <v>0</v>
      </c>
      <c r="BN1516" s="6">
        <v>0</v>
      </c>
      <c r="BO1516" s="6">
        <v>0</v>
      </c>
    </row>
    <row r="1517" spans="3:67" ht="20.100000000000001" customHeight="1">
      <c r="C1517" s="14">
        <v>80001002</v>
      </c>
      <c r="D1517" s="12" t="s">
        <v>1840</v>
      </c>
      <c r="E1517" s="11">
        <v>1</v>
      </c>
      <c r="F1517" s="11">
        <v>80001002</v>
      </c>
      <c r="G1517" s="14">
        <v>0</v>
      </c>
      <c r="H1517" s="13">
        <v>0</v>
      </c>
      <c r="I1517" s="14">
        <v>1</v>
      </c>
      <c r="J1517" s="14">
        <v>0</v>
      </c>
      <c r="K1517" s="14">
        <v>0</v>
      </c>
      <c r="L1517" s="11">
        <v>0</v>
      </c>
      <c r="M1517" s="11">
        <v>0</v>
      </c>
      <c r="N1517" s="11">
        <v>5</v>
      </c>
      <c r="O1517" s="11">
        <v>0</v>
      </c>
      <c r="P1517" s="11">
        <v>0</v>
      </c>
      <c r="Q1517" s="11">
        <v>0</v>
      </c>
      <c r="R1517" s="6">
        <v>0</v>
      </c>
      <c r="S1517" s="11">
        <v>0</v>
      </c>
      <c r="T1517" s="11">
        <v>1</v>
      </c>
      <c r="U1517" s="11">
        <v>2</v>
      </c>
      <c r="V1517" s="11">
        <v>0</v>
      </c>
      <c r="W1517" s="11">
        <v>0</v>
      </c>
      <c r="X1517" s="11">
        <v>0</v>
      </c>
      <c r="Y1517" s="11">
        <v>0</v>
      </c>
      <c r="Z1517" s="11">
        <v>0</v>
      </c>
      <c r="AA1517" s="11">
        <v>0</v>
      </c>
      <c r="AB1517" s="11">
        <v>0</v>
      </c>
      <c r="AC1517" s="11">
        <v>0</v>
      </c>
      <c r="AD1517" s="11">
        <v>9</v>
      </c>
      <c r="AE1517" s="11">
        <v>2</v>
      </c>
      <c r="AF1517" s="11" t="s">
        <v>163</v>
      </c>
      <c r="AG1517" s="6">
        <v>2</v>
      </c>
      <c r="AH1517" s="6">
        <v>2</v>
      </c>
      <c r="AI1517" s="6">
        <v>0</v>
      </c>
      <c r="AJ1517" s="6">
        <v>1.5</v>
      </c>
      <c r="AK1517" s="11">
        <v>0</v>
      </c>
      <c r="AL1517" s="11">
        <v>0</v>
      </c>
      <c r="AM1517" s="11">
        <v>0</v>
      </c>
      <c r="AN1517" s="11">
        <v>1</v>
      </c>
      <c r="AO1517" s="11">
        <v>3000</v>
      </c>
      <c r="AP1517" s="11">
        <v>0.5</v>
      </c>
      <c r="AQ1517" s="11">
        <v>0</v>
      </c>
      <c r="AR1517" s="6">
        <v>0</v>
      </c>
      <c r="AS1517" s="11" t="s">
        <v>154</v>
      </c>
      <c r="AT1517" s="12" t="s">
        <v>209</v>
      </c>
      <c r="AU1517" s="11">
        <v>0</v>
      </c>
      <c r="AV1517" s="14">
        <v>0</v>
      </c>
      <c r="AW1517" s="14">
        <v>0</v>
      </c>
      <c r="AX1517" s="12" t="s">
        <v>156</v>
      </c>
      <c r="AY1517" s="11" t="s">
        <v>1841</v>
      </c>
      <c r="AZ1517" s="13">
        <v>0</v>
      </c>
      <c r="BA1517" s="13">
        <v>0</v>
      </c>
      <c r="BB1517" s="37" t="s">
        <v>1842</v>
      </c>
      <c r="BC1517" s="11"/>
      <c r="BD1517" s="11">
        <v>0</v>
      </c>
      <c r="BE1517" s="11"/>
      <c r="BF1517" s="11"/>
      <c r="BG1517" s="11"/>
      <c r="BH1517" s="11">
        <v>80002002</v>
      </c>
      <c r="BI1517" s="11">
        <v>0</v>
      </c>
      <c r="BJ1517" s="6">
        <v>0</v>
      </c>
      <c r="BK1517" s="6">
        <v>0</v>
      </c>
      <c r="BL1517" s="6">
        <v>0</v>
      </c>
      <c r="BM1517" s="6">
        <v>0</v>
      </c>
      <c r="BN1517" s="6">
        <v>0</v>
      </c>
      <c r="BO1517" s="6">
        <v>0</v>
      </c>
    </row>
    <row r="1518" spans="3:67" ht="20.100000000000001" customHeight="1">
      <c r="C1518" s="14">
        <v>80001003</v>
      </c>
      <c r="D1518" s="12" t="s">
        <v>1843</v>
      </c>
      <c r="E1518" s="11">
        <v>1</v>
      </c>
      <c r="F1518" s="11">
        <v>80001003</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163</v>
      </c>
      <c r="AG1518" s="6">
        <v>2</v>
      </c>
      <c r="AH1518" s="6">
        <v>2</v>
      </c>
      <c r="AI1518" s="6">
        <v>0</v>
      </c>
      <c r="AJ1518" s="6">
        <v>1.5</v>
      </c>
      <c r="AK1518" s="11">
        <v>0</v>
      </c>
      <c r="AL1518" s="11">
        <v>0</v>
      </c>
      <c r="AM1518" s="11">
        <v>0</v>
      </c>
      <c r="AN1518" s="11">
        <v>1</v>
      </c>
      <c r="AO1518" s="11">
        <v>3000</v>
      </c>
      <c r="AP1518" s="11">
        <v>0.5</v>
      </c>
      <c r="AQ1518" s="11">
        <v>0</v>
      </c>
      <c r="AR1518" s="6">
        <v>0</v>
      </c>
      <c r="AS1518" s="11" t="s">
        <v>154</v>
      </c>
      <c r="AT1518" s="12" t="s">
        <v>209</v>
      </c>
      <c r="AU1518" s="11">
        <v>0</v>
      </c>
      <c r="AV1518" s="14">
        <v>0</v>
      </c>
      <c r="AW1518" s="14">
        <v>0</v>
      </c>
      <c r="AX1518" s="12" t="s">
        <v>156</v>
      </c>
      <c r="AY1518" s="11" t="s">
        <v>1844</v>
      </c>
      <c r="AZ1518" s="13">
        <v>0</v>
      </c>
      <c r="BA1518" s="13">
        <v>0</v>
      </c>
      <c r="BB1518" s="37" t="s">
        <v>1845</v>
      </c>
      <c r="BC1518" s="11"/>
      <c r="BD1518" s="11">
        <v>0</v>
      </c>
      <c r="BE1518" s="11"/>
      <c r="BF1518" s="11"/>
      <c r="BG1518" s="11"/>
      <c r="BH1518" s="11">
        <v>80002003</v>
      </c>
      <c r="BI1518" s="11">
        <v>0</v>
      </c>
      <c r="BJ1518" s="6">
        <v>0</v>
      </c>
      <c r="BK1518" s="6">
        <v>0</v>
      </c>
      <c r="BL1518" s="6">
        <v>0</v>
      </c>
      <c r="BM1518" s="6">
        <v>0</v>
      </c>
      <c r="BN1518" s="6">
        <v>0</v>
      </c>
      <c r="BO1518" s="6">
        <v>0</v>
      </c>
    </row>
    <row r="1519" spans="3:67" ht="20.100000000000001" customHeight="1">
      <c r="C1519" s="14">
        <v>80001004</v>
      </c>
      <c r="D1519" s="12" t="s">
        <v>1846</v>
      </c>
      <c r="E1519" s="11">
        <v>1</v>
      </c>
      <c r="F1519" s="11">
        <v>80001004</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163</v>
      </c>
      <c r="AG1519" s="6">
        <v>2</v>
      </c>
      <c r="AH1519" s="6">
        <v>2</v>
      </c>
      <c r="AI1519" s="6">
        <v>0</v>
      </c>
      <c r="AJ1519" s="6">
        <v>1.5</v>
      </c>
      <c r="AK1519" s="11">
        <v>0</v>
      </c>
      <c r="AL1519" s="11">
        <v>0</v>
      </c>
      <c r="AM1519" s="11">
        <v>0</v>
      </c>
      <c r="AN1519" s="11">
        <v>1</v>
      </c>
      <c r="AO1519" s="11">
        <v>3000</v>
      </c>
      <c r="AP1519" s="11">
        <v>0.5</v>
      </c>
      <c r="AQ1519" s="11">
        <v>0</v>
      </c>
      <c r="AR1519" s="6">
        <v>0</v>
      </c>
      <c r="AS1519" s="11" t="s">
        <v>154</v>
      </c>
      <c r="AT1519" s="12" t="s">
        <v>209</v>
      </c>
      <c r="AU1519" s="11">
        <v>0</v>
      </c>
      <c r="AV1519" s="14">
        <v>0</v>
      </c>
      <c r="AW1519" s="14">
        <v>0</v>
      </c>
      <c r="AX1519" s="12" t="s">
        <v>156</v>
      </c>
      <c r="AY1519" s="11" t="s">
        <v>1847</v>
      </c>
      <c r="AZ1519" s="13">
        <v>0</v>
      </c>
      <c r="BA1519" s="13">
        <v>0</v>
      </c>
      <c r="BB1519" s="37" t="s">
        <v>1848</v>
      </c>
      <c r="BC1519" s="11"/>
      <c r="BD1519" s="11">
        <v>0</v>
      </c>
      <c r="BE1519" s="11"/>
      <c r="BF1519" s="11"/>
      <c r="BG1519" s="11"/>
      <c r="BH1519" s="11">
        <v>80002004</v>
      </c>
      <c r="BI1519" s="11">
        <v>0</v>
      </c>
      <c r="BJ1519" s="6">
        <v>0</v>
      </c>
      <c r="BK1519" s="6">
        <v>0</v>
      </c>
      <c r="BL1519" s="6">
        <v>0</v>
      </c>
      <c r="BM1519" s="6">
        <v>0</v>
      </c>
      <c r="BN1519" s="6">
        <v>0</v>
      </c>
      <c r="BO1519" s="6">
        <v>0</v>
      </c>
    </row>
    <row r="1520" spans="3:67" ht="20.100000000000001" customHeight="1">
      <c r="C1520" s="14">
        <v>80001005</v>
      </c>
      <c r="D1520" s="12" t="s">
        <v>1849</v>
      </c>
      <c r="E1520" s="11">
        <v>1</v>
      </c>
      <c r="F1520" s="11">
        <v>80001005</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163</v>
      </c>
      <c r="AG1520" s="6">
        <v>2</v>
      </c>
      <c r="AH1520" s="6">
        <v>2</v>
      </c>
      <c r="AI1520" s="6">
        <v>0</v>
      </c>
      <c r="AJ1520" s="6">
        <v>1.5</v>
      </c>
      <c r="AK1520" s="11">
        <v>0</v>
      </c>
      <c r="AL1520" s="11">
        <v>0</v>
      </c>
      <c r="AM1520" s="11">
        <v>0</v>
      </c>
      <c r="AN1520" s="11">
        <v>1</v>
      </c>
      <c r="AO1520" s="11">
        <v>3000</v>
      </c>
      <c r="AP1520" s="11">
        <v>0.5</v>
      </c>
      <c r="AQ1520" s="11">
        <v>0</v>
      </c>
      <c r="AR1520" s="6">
        <v>0</v>
      </c>
      <c r="AS1520" s="11" t="s">
        <v>154</v>
      </c>
      <c r="AT1520" s="12" t="s">
        <v>209</v>
      </c>
      <c r="AU1520" s="11">
        <v>0</v>
      </c>
      <c r="AV1520" s="14">
        <v>0</v>
      </c>
      <c r="AW1520" s="14">
        <v>0</v>
      </c>
      <c r="AX1520" s="12" t="s">
        <v>156</v>
      </c>
      <c r="AY1520" s="11" t="s">
        <v>990</v>
      </c>
      <c r="AZ1520" s="13">
        <v>0</v>
      </c>
      <c r="BA1520" s="13">
        <v>0</v>
      </c>
      <c r="BB1520" s="37" t="s">
        <v>991</v>
      </c>
      <c r="BC1520" s="11"/>
      <c r="BD1520" s="11">
        <v>0</v>
      </c>
      <c r="BE1520" s="11"/>
      <c r="BF1520" s="11"/>
      <c r="BG1520" s="11"/>
      <c r="BH1520" s="11">
        <v>80002005</v>
      </c>
      <c r="BI1520" s="11">
        <v>0</v>
      </c>
      <c r="BJ1520" s="6">
        <v>0</v>
      </c>
      <c r="BK1520" s="6">
        <v>0</v>
      </c>
      <c r="BL1520" s="6">
        <v>0</v>
      </c>
      <c r="BM1520" s="6">
        <v>0</v>
      </c>
      <c r="BN1520" s="6">
        <v>0</v>
      </c>
      <c r="BO1520" s="6">
        <v>0</v>
      </c>
    </row>
    <row r="1521" spans="3:67" ht="20.100000000000001" customHeight="1">
      <c r="C1521" s="104">
        <v>80001006</v>
      </c>
      <c r="D1521" s="105" t="s">
        <v>1850</v>
      </c>
      <c r="E1521" s="104">
        <v>1</v>
      </c>
      <c r="F1521" s="104">
        <v>80001006</v>
      </c>
      <c r="G1521" s="104">
        <v>0</v>
      </c>
      <c r="H1521" s="104">
        <v>0</v>
      </c>
      <c r="I1521" s="14">
        <v>1</v>
      </c>
      <c r="J1521" s="14">
        <v>0</v>
      </c>
      <c r="K1521" s="104">
        <v>0</v>
      </c>
      <c r="L1521" s="104">
        <v>0</v>
      </c>
      <c r="M1521" s="104">
        <v>0</v>
      </c>
      <c r="N1521" s="104">
        <v>5</v>
      </c>
      <c r="O1521" s="104">
        <v>0</v>
      </c>
      <c r="P1521" s="104">
        <v>0</v>
      </c>
      <c r="Q1521" s="104">
        <v>0</v>
      </c>
      <c r="R1521" s="6">
        <v>0</v>
      </c>
      <c r="S1521" s="104">
        <v>0</v>
      </c>
      <c r="T1521" s="104">
        <v>1</v>
      </c>
      <c r="U1521" s="104">
        <v>2</v>
      </c>
      <c r="V1521" s="104">
        <v>0</v>
      </c>
      <c r="W1521" s="11">
        <v>1</v>
      </c>
      <c r="X1521" s="11">
        <v>0</v>
      </c>
      <c r="Y1521" s="104">
        <v>0</v>
      </c>
      <c r="Z1521" s="104">
        <v>0</v>
      </c>
      <c r="AA1521" s="104">
        <v>0</v>
      </c>
      <c r="AB1521" s="104">
        <v>0</v>
      </c>
      <c r="AC1521" s="104">
        <v>0</v>
      </c>
      <c r="AD1521" s="104">
        <v>9</v>
      </c>
      <c r="AE1521" s="104">
        <v>2</v>
      </c>
      <c r="AF1521" s="104" t="s">
        <v>163</v>
      </c>
      <c r="AG1521" s="104">
        <v>2</v>
      </c>
      <c r="AH1521" s="104">
        <v>2</v>
      </c>
      <c r="AI1521" s="6">
        <v>0</v>
      </c>
      <c r="AJ1521" s="104">
        <v>1.5</v>
      </c>
      <c r="AK1521" s="104">
        <v>0</v>
      </c>
      <c r="AL1521" s="104">
        <v>0</v>
      </c>
      <c r="AM1521" s="104">
        <v>0</v>
      </c>
      <c r="AN1521" s="104">
        <v>1</v>
      </c>
      <c r="AO1521" s="104">
        <v>3000</v>
      </c>
      <c r="AP1521" s="104">
        <v>0.5</v>
      </c>
      <c r="AQ1521" s="104">
        <v>0</v>
      </c>
      <c r="AR1521" s="104">
        <v>0</v>
      </c>
      <c r="AS1521" s="104" t="s">
        <v>154</v>
      </c>
      <c r="AT1521" s="105" t="s">
        <v>209</v>
      </c>
      <c r="AU1521" s="104">
        <v>0</v>
      </c>
      <c r="AV1521" s="104">
        <v>0</v>
      </c>
      <c r="AW1521" s="104">
        <v>0</v>
      </c>
      <c r="AX1521" s="105" t="s">
        <v>156</v>
      </c>
      <c r="AY1521" s="104" t="s">
        <v>1851</v>
      </c>
      <c r="AZ1521" s="104">
        <v>0</v>
      </c>
      <c r="BA1521" s="104">
        <v>0</v>
      </c>
      <c r="BB1521" s="141" t="s">
        <v>1852</v>
      </c>
      <c r="BC1521" s="104"/>
      <c r="BD1521" s="11">
        <v>0</v>
      </c>
      <c r="BE1521" s="104"/>
      <c r="BF1521" s="104"/>
      <c r="BG1521" s="104"/>
      <c r="BH1521" s="104">
        <v>80002006</v>
      </c>
      <c r="BI1521" s="11">
        <v>0</v>
      </c>
      <c r="BJ1521" s="6">
        <v>0</v>
      </c>
      <c r="BK1521" s="6">
        <v>0</v>
      </c>
      <c r="BL1521" s="6">
        <v>0</v>
      </c>
      <c r="BM1521" s="6">
        <v>0</v>
      </c>
      <c r="BN1521" s="6">
        <v>0</v>
      </c>
      <c r="BO1521" s="6">
        <v>0</v>
      </c>
    </row>
    <row r="1522" spans="3:67" ht="20.100000000000001" customHeight="1">
      <c r="C1522" s="14">
        <v>80001007</v>
      </c>
      <c r="D1522" s="12" t="s">
        <v>1413</v>
      </c>
      <c r="E1522" s="11">
        <v>1</v>
      </c>
      <c r="F1522" s="11">
        <v>80001007</v>
      </c>
      <c r="G1522" s="14">
        <v>0</v>
      </c>
      <c r="H1522" s="13">
        <v>0</v>
      </c>
      <c r="I1522" s="14">
        <v>1</v>
      </c>
      <c r="J1522" s="14">
        <v>0</v>
      </c>
      <c r="K1522" s="14">
        <v>0</v>
      </c>
      <c r="L1522" s="11">
        <v>0</v>
      </c>
      <c r="M1522" s="11">
        <v>0</v>
      </c>
      <c r="N1522" s="11">
        <v>2</v>
      </c>
      <c r="O1522" s="11">
        <v>3</v>
      </c>
      <c r="P1522" s="11">
        <v>0.1</v>
      </c>
      <c r="Q1522" s="11">
        <v>0</v>
      </c>
      <c r="R1522" s="6">
        <v>0</v>
      </c>
      <c r="S1522" s="11">
        <v>0</v>
      </c>
      <c r="T1522" s="11">
        <v>1</v>
      </c>
      <c r="U1522" s="11">
        <v>2</v>
      </c>
      <c r="V1522" s="11">
        <v>0</v>
      </c>
      <c r="W1522" s="11">
        <v>1</v>
      </c>
      <c r="X1522" s="11">
        <v>0</v>
      </c>
      <c r="Y1522" s="11">
        <v>0</v>
      </c>
      <c r="Z1522" s="11">
        <v>0</v>
      </c>
      <c r="AA1522" s="11">
        <v>0</v>
      </c>
      <c r="AB1522" s="11">
        <v>0</v>
      </c>
      <c r="AC1522" s="11">
        <v>0</v>
      </c>
      <c r="AD1522" s="11">
        <v>9</v>
      </c>
      <c r="AE1522" s="11">
        <v>1</v>
      </c>
      <c r="AF1522" s="11">
        <v>0</v>
      </c>
      <c r="AG1522" s="6">
        <v>1</v>
      </c>
      <c r="AH1522" s="6">
        <v>2</v>
      </c>
      <c r="AI1522" s="6">
        <v>0</v>
      </c>
      <c r="AJ1522" s="6">
        <v>1.5</v>
      </c>
      <c r="AK1522" s="11">
        <v>0</v>
      </c>
      <c r="AL1522" s="11">
        <v>0</v>
      </c>
      <c r="AM1522" s="11">
        <v>0</v>
      </c>
      <c r="AN1522" s="11">
        <v>1</v>
      </c>
      <c r="AO1522" s="11">
        <v>3000</v>
      </c>
      <c r="AP1522" s="11">
        <v>0.5</v>
      </c>
      <c r="AQ1522" s="11">
        <v>0</v>
      </c>
      <c r="AR1522" s="6">
        <v>0</v>
      </c>
      <c r="AS1522" s="11" t="s">
        <v>154</v>
      </c>
      <c r="AT1522" s="12" t="s">
        <v>209</v>
      </c>
      <c r="AU1522" s="11">
        <v>0</v>
      </c>
      <c r="AV1522" s="14">
        <v>0</v>
      </c>
      <c r="AW1522" s="14">
        <v>0</v>
      </c>
      <c r="AX1522" s="12" t="s">
        <v>156</v>
      </c>
      <c r="AY1522" s="11"/>
      <c r="AZ1522" s="13">
        <v>0</v>
      </c>
      <c r="BA1522" s="13">
        <v>0</v>
      </c>
      <c r="BB1522" s="37" t="s">
        <v>1853</v>
      </c>
      <c r="BC1522" s="11"/>
      <c r="BD1522" s="11">
        <v>0</v>
      </c>
      <c r="BE1522" s="11"/>
      <c r="BF1522" s="11"/>
      <c r="BG1522" s="11"/>
      <c r="BH1522" s="11">
        <v>80002007</v>
      </c>
      <c r="BI1522" s="11">
        <v>0</v>
      </c>
      <c r="BJ1522" s="6">
        <v>0</v>
      </c>
      <c r="BK1522" s="6">
        <v>0</v>
      </c>
      <c r="BL1522" s="6">
        <v>0</v>
      </c>
      <c r="BM1522" s="6">
        <v>0</v>
      </c>
      <c r="BN1522" s="6">
        <v>0</v>
      </c>
      <c r="BO1522" s="6">
        <v>0</v>
      </c>
    </row>
    <row r="1523" spans="3:67" ht="20.100000000000001" customHeight="1">
      <c r="C1523" s="14">
        <v>80001008</v>
      </c>
      <c r="D1523" s="12" t="s">
        <v>1854</v>
      </c>
      <c r="E1523" s="11">
        <v>1</v>
      </c>
      <c r="F1523" s="11">
        <v>80001008</v>
      </c>
      <c r="G1523" s="14">
        <v>0</v>
      </c>
      <c r="H1523" s="13">
        <v>0</v>
      </c>
      <c r="I1523" s="14">
        <v>1</v>
      </c>
      <c r="J1523" s="14">
        <v>0</v>
      </c>
      <c r="K1523" s="14">
        <v>0</v>
      </c>
      <c r="L1523" s="11">
        <v>0</v>
      </c>
      <c r="M1523" s="11">
        <v>0</v>
      </c>
      <c r="N1523" s="11">
        <v>2</v>
      </c>
      <c r="O1523" s="11">
        <v>3</v>
      </c>
      <c r="P1523" s="11">
        <v>0.2</v>
      </c>
      <c r="Q1523" s="11">
        <v>0</v>
      </c>
      <c r="R1523" s="6">
        <v>0</v>
      </c>
      <c r="S1523" s="11">
        <v>0</v>
      </c>
      <c r="T1523" s="11">
        <v>1</v>
      </c>
      <c r="U1523" s="11">
        <v>2</v>
      </c>
      <c r="V1523" s="11">
        <v>0</v>
      </c>
      <c r="W1523" s="11">
        <v>0.5</v>
      </c>
      <c r="X1523" s="11">
        <v>0</v>
      </c>
      <c r="Y1523" s="11">
        <v>0</v>
      </c>
      <c r="Z1523" s="11">
        <v>0</v>
      </c>
      <c r="AA1523" s="11">
        <v>0</v>
      </c>
      <c r="AB1523" s="11">
        <v>0</v>
      </c>
      <c r="AC1523" s="11">
        <v>0</v>
      </c>
      <c r="AD1523" s="11">
        <v>9</v>
      </c>
      <c r="AE1523" s="11">
        <v>1</v>
      </c>
      <c r="AF1523" s="11">
        <v>0</v>
      </c>
      <c r="AG1523" s="6">
        <v>1</v>
      </c>
      <c r="AH1523" s="6">
        <v>2</v>
      </c>
      <c r="AI1523" s="6">
        <v>0</v>
      </c>
      <c r="AJ1523" s="6">
        <v>1.5</v>
      </c>
      <c r="AK1523" s="11">
        <v>0</v>
      </c>
      <c r="AL1523" s="11">
        <v>0</v>
      </c>
      <c r="AM1523" s="11">
        <v>0</v>
      </c>
      <c r="AN1523" s="11">
        <v>1</v>
      </c>
      <c r="AO1523" s="11">
        <v>3000</v>
      </c>
      <c r="AP1523" s="11">
        <v>0.5</v>
      </c>
      <c r="AQ1523" s="11">
        <v>0</v>
      </c>
      <c r="AR1523" s="6">
        <v>0</v>
      </c>
      <c r="AS1523" s="11" t="s">
        <v>154</v>
      </c>
      <c r="AT1523" s="12" t="s">
        <v>209</v>
      </c>
      <c r="AU1523" s="11">
        <v>0</v>
      </c>
      <c r="AV1523" s="14">
        <v>0</v>
      </c>
      <c r="AW1523" s="14">
        <v>0</v>
      </c>
      <c r="AX1523" s="12" t="s">
        <v>156</v>
      </c>
      <c r="AY1523" s="11"/>
      <c r="AZ1523" s="13">
        <v>0</v>
      </c>
      <c r="BA1523" s="13">
        <v>0</v>
      </c>
      <c r="BB1523" s="37" t="s">
        <v>1855</v>
      </c>
      <c r="BC1523" s="11"/>
      <c r="BD1523" s="11">
        <v>0</v>
      </c>
      <c r="BE1523" s="11"/>
      <c r="BF1523" s="11"/>
      <c r="BG1523" s="11"/>
      <c r="BH1523" s="11">
        <v>80002008</v>
      </c>
      <c r="BI1523" s="11">
        <v>0</v>
      </c>
      <c r="BJ1523" s="6">
        <v>0</v>
      </c>
      <c r="BK1523" s="6">
        <v>0</v>
      </c>
      <c r="BL1523" s="6">
        <v>0</v>
      </c>
      <c r="BM1523" s="6">
        <v>0</v>
      </c>
      <c r="BN1523" s="6">
        <v>0</v>
      </c>
      <c r="BO1523" s="6">
        <v>0</v>
      </c>
    </row>
    <row r="1524" spans="3:67" ht="20.100000000000001" customHeight="1">
      <c r="C1524" s="14">
        <v>80001009</v>
      </c>
      <c r="D1524" s="12" t="s">
        <v>1416</v>
      </c>
      <c r="E1524" s="11">
        <v>1</v>
      </c>
      <c r="F1524" s="11">
        <v>80001009</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163</v>
      </c>
      <c r="AG1524" s="6">
        <v>2</v>
      </c>
      <c r="AH1524" s="6">
        <v>2</v>
      </c>
      <c r="AI1524" s="6">
        <v>0</v>
      </c>
      <c r="AJ1524" s="6">
        <v>1.5</v>
      </c>
      <c r="AK1524" s="11">
        <v>0</v>
      </c>
      <c r="AL1524" s="11">
        <v>0</v>
      </c>
      <c r="AM1524" s="11">
        <v>0</v>
      </c>
      <c r="AN1524" s="11">
        <v>1</v>
      </c>
      <c r="AO1524" s="11">
        <v>3000</v>
      </c>
      <c r="AP1524" s="11">
        <v>0.5</v>
      </c>
      <c r="AQ1524" s="11">
        <v>0</v>
      </c>
      <c r="AR1524" s="6">
        <v>0</v>
      </c>
      <c r="AS1524" s="11" t="s">
        <v>154</v>
      </c>
      <c r="AT1524" s="12" t="s">
        <v>209</v>
      </c>
      <c r="AU1524" s="11">
        <v>0</v>
      </c>
      <c r="AV1524" s="14">
        <v>0</v>
      </c>
      <c r="AW1524" s="14">
        <v>0</v>
      </c>
      <c r="AX1524" s="12" t="s">
        <v>156</v>
      </c>
      <c r="AY1524" s="11" t="s">
        <v>1856</v>
      </c>
      <c r="AZ1524" s="13">
        <v>0</v>
      </c>
      <c r="BA1524" s="13">
        <v>0</v>
      </c>
      <c r="BB1524" s="37" t="s">
        <v>1857</v>
      </c>
      <c r="BC1524" s="11"/>
      <c r="BD1524" s="11">
        <v>0</v>
      </c>
      <c r="BE1524" s="11"/>
      <c r="BF1524" s="11"/>
      <c r="BG1524" s="11"/>
      <c r="BH1524" s="11">
        <v>80002009</v>
      </c>
      <c r="BI1524" s="11">
        <v>0</v>
      </c>
      <c r="BJ1524" s="6">
        <v>0</v>
      </c>
      <c r="BK1524" s="6">
        <v>0</v>
      </c>
      <c r="BL1524" s="6">
        <v>0</v>
      </c>
      <c r="BM1524" s="6">
        <v>0</v>
      </c>
      <c r="BN1524" s="6">
        <v>0</v>
      </c>
      <c r="BO1524" s="6">
        <v>0</v>
      </c>
    </row>
    <row r="1525" spans="3:67" ht="20.100000000000001" customHeight="1">
      <c r="C1525" s="14">
        <v>80001010</v>
      </c>
      <c r="D1525" s="12" t="s">
        <v>1858</v>
      </c>
      <c r="E1525" s="11">
        <v>1</v>
      </c>
      <c r="F1525" s="11">
        <v>80001010</v>
      </c>
      <c r="G1525" s="14">
        <v>0</v>
      </c>
      <c r="H1525" s="13">
        <v>0</v>
      </c>
      <c r="I1525" s="14">
        <v>1</v>
      </c>
      <c r="J1525" s="14">
        <v>0</v>
      </c>
      <c r="K1525" s="14">
        <v>0</v>
      </c>
      <c r="L1525" s="11">
        <v>0</v>
      </c>
      <c r="M1525" s="11">
        <v>0</v>
      </c>
      <c r="N1525" s="11">
        <v>5</v>
      </c>
      <c r="O1525" s="11">
        <v>0</v>
      </c>
      <c r="P1525" s="11">
        <v>0</v>
      </c>
      <c r="Q1525" s="11">
        <v>0</v>
      </c>
      <c r="R1525" s="6">
        <v>0</v>
      </c>
      <c r="S1525" s="11">
        <v>0</v>
      </c>
      <c r="T1525" s="11">
        <v>1</v>
      </c>
      <c r="U1525" s="11">
        <v>2</v>
      </c>
      <c r="V1525" s="11">
        <v>0</v>
      </c>
      <c r="W1525" s="11">
        <v>0</v>
      </c>
      <c r="X1525" s="11">
        <v>0</v>
      </c>
      <c r="Y1525" s="11">
        <v>0</v>
      </c>
      <c r="Z1525" s="11">
        <v>0</v>
      </c>
      <c r="AA1525" s="11">
        <v>0</v>
      </c>
      <c r="AB1525" s="11">
        <v>0</v>
      </c>
      <c r="AC1525" s="11">
        <v>0</v>
      </c>
      <c r="AD1525" s="11">
        <v>9</v>
      </c>
      <c r="AE1525" s="11">
        <v>2</v>
      </c>
      <c r="AF1525" s="11" t="s">
        <v>163</v>
      </c>
      <c r="AG1525" s="6">
        <v>2</v>
      </c>
      <c r="AH1525" s="6">
        <v>2</v>
      </c>
      <c r="AI1525" s="6">
        <v>0</v>
      </c>
      <c r="AJ1525" s="6">
        <v>1.5</v>
      </c>
      <c r="AK1525" s="11">
        <v>0</v>
      </c>
      <c r="AL1525" s="11">
        <v>0</v>
      </c>
      <c r="AM1525" s="11">
        <v>0</v>
      </c>
      <c r="AN1525" s="11">
        <v>1</v>
      </c>
      <c r="AO1525" s="11">
        <v>3000</v>
      </c>
      <c r="AP1525" s="11">
        <v>0.5</v>
      </c>
      <c r="AQ1525" s="11">
        <v>0</v>
      </c>
      <c r="AR1525" s="6">
        <v>0</v>
      </c>
      <c r="AS1525" s="11" t="s">
        <v>154</v>
      </c>
      <c r="AT1525" s="12" t="s">
        <v>209</v>
      </c>
      <c r="AU1525" s="11">
        <v>0</v>
      </c>
      <c r="AV1525" s="14">
        <v>0</v>
      </c>
      <c r="AW1525" s="14">
        <v>0</v>
      </c>
      <c r="AX1525" s="12" t="s">
        <v>156</v>
      </c>
      <c r="AY1525" s="11" t="s">
        <v>1859</v>
      </c>
      <c r="AZ1525" s="13">
        <v>0</v>
      </c>
      <c r="BA1525" s="13">
        <v>0</v>
      </c>
      <c r="BB1525" s="37" t="s">
        <v>1860</v>
      </c>
      <c r="BC1525" s="11"/>
      <c r="BD1525" s="11">
        <v>0</v>
      </c>
      <c r="BE1525" s="11"/>
      <c r="BF1525" s="11"/>
      <c r="BG1525" s="11"/>
      <c r="BH1525" s="11">
        <v>80002010</v>
      </c>
      <c r="BI1525" s="11">
        <v>0</v>
      </c>
      <c r="BJ1525" s="6">
        <v>0</v>
      </c>
      <c r="BK1525" s="6">
        <v>0</v>
      </c>
      <c r="BL1525" s="6">
        <v>0</v>
      </c>
      <c r="BM1525" s="6">
        <v>0</v>
      </c>
      <c r="BN1525" s="6">
        <v>0</v>
      </c>
      <c r="BO1525" s="6">
        <v>0</v>
      </c>
    </row>
    <row r="1526" spans="3:67" ht="20.100000000000001" customHeight="1">
      <c r="C1526" s="14">
        <v>80001011</v>
      </c>
      <c r="D1526" s="12" t="s">
        <v>1861</v>
      </c>
      <c r="E1526" s="11">
        <v>1</v>
      </c>
      <c r="F1526" s="11">
        <v>80001011</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163</v>
      </c>
      <c r="AG1526" s="6">
        <v>2</v>
      </c>
      <c r="AH1526" s="6">
        <v>2</v>
      </c>
      <c r="AI1526" s="6">
        <v>0</v>
      </c>
      <c r="AJ1526" s="6">
        <v>1.5</v>
      </c>
      <c r="AK1526" s="11">
        <v>0</v>
      </c>
      <c r="AL1526" s="11">
        <v>0</v>
      </c>
      <c r="AM1526" s="11">
        <v>0</v>
      </c>
      <c r="AN1526" s="11">
        <v>1</v>
      </c>
      <c r="AO1526" s="11">
        <v>3000</v>
      </c>
      <c r="AP1526" s="11">
        <v>0.5</v>
      </c>
      <c r="AQ1526" s="11">
        <v>0</v>
      </c>
      <c r="AR1526" s="6">
        <v>0</v>
      </c>
      <c r="AS1526" s="11" t="s">
        <v>154</v>
      </c>
      <c r="AT1526" s="12" t="s">
        <v>209</v>
      </c>
      <c r="AU1526" s="11">
        <v>0</v>
      </c>
      <c r="AV1526" s="14">
        <v>0</v>
      </c>
      <c r="AW1526" s="14">
        <v>0</v>
      </c>
      <c r="AX1526" s="12" t="s">
        <v>156</v>
      </c>
      <c r="AY1526" s="11" t="s">
        <v>1862</v>
      </c>
      <c r="AZ1526" s="13">
        <v>0</v>
      </c>
      <c r="BA1526" s="13">
        <v>0</v>
      </c>
      <c r="BB1526" s="37" t="s">
        <v>1863</v>
      </c>
      <c r="BC1526" s="11"/>
      <c r="BD1526" s="11">
        <v>0</v>
      </c>
      <c r="BE1526" s="11"/>
      <c r="BF1526" s="11"/>
      <c r="BG1526" s="11"/>
      <c r="BH1526" s="11">
        <v>80002011</v>
      </c>
      <c r="BI1526" s="11">
        <v>0</v>
      </c>
      <c r="BJ1526" s="6">
        <v>0</v>
      </c>
      <c r="BK1526" s="6">
        <v>0</v>
      </c>
      <c r="BL1526" s="6">
        <v>0</v>
      </c>
      <c r="BM1526" s="6">
        <v>0</v>
      </c>
      <c r="BN1526" s="6">
        <v>0</v>
      </c>
      <c r="BO1526" s="6">
        <v>0</v>
      </c>
    </row>
    <row r="1527" spans="3:67" ht="20.100000000000001" customHeight="1">
      <c r="C1527" s="14">
        <v>80001012</v>
      </c>
      <c r="D1527" s="12" t="s">
        <v>1864</v>
      </c>
      <c r="E1527" s="11">
        <v>1</v>
      </c>
      <c r="F1527" s="11">
        <v>80001012</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163</v>
      </c>
      <c r="AG1527" s="6">
        <v>2</v>
      </c>
      <c r="AH1527" s="6">
        <v>2</v>
      </c>
      <c r="AI1527" s="6">
        <v>0</v>
      </c>
      <c r="AJ1527" s="6">
        <v>1.5</v>
      </c>
      <c r="AK1527" s="11">
        <v>0</v>
      </c>
      <c r="AL1527" s="11">
        <v>0</v>
      </c>
      <c r="AM1527" s="11">
        <v>0</v>
      </c>
      <c r="AN1527" s="11">
        <v>1</v>
      </c>
      <c r="AO1527" s="11">
        <v>3000</v>
      </c>
      <c r="AP1527" s="11">
        <v>0.5</v>
      </c>
      <c r="AQ1527" s="11">
        <v>0</v>
      </c>
      <c r="AR1527" s="6">
        <v>0</v>
      </c>
      <c r="AS1527" s="11" t="s">
        <v>154</v>
      </c>
      <c r="AT1527" s="12" t="s">
        <v>209</v>
      </c>
      <c r="AU1527" s="11">
        <v>0</v>
      </c>
      <c r="AV1527" s="14">
        <v>0</v>
      </c>
      <c r="AW1527" s="14">
        <v>0</v>
      </c>
      <c r="AX1527" s="12" t="s">
        <v>156</v>
      </c>
      <c r="AY1527" s="11" t="s">
        <v>1865</v>
      </c>
      <c r="AZ1527" s="13">
        <v>0</v>
      </c>
      <c r="BA1527" s="13">
        <v>0</v>
      </c>
      <c r="BB1527" s="37" t="s">
        <v>1866</v>
      </c>
      <c r="BC1527" s="11"/>
      <c r="BD1527" s="11">
        <v>0</v>
      </c>
      <c r="BE1527" s="11"/>
      <c r="BF1527" s="11"/>
      <c r="BG1527" s="11"/>
      <c r="BH1527" s="11">
        <v>80002012</v>
      </c>
      <c r="BI1527" s="11">
        <v>0</v>
      </c>
      <c r="BJ1527" s="6">
        <v>0</v>
      </c>
      <c r="BK1527" s="6">
        <v>0</v>
      </c>
      <c r="BL1527" s="6">
        <v>0</v>
      </c>
      <c r="BM1527" s="6">
        <v>0</v>
      </c>
      <c r="BN1527" s="6">
        <v>0</v>
      </c>
      <c r="BO1527" s="6">
        <v>0</v>
      </c>
    </row>
    <row r="1528" spans="3:67" ht="20.100000000000001" customHeight="1">
      <c r="C1528" s="14">
        <v>80001013</v>
      </c>
      <c r="D1528" s="12" t="s">
        <v>1867</v>
      </c>
      <c r="E1528" s="11">
        <v>1</v>
      </c>
      <c r="F1528" s="11">
        <v>80001013</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163</v>
      </c>
      <c r="AG1528" s="6">
        <v>2</v>
      </c>
      <c r="AH1528" s="6">
        <v>2</v>
      </c>
      <c r="AI1528" s="6">
        <v>0</v>
      </c>
      <c r="AJ1528" s="6">
        <v>1.5</v>
      </c>
      <c r="AK1528" s="11">
        <v>0</v>
      </c>
      <c r="AL1528" s="11">
        <v>0</v>
      </c>
      <c r="AM1528" s="11">
        <v>0</v>
      </c>
      <c r="AN1528" s="11">
        <v>1</v>
      </c>
      <c r="AO1528" s="11">
        <v>3000</v>
      </c>
      <c r="AP1528" s="11">
        <v>0.5</v>
      </c>
      <c r="AQ1528" s="11">
        <v>0</v>
      </c>
      <c r="AR1528" s="6">
        <v>0</v>
      </c>
      <c r="AS1528" s="11" t="s">
        <v>154</v>
      </c>
      <c r="AT1528" s="12" t="s">
        <v>209</v>
      </c>
      <c r="AU1528" s="11">
        <v>0</v>
      </c>
      <c r="AV1528" s="14">
        <v>0</v>
      </c>
      <c r="AW1528" s="14">
        <v>0</v>
      </c>
      <c r="AX1528" s="12" t="s">
        <v>156</v>
      </c>
      <c r="AY1528" s="11" t="s">
        <v>1671</v>
      </c>
      <c r="AZ1528" s="13">
        <v>0</v>
      </c>
      <c r="BA1528" s="13">
        <v>0</v>
      </c>
      <c r="BB1528" s="37" t="s">
        <v>1868</v>
      </c>
      <c r="BC1528" s="11"/>
      <c r="BD1528" s="11">
        <v>0</v>
      </c>
      <c r="BE1528" s="11"/>
      <c r="BF1528" s="11"/>
      <c r="BG1528" s="11"/>
      <c r="BH1528" s="11">
        <v>80002013</v>
      </c>
      <c r="BI1528" s="11">
        <v>0</v>
      </c>
      <c r="BJ1528" s="6">
        <v>0</v>
      </c>
      <c r="BK1528" s="6">
        <v>0</v>
      </c>
      <c r="BL1528" s="6">
        <v>0</v>
      </c>
      <c r="BM1528" s="6">
        <v>0</v>
      </c>
      <c r="BN1528" s="6">
        <v>0</v>
      </c>
      <c r="BO1528" s="6">
        <v>0</v>
      </c>
    </row>
    <row r="1529" spans="3:67" ht="20.100000000000001" customHeight="1">
      <c r="C1529" s="14">
        <v>80001014</v>
      </c>
      <c r="D1529" s="12" t="s">
        <v>1054</v>
      </c>
      <c r="E1529" s="11">
        <v>1</v>
      </c>
      <c r="F1529" s="11">
        <v>80001014</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163</v>
      </c>
      <c r="AG1529" s="6">
        <v>2</v>
      </c>
      <c r="AH1529" s="6">
        <v>2</v>
      </c>
      <c r="AI1529" s="6">
        <v>0</v>
      </c>
      <c r="AJ1529" s="6">
        <v>1.5</v>
      </c>
      <c r="AK1529" s="11">
        <v>0</v>
      </c>
      <c r="AL1529" s="11">
        <v>0</v>
      </c>
      <c r="AM1529" s="11">
        <v>0</v>
      </c>
      <c r="AN1529" s="11">
        <v>1</v>
      </c>
      <c r="AO1529" s="11">
        <v>3000</v>
      </c>
      <c r="AP1529" s="11">
        <v>0.5</v>
      </c>
      <c r="AQ1529" s="11">
        <v>0</v>
      </c>
      <c r="AR1529" s="6">
        <v>0</v>
      </c>
      <c r="AS1529" s="11" t="s">
        <v>154</v>
      </c>
      <c r="AT1529" s="12" t="s">
        <v>209</v>
      </c>
      <c r="AU1529" s="11">
        <v>0</v>
      </c>
      <c r="AV1529" s="14">
        <v>0</v>
      </c>
      <c r="AW1529" s="14">
        <v>0</v>
      </c>
      <c r="AX1529" s="12" t="s">
        <v>156</v>
      </c>
      <c r="AY1529" s="11" t="s">
        <v>1869</v>
      </c>
      <c r="AZ1529" s="13">
        <v>0</v>
      </c>
      <c r="BA1529" s="13">
        <v>0</v>
      </c>
      <c r="BB1529" s="37" t="s">
        <v>1870</v>
      </c>
      <c r="BC1529" s="11"/>
      <c r="BD1529" s="11">
        <v>0</v>
      </c>
      <c r="BE1529" s="11"/>
      <c r="BF1529" s="11"/>
      <c r="BG1529" s="11"/>
      <c r="BH1529" s="11">
        <v>80002014</v>
      </c>
      <c r="BI1529" s="11">
        <v>0</v>
      </c>
      <c r="BJ1529" s="6">
        <v>0</v>
      </c>
      <c r="BK1529" s="6">
        <v>0</v>
      </c>
      <c r="BL1529" s="6">
        <v>0</v>
      </c>
      <c r="BM1529" s="6">
        <v>0</v>
      </c>
      <c r="BN1529" s="6">
        <v>0</v>
      </c>
      <c r="BO1529" s="6">
        <v>0</v>
      </c>
    </row>
    <row r="1530" spans="3:67" ht="20.100000000000001" customHeight="1">
      <c r="C1530" s="104">
        <v>80001015</v>
      </c>
      <c r="D1530" s="105" t="s">
        <v>1871</v>
      </c>
      <c r="E1530" s="104">
        <v>1</v>
      </c>
      <c r="F1530" s="104">
        <v>80001015</v>
      </c>
      <c r="G1530" s="104">
        <v>0</v>
      </c>
      <c r="H1530" s="104">
        <v>0</v>
      </c>
      <c r="I1530" s="14">
        <v>1</v>
      </c>
      <c r="J1530" s="14">
        <v>0</v>
      </c>
      <c r="K1530" s="104">
        <v>0</v>
      </c>
      <c r="L1530" s="104">
        <v>0</v>
      </c>
      <c r="M1530" s="104">
        <v>0</v>
      </c>
      <c r="N1530" s="104">
        <v>2</v>
      </c>
      <c r="O1530" s="104">
        <v>0</v>
      </c>
      <c r="P1530" s="104">
        <v>0</v>
      </c>
      <c r="Q1530" s="104">
        <v>0</v>
      </c>
      <c r="R1530" s="6">
        <v>0</v>
      </c>
      <c r="S1530" s="104">
        <v>0</v>
      </c>
      <c r="T1530" s="104">
        <v>1</v>
      </c>
      <c r="U1530" s="104">
        <v>2</v>
      </c>
      <c r="V1530" s="104">
        <v>0</v>
      </c>
      <c r="W1530" s="104">
        <v>0</v>
      </c>
      <c r="X1530" s="104">
        <v>0</v>
      </c>
      <c r="Y1530" s="104">
        <v>0</v>
      </c>
      <c r="Z1530" s="104">
        <v>0</v>
      </c>
      <c r="AA1530" s="104">
        <v>0</v>
      </c>
      <c r="AB1530" s="104">
        <v>0</v>
      </c>
      <c r="AC1530" s="104">
        <v>0</v>
      </c>
      <c r="AD1530" s="104">
        <v>9</v>
      </c>
      <c r="AE1530" s="104">
        <v>2</v>
      </c>
      <c r="AF1530" s="104" t="s">
        <v>163</v>
      </c>
      <c r="AG1530" s="104">
        <v>2</v>
      </c>
      <c r="AH1530" s="104">
        <v>2</v>
      </c>
      <c r="AI1530" s="6">
        <v>0</v>
      </c>
      <c r="AJ1530" s="104">
        <v>1.5</v>
      </c>
      <c r="AK1530" s="104">
        <v>0</v>
      </c>
      <c r="AL1530" s="104">
        <v>0</v>
      </c>
      <c r="AM1530" s="104">
        <v>0</v>
      </c>
      <c r="AN1530" s="104">
        <v>1</v>
      </c>
      <c r="AO1530" s="104">
        <v>3000</v>
      </c>
      <c r="AP1530" s="104">
        <v>0.5</v>
      </c>
      <c r="AQ1530" s="104">
        <v>0</v>
      </c>
      <c r="AR1530" s="104">
        <v>0</v>
      </c>
      <c r="AS1530" s="104" t="s">
        <v>154</v>
      </c>
      <c r="AT1530" s="105" t="s">
        <v>209</v>
      </c>
      <c r="AU1530" s="104">
        <v>0</v>
      </c>
      <c r="AV1530" s="104">
        <v>0</v>
      </c>
      <c r="AW1530" s="104">
        <v>0</v>
      </c>
      <c r="AX1530" s="105" t="s">
        <v>156</v>
      </c>
      <c r="AY1530" s="104"/>
      <c r="AZ1530" s="104">
        <v>0</v>
      </c>
      <c r="BA1530" s="104">
        <v>0</v>
      </c>
      <c r="BB1530" s="141" t="s">
        <v>1872</v>
      </c>
      <c r="BC1530" s="104"/>
      <c r="BD1530" s="11">
        <v>0</v>
      </c>
      <c r="BE1530" s="104"/>
      <c r="BF1530" s="104"/>
      <c r="BG1530" s="104"/>
      <c r="BH1530" s="104">
        <v>80002015</v>
      </c>
      <c r="BI1530" s="11">
        <v>0</v>
      </c>
      <c r="BJ1530" s="6">
        <v>0</v>
      </c>
      <c r="BK1530" s="6">
        <v>0</v>
      </c>
      <c r="BL1530" s="6">
        <v>0</v>
      </c>
      <c r="BM1530" s="6">
        <v>0</v>
      </c>
      <c r="BN1530" s="6">
        <v>0</v>
      </c>
      <c r="BO1530" s="6">
        <v>0</v>
      </c>
    </row>
    <row r="1531" spans="3:67" ht="20.100000000000001" customHeight="1">
      <c r="C1531" s="14">
        <v>80001016</v>
      </c>
      <c r="D1531" s="12" t="s">
        <v>1873</v>
      </c>
      <c r="E1531" s="11">
        <v>1</v>
      </c>
      <c r="F1531" s="11">
        <v>80001016</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163</v>
      </c>
      <c r="AG1531" s="6">
        <v>2</v>
      </c>
      <c r="AH1531" s="6">
        <v>2</v>
      </c>
      <c r="AI1531" s="6">
        <v>0</v>
      </c>
      <c r="AJ1531" s="6">
        <v>1.5</v>
      </c>
      <c r="AK1531" s="11">
        <v>0</v>
      </c>
      <c r="AL1531" s="11">
        <v>0</v>
      </c>
      <c r="AM1531" s="11">
        <v>0</v>
      </c>
      <c r="AN1531" s="11">
        <v>1</v>
      </c>
      <c r="AO1531" s="11">
        <v>3000</v>
      </c>
      <c r="AP1531" s="11">
        <v>0.5</v>
      </c>
      <c r="AQ1531" s="11">
        <v>0</v>
      </c>
      <c r="AR1531" s="6">
        <v>0</v>
      </c>
      <c r="AS1531" s="11" t="s">
        <v>154</v>
      </c>
      <c r="AT1531" s="12" t="s">
        <v>209</v>
      </c>
      <c r="AU1531" s="11">
        <v>0</v>
      </c>
      <c r="AV1531" s="14">
        <v>0</v>
      </c>
      <c r="AW1531" s="14">
        <v>0</v>
      </c>
      <c r="AX1531" s="12" t="s">
        <v>156</v>
      </c>
      <c r="AY1531" s="11" t="s">
        <v>1874</v>
      </c>
      <c r="AZ1531" s="13">
        <v>0</v>
      </c>
      <c r="BA1531" s="13">
        <v>0</v>
      </c>
      <c r="BB1531" s="37" t="s">
        <v>1875</v>
      </c>
      <c r="BC1531" s="11"/>
      <c r="BD1531" s="11">
        <v>0</v>
      </c>
      <c r="BE1531" s="11"/>
      <c r="BF1531" s="11"/>
      <c r="BG1531" s="11"/>
      <c r="BH1531" s="11">
        <v>80002016</v>
      </c>
      <c r="BI1531" s="11">
        <v>0</v>
      </c>
      <c r="BJ1531" s="6">
        <v>0</v>
      </c>
      <c r="BK1531" s="6">
        <v>0</v>
      </c>
      <c r="BL1531" s="6">
        <v>0</v>
      </c>
      <c r="BM1531" s="6">
        <v>0</v>
      </c>
      <c r="BN1531" s="6">
        <v>0</v>
      </c>
      <c r="BO1531" s="6">
        <v>0</v>
      </c>
    </row>
    <row r="1532" spans="3:67" ht="20.100000000000001" customHeight="1">
      <c r="C1532" s="14">
        <v>80001017</v>
      </c>
      <c r="D1532" s="12" t="s">
        <v>1876</v>
      </c>
      <c r="E1532" s="11">
        <v>1</v>
      </c>
      <c r="F1532" s="11">
        <v>80001017</v>
      </c>
      <c r="G1532" s="14">
        <v>0</v>
      </c>
      <c r="H1532" s="13">
        <v>0</v>
      </c>
      <c r="I1532" s="14">
        <v>1</v>
      </c>
      <c r="J1532" s="14">
        <v>0</v>
      </c>
      <c r="K1532" s="14">
        <v>0</v>
      </c>
      <c r="L1532" s="11">
        <v>0</v>
      </c>
      <c r="M1532" s="11">
        <v>0</v>
      </c>
      <c r="N1532" s="11">
        <v>2</v>
      </c>
      <c r="O1532" s="11">
        <v>3</v>
      </c>
      <c r="P1532" s="11">
        <v>0.1</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163</v>
      </c>
      <c r="AG1532" s="6">
        <v>2</v>
      </c>
      <c r="AH1532" s="6">
        <v>2</v>
      </c>
      <c r="AI1532" s="6">
        <v>0</v>
      </c>
      <c r="AJ1532" s="6">
        <v>1.5</v>
      </c>
      <c r="AK1532" s="11">
        <v>0</v>
      </c>
      <c r="AL1532" s="11">
        <v>0</v>
      </c>
      <c r="AM1532" s="11">
        <v>0</v>
      </c>
      <c r="AN1532" s="11">
        <v>1</v>
      </c>
      <c r="AO1532" s="11">
        <v>3000</v>
      </c>
      <c r="AP1532" s="11">
        <v>0.5</v>
      </c>
      <c r="AQ1532" s="11">
        <v>0</v>
      </c>
      <c r="AR1532" s="6">
        <v>80010171</v>
      </c>
      <c r="AS1532" s="11" t="s">
        <v>154</v>
      </c>
      <c r="AT1532" s="12" t="s">
        <v>209</v>
      </c>
      <c r="AU1532" s="11">
        <v>0</v>
      </c>
      <c r="AV1532" s="14">
        <v>0</v>
      </c>
      <c r="AW1532" s="14">
        <v>0</v>
      </c>
      <c r="AX1532" s="12" t="s">
        <v>156</v>
      </c>
      <c r="AY1532" s="11"/>
      <c r="AZ1532" s="13">
        <v>0</v>
      </c>
      <c r="BA1532" s="13">
        <v>0</v>
      </c>
      <c r="BB1532" s="141" t="s">
        <v>1877</v>
      </c>
      <c r="BC1532" s="11"/>
      <c r="BD1532" s="11">
        <v>0</v>
      </c>
      <c r="BE1532" s="11"/>
      <c r="BF1532" s="11"/>
      <c r="BG1532" s="11"/>
      <c r="BH1532" s="11">
        <v>80002017</v>
      </c>
      <c r="BI1532" s="11">
        <v>0</v>
      </c>
      <c r="BJ1532" s="6">
        <v>0</v>
      </c>
      <c r="BK1532" s="6">
        <v>0</v>
      </c>
      <c r="BL1532" s="6">
        <v>0</v>
      </c>
      <c r="BM1532" s="6">
        <v>0</v>
      </c>
      <c r="BN1532" s="6">
        <v>0</v>
      </c>
      <c r="BO1532" s="6">
        <v>0</v>
      </c>
    </row>
    <row r="1533" spans="3:67" ht="20.100000000000001" customHeight="1">
      <c r="C1533" s="14">
        <v>80001018</v>
      </c>
      <c r="D1533" s="12" t="s">
        <v>1878</v>
      </c>
      <c r="E1533" s="11">
        <v>1</v>
      </c>
      <c r="F1533" s="11">
        <v>80001018</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163</v>
      </c>
      <c r="AG1533" s="6">
        <v>2</v>
      </c>
      <c r="AH1533" s="6">
        <v>2</v>
      </c>
      <c r="AI1533" s="6">
        <v>0</v>
      </c>
      <c r="AJ1533" s="6">
        <v>1.5</v>
      </c>
      <c r="AK1533" s="11">
        <v>0</v>
      </c>
      <c r="AL1533" s="11">
        <v>0</v>
      </c>
      <c r="AM1533" s="11">
        <v>0</v>
      </c>
      <c r="AN1533" s="11">
        <v>1</v>
      </c>
      <c r="AO1533" s="11">
        <v>3000</v>
      </c>
      <c r="AP1533" s="11">
        <v>0.5</v>
      </c>
      <c r="AQ1533" s="11">
        <v>0</v>
      </c>
      <c r="AR1533" s="6">
        <v>0</v>
      </c>
      <c r="AS1533" s="11" t="s">
        <v>154</v>
      </c>
      <c r="AT1533" s="12" t="s">
        <v>209</v>
      </c>
      <c r="AU1533" s="11">
        <v>0</v>
      </c>
      <c r="AV1533" s="14">
        <v>0</v>
      </c>
      <c r="AW1533" s="14">
        <v>0</v>
      </c>
      <c r="AX1533" s="12" t="s">
        <v>156</v>
      </c>
      <c r="AY1533" s="11" t="s">
        <v>1879</v>
      </c>
      <c r="AZ1533" s="13">
        <v>0</v>
      </c>
      <c r="BA1533" s="13">
        <v>0</v>
      </c>
      <c r="BB1533" s="37" t="s">
        <v>1880</v>
      </c>
      <c r="BC1533" s="11"/>
      <c r="BD1533" s="11">
        <v>0</v>
      </c>
      <c r="BE1533" s="11"/>
      <c r="BF1533" s="11"/>
      <c r="BG1533" s="11"/>
      <c r="BH1533" s="11">
        <v>80002018</v>
      </c>
      <c r="BI1533" s="11">
        <v>0</v>
      </c>
      <c r="BJ1533" s="6">
        <v>0</v>
      </c>
      <c r="BK1533" s="6">
        <v>0</v>
      </c>
      <c r="BL1533" s="6">
        <v>0</v>
      </c>
      <c r="BM1533" s="6">
        <v>0</v>
      </c>
      <c r="BN1533" s="6">
        <v>0</v>
      </c>
      <c r="BO1533" s="6">
        <v>0</v>
      </c>
    </row>
    <row r="1534" spans="3:67" ht="20.100000000000001" customHeight="1">
      <c r="C1534" s="14">
        <v>80001019</v>
      </c>
      <c r="D1534" s="12" t="s">
        <v>274</v>
      </c>
      <c r="E1534" s="11">
        <v>1</v>
      </c>
      <c r="F1534" s="11">
        <v>80001019</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163</v>
      </c>
      <c r="AG1534" s="6">
        <v>2</v>
      </c>
      <c r="AH1534" s="6">
        <v>2</v>
      </c>
      <c r="AI1534" s="6">
        <v>0</v>
      </c>
      <c r="AJ1534" s="6">
        <v>1.5</v>
      </c>
      <c r="AK1534" s="11">
        <v>0</v>
      </c>
      <c r="AL1534" s="11">
        <v>0</v>
      </c>
      <c r="AM1534" s="11">
        <v>0</v>
      </c>
      <c r="AN1534" s="11">
        <v>1</v>
      </c>
      <c r="AO1534" s="11">
        <v>3000</v>
      </c>
      <c r="AP1534" s="11">
        <v>0.5</v>
      </c>
      <c r="AQ1534" s="11">
        <v>0</v>
      </c>
      <c r="AR1534" s="6">
        <v>0</v>
      </c>
      <c r="AS1534" s="11" t="s">
        <v>154</v>
      </c>
      <c r="AT1534" s="12" t="s">
        <v>209</v>
      </c>
      <c r="AU1534" s="11">
        <v>0</v>
      </c>
      <c r="AV1534" s="14">
        <v>0</v>
      </c>
      <c r="AW1534" s="14">
        <v>0</v>
      </c>
      <c r="AX1534" s="12" t="s">
        <v>156</v>
      </c>
      <c r="AY1534" s="11" t="s">
        <v>1881</v>
      </c>
      <c r="AZ1534" s="13">
        <v>0</v>
      </c>
      <c r="BA1534" s="13">
        <v>0</v>
      </c>
      <c r="BB1534" s="37" t="s">
        <v>1882</v>
      </c>
      <c r="BC1534" s="11"/>
      <c r="BD1534" s="11">
        <v>0</v>
      </c>
      <c r="BE1534" s="11"/>
      <c r="BF1534" s="11"/>
      <c r="BG1534" s="11"/>
      <c r="BH1534" s="11">
        <v>80002019</v>
      </c>
      <c r="BI1534" s="11">
        <v>0</v>
      </c>
      <c r="BJ1534" s="6">
        <v>0</v>
      </c>
      <c r="BK1534" s="6">
        <v>0</v>
      </c>
      <c r="BL1534" s="6">
        <v>0</v>
      </c>
      <c r="BM1534" s="6">
        <v>0</v>
      </c>
      <c r="BN1534" s="6">
        <v>0</v>
      </c>
      <c r="BO1534" s="6">
        <v>0</v>
      </c>
    </row>
    <row r="1535" spans="3:67" ht="20.100000000000001" customHeight="1">
      <c r="C1535" s="14">
        <v>80001020</v>
      </c>
      <c r="D1535" s="12" t="s">
        <v>1883</v>
      </c>
      <c r="E1535" s="11">
        <v>1</v>
      </c>
      <c r="F1535" s="11">
        <v>80001020</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163</v>
      </c>
      <c r="AG1535" s="6">
        <v>2</v>
      </c>
      <c r="AH1535" s="6">
        <v>2</v>
      </c>
      <c r="AI1535" s="6">
        <v>0</v>
      </c>
      <c r="AJ1535" s="6">
        <v>1.5</v>
      </c>
      <c r="AK1535" s="11">
        <v>0</v>
      </c>
      <c r="AL1535" s="11">
        <v>0</v>
      </c>
      <c r="AM1535" s="11">
        <v>0</v>
      </c>
      <c r="AN1535" s="11">
        <v>1</v>
      </c>
      <c r="AO1535" s="11">
        <v>3000</v>
      </c>
      <c r="AP1535" s="11">
        <v>0.5</v>
      </c>
      <c r="AQ1535" s="11">
        <v>0</v>
      </c>
      <c r="AR1535" s="6">
        <v>0</v>
      </c>
      <c r="AS1535" s="11" t="s">
        <v>154</v>
      </c>
      <c r="AT1535" s="12" t="s">
        <v>209</v>
      </c>
      <c r="AU1535" s="11">
        <v>0</v>
      </c>
      <c r="AV1535" s="14">
        <v>0</v>
      </c>
      <c r="AW1535" s="14">
        <v>0</v>
      </c>
      <c r="AX1535" s="12" t="s">
        <v>156</v>
      </c>
      <c r="AY1535" s="11" t="s">
        <v>1884</v>
      </c>
      <c r="AZ1535" s="13">
        <v>0</v>
      </c>
      <c r="BA1535" s="13">
        <v>0</v>
      </c>
      <c r="BB1535" s="37" t="s">
        <v>1885</v>
      </c>
      <c r="BC1535" s="11"/>
      <c r="BD1535" s="11">
        <v>0</v>
      </c>
      <c r="BE1535" s="11"/>
      <c r="BF1535" s="11"/>
      <c r="BG1535" s="11"/>
      <c r="BH1535" s="11">
        <v>80002020</v>
      </c>
      <c r="BI1535" s="11">
        <v>0</v>
      </c>
      <c r="BJ1535" s="6">
        <v>0</v>
      </c>
      <c r="BK1535" s="6">
        <v>0</v>
      </c>
      <c r="BL1535" s="6">
        <v>0</v>
      </c>
      <c r="BM1535" s="6">
        <v>0</v>
      </c>
      <c r="BN1535" s="6">
        <v>0</v>
      </c>
      <c r="BO1535" s="6">
        <v>0</v>
      </c>
    </row>
    <row r="1536" spans="3:67" ht="20.25" customHeight="1">
      <c r="C1536" s="14">
        <v>80001021</v>
      </c>
      <c r="D1536" s="12" t="s">
        <v>1886</v>
      </c>
      <c r="E1536" s="14">
        <v>1</v>
      </c>
      <c r="F1536" s="11">
        <v>80002021</v>
      </c>
      <c r="G1536" s="14">
        <v>0</v>
      </c>
      <c r="H1536" s="13">
        <v>0</v>
      </c>
      <c r="I1536" s="14">
        <v>1</v>
      </c>
      <c r="J1536" s="14">
        <v>0</v>
      </c>
      <c r="K1536" s="14">
        <v>0</v>
      </c>
      <c r="L1536" s="11">
        <v>0</v>
      </c>
      <c r="M1536" s="11">
        <v>0</v>
      </c>
      <c r="N1536" s="11">
        <v>2</v>
      </c>
      <c r="O1536" s="11">
        <v>10</v>
      </c>
      <c r="P1536" s="11">
        <v>0.1</v>
      </c>
      <c r="Q1536" s="11">
        <v>0</v>
      </c>
      <c r="R1536" s="6">
        <v>0</v>
      </c>
      <c r="S1536" s="11">
        <v>0</v>
      </c>
      <c r="T1536" s="11">
        <v>1</v>
      </c>
      <c r="U1536" s="11">
        <v>2</v>
      </c>
      <c r="V1536" s="11">
        <v>0</v>
      </c>
      <c r="W1536" s="11">
        <v>2</v>
      </c>
      <c r="X1536" s="11">
        <v>0</v>
      </c>
      <c r="Y1536" s="11">
        <v>0</v>
      </c>
      <c r="Z1536" s="11">
        <v>0</v>
      </c>
      <c r="AA1536" s="11">
        <v>0</v>
      </c>
      <c r="AB1536" s="11">
        <v>0</v>
      </c>
      <c r="AC1536" s="11">
        <v>0</v>
      </c>
      <c r="AD1536" s="11">
        <v>5</v>
      </c>
      <c r="AE1536" s="11">
        <v>1</v>
      </c>
      <c r="AF1536" s="11">
        <v>3</v>
      </c>
      <c r="AG1536" s="6">
        <v>1</v>
      </c>
      <c r="AH1536" s="6">
        <v>1</v>
      </c>
      <c r="AI1536" s="6">
        <v>0</v>
      </c>
      <c r="AJ1536" s="6">
        <v>3</v>
      </c>
      <c r="AK1536" s="11">
        <v>0</v>
      </c>
      <c r="AL1536" s="11">
        <v>0</v>
      </c>
      <c r="AM1536" s="11">
        <v>0</v>
      </c>
      <c r="AN1536" s="11">
        <v>3</v>
      </c>
      <c r="AO1536" s="11">
        <v>5000</v>
      </c>
      <c r="AP1536" s="11">
        <v>0.5</v>
      </c>
      <c r="AQ1536" s="11">
        <v>0</v>
      </c>
      <c r="AR1536" s="6">
        <v>0</v>
      </c>
      <c r="AS1536" s="11">
        <v>0</v>
      </c>
      <c r="AT1536" s="12" t="s">
        <v>155</v>
      </c>
      <c r="AU1536" s="6" t="s">
        <v>778</v>
      </c>
      <c r="AV1536" s="14">
        <v>10000007</v>
      </c>
      <c r="AW1536" s="138">
        <v>23000080</v>
      </c>
      <c r="AX1536" s="12" t="s">
        <v>156</v>
      </c>
      <c r="AY1536" s="15" t="s">
        <v>154</v>
      </c>
      <c r="AZ1536" s="13">
        <v>0</v>
      </c>
      <c r="BA1536" s="13">
        <v>0</v>
      </c>
      <c r="BB1536" s="37" t="s">
        <v>1887</v>
      </c>
      <c r="BC1536" s="14">
        <v>0</v>
      </c>
      <c r="BD1536" s="11">
        <v>0</v>
      </c>
      <c r="BE1536" s="14"/>
      <c r="BF1536" s="14"/>
      <c r="BG1536" s="14"/>
      <c r="BH1536" s="14">
        <v>80002021</v>
      </c>
      <c r="BI1536" s="9">
        <v>0</v>
      </c>
      <c r="BJ1536" s="6">
        <v>0</v>
      </c>
      <c r="BK1536" s="6">
        <v>0</v>
      </c>
      <c r="BL1536" s="6">
        <v>0</v>
      </c>
      <c r="BM1536" s="6">
        <v>0</v>
      </c>
      <c r="BN1536" s="6">
        <v>0</v>
      </c>
      <c r="BO1536" s="6">
        <v>0</v>
      </c>
    </row>
    <row r="1537" spans="3:67" ht="20.100000000000001" customHeight="1">
      <c r="C1537" s="14">
        <v>80001022</v>
      </c>
      <c r="D1537" s="12" t="s">
        <v>1888</v>
      </c>
      <c r="E1537" s="14">
        <v>1</v>
      </c>
      <c r="F1537" s="11">
        <v>80001022</v>
      </c>
      <c r="G1537" s="6">
        <v>0</v>
      </c>
      <c r="H1537" s="6">
        <v>0</v>
      </c>
      <c r="I1537" s="14">
        <v>1</v>
      </c>
      <c r="J1537" s="14">
        <v>0</v>
      </c>
      <c r="K1537" s="6">
        <v>0</v>
      </c>
      <c r="L1537" s="6">
        <v>0</v>
      </c>
      <c r="M1537" s="6">
        <v>0</v>
      </c>
      <c r="N1537" s="6">
        <v>2</v>
      </c>
      <c r="O1537" s="6">
        <v>1</v>
      </c>
      <c r="P1537" s="6">
        <v>0.2</v>
      </c>
      <c r="Q1537" s="6">
        <v>0</v>
      </c>
      <c r="R1537" s="6">
        <v>0</v>
      </c>
      <c r="S1537" s="6">
        <v>0</v>
      </c>
      <c r="T1537" s="11">
        <v>1</v>
      </c>
      <c r="U1537" s="6">
        <v>2</v>
      </c>
      <c r="V1537" s="6">
        <v>0</v>
      </c>
      <c r="W1537" s="6">
        <v>0</v>
      </c>
      <c r="X1537" s="6">
        <v>0</v>
      </c>
      <c r="Y1537" s="6">
        <v>0</v>
      </c>
      <c r="Z1537" s="6">
        <v>0</v>
      </c>
      <c r="AA1537" s="6">
        <v>0</v>
      </c>
      <c r="AB1537" s="14">
        <v>0</v>
      </c>
      <c r="AC1537" s="6">
        <v>0</v>
      </c>
      <c r="AD1537" s="6">
        <v>15</v>
      </c>
      <c r="AE1537" s="6">
        <v>0</v>
      </c>
      <c r="AF1537" s="6">
        <v>0</v>
      </c>
      <c r="AG1537" s="6">
        <v>7</v>
      </c>
      <c r="AH1537" s="6">
        <v>0</v>
      </c>
      <c r="AI1537" s="6">
        <v>0</v>
      </c>
      <c r="AJ1537" s="6">
        <v>6</v>
      </c>
      <c r="AK1537" s="6">
        <v>0</v>
      </c>
      <c r="AL1537" s="6">
        <v>0</v>
      </c>
      <c r="AM1537" s="6">
        <v>0</v>
      </c>
      <c r="AN1537" s="6">
        <v>0</v>
      </c>
      <c r="AO1537" s="6">
        <v>1000</v>
      </c>
      <c r="AP1537" s="6">
        <v>0</v>
      </c>
      <c r="AQ1537" s="6">
        <v>0</v>
      </c>
      <c r="AR1537" s="6">
        <v>0</v>
      </c>
      <c r="AS1537" s="170" t="s">
        <v>1889</v>
      </c>
      <c r="AT1537" s="12" t="s">
        <v>155</v>
      </c>
      <c r="AU1537" s="6">
        <v>0</v>
      </c>
      <c r="AV1537" s="6" t="s">
        <v>154</v>
      </c>
      <c r="AW1537" s="6">
        <v>0</v>
      </c>
      <c r="AX1537" s="7" t="s">
        <v>156</v>
      </c>
      <c r="AY1537" s="6">
        <v>0</v>
      </c>
      <c r="AZ1537" s="13">
        <v>0</v>
      </c>
      <c r="BA1537" s="13">
        <v>0</v>
      </c>
      <c r="BB1537" s="37" t="s">
        <v>1890</v>
      </c>
      <c r="BC1537" s="6">
        <v>0</v>
      </c>
      <c r="BD1537" s="11">
        <v>0</v>
      </c>
      <c r="BE1537" s="6"/>
      <c r="BF1537" s="6"/>
      <c r="BG1537" s="6"/>
      <c r="BH1537" s="6">
        <v>80002022</v>
      </c>
      <c r="BI1537" s="9">
        <v>0</v>
      </c>
      <c r="BJ1537" s="6">
        <v>0</v>
      </c>
      <c r="BK1537" s="6">
        <v>0</v>
      </c>
      <c r="BL1537" s="6">
        <v>0</v>
      </c>
      <c r="BM1537" s="6">
        <v>0</v>
      </c>
      <c r="BN1537" s="6">
        <v>0</v>
      </c>
      <c r="BO1537" s="6">
        <v>0</v>
      </c>
    </row>
    <row r="1538" spans="3:67" ht="20.100000000000001" customHeight="1">
      <c r="C1538" s="14">
        <v>80001023</v>
      </c>
      <c r="D1538" s="12" t="s">
        <v>213</v>
      </c>
      <c r="E1538" s="11">
        <v>1</v>
      </c>
      <c r="F1538" s="11">
        <v>80001023</v>
      </c>
      <c r="G1538" s="14">
        <v>0</v>
      </c>
      <c r="H1538" s="13">
        <v>0</v>
      </c>
      <c r="I1538" s="14">
        <v>1</v>
      </c>
      <c r="J1538" s="14">
        <v>0</v>
      </c>
      <c r="K1538" s="14">
        <v>0</v>
      </c>
      <c r="L1538" s="11">
        <v>0</v>
      </c>
      <c r="M1538" s="11">
        <v>0</v>
      </c>
      <c r="N1538" s="11">
        <v>2</v>
      </c>
      <c r="O1538" s="11">
        <v>9</v>
      </c>
      <c r="P1538" s="11">
        <v>0.15</v>
      </c>
      <c r="Q1538" s="11">
        <v>0</v>
      </c>
      <c r="R1538" s="6">
        <v>0</v>
      </c>
      <c r="S1538" s="11">
        <v>0</v>
      </c>
      <c r="T1538" s="11">
        <v>1</v>
      </c>
      <c r="U1538" s="11">
        <v>2</v>
      </c>
      <c r="V1538" s="11">
        <v>0</v>
      </c>
      <c r="W1538" s="11">
        <v>0</v>
      </c>
      <c r="X1538" s="11">
        <v>0</v>
      </c>
      <c r="Y1538" s="11">
        <v>0</v>
      </c>
      <c r="Z1538" s="11">
        <v>0</v>
      </c>
      <c r="AA1538" s="11">
        <v>0</v>
      </c>
      <c r="AB1538" s="11">
        <v>0</v>
      </c>
      <c r="AC1538" s="11">
        <v>0</v>
      </c>
      <c r="AD1538" s="11">
        <v>10</v>
      </c>
      <c r="AE1538" s="11">
        <v>0</v>
      </c>
      <c r="AF1538" s="11">
        <v>3</v>
      </c>
      <c r="AG1538" s="6">
        <v>7</v>
      </c>
      <c r="AH1538" s="6">
        <v>0</v>
      </c>
      <c r="AI1538" s="6">
        <v>0</v>
      </c>
      <c r="AJ1538" s="6">
        <v>10</v>
      </c>
      <c r="AK1538" s="11">
        <v>0</v>
      </c>
      <c r="AL1538" s="11">
        <v>0</v>
      </c>
      <c r="AM1538" s="11">
        <v>0</v>
      </c>
      <c r="AN1538" s="11">
        <v>0</v>
      </c>
      <c r="AO1538" s="11">
        <v>3000</v>
      </c>
      <c r="AP1538" s="11">
        <v>0.5</v>
      </c>
      <c r="AQ1538" s="11">
        <v>0</v>
      </c>
      <c r="AR1538" s="6">
        <v>0</v>
      </c>
      <c r="AS1538" s="11">
        <v>80001003</v>
      </c>
      <c r="AT1538" s="12" t="s">
        <v>155</v>
      </c>
      <c r="AU1538" s="11">
        <v>0</v>
      </c>
      <c r="AV1538" s="14">
        <v>0</v>
      </c>
      <c r="AW1538" s="14">
        <v>0</v>
      </c>
      <c r="AX1538" s="12" t="s">
        <v>156</v>
      </c>
      <c r="AY1538" s="11">
        <v>0</v>
      </c>
      <c r="AZ1538" s="13">
        <v>0</v>
      </c>
      <c r="BA1538" s="13">
        <v>0</v>
      </c>
      <c r="BB1538" s="37" t="s">
        <v>1891</v>
      </c>
      <c r="BC1538" s="11"/>
      <c r="BD1538" s="11">
        <v>0</v>
      </c>
      <c r="BE1538" s="11"/>
      <c r="BF1538" s="11"/>
      <c r="BG1538" s="11"/>
      <c r="BH1538" s="11">
        <v>80002023</v>
      </c>
      <c r="BI1538" s="11">
        <v>0</v>
      </c>
      <c r="BJ1538" s="6">
        <v>0</v>
      </c>
      <c r="BK1538" s="6">
        <v>0</v>
      </c>
      <c r="BL1538" s="6">
        <v>0</v>
      </c>
      <c r="BM1538" s="6">
        <v>0</v>
      </c>
      <c r="BN1538" s="6">
        <v>0</v>
      </c>
      <c r="BO1538" s="6">
        <v>0</v>
      </c>
    </row>
    <row r="1539" spans="3:67" ht="20.100000000000001" customHeight="1">
      <c r="C1539" s="14">
        <v>80001024</v>
      </c>
      <c r="D1539" s="12" t="s">
        <v>1892</v>
      </c>
      <c r="E1539" s="11">
        <v>1</v>
      </c>
      <c r="F1539" s="11">
        <v>80001024</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163</v>
      </c>
      <c r="AG1539" s="6">
        <v>2</v>
      </c>
      <c r="AH1539" s="6">
        <v>2</v>
      </c>
      <c r="AI1539" s="6">
        <v>0</v>
      </c>
      <c r="AJ1539" s="6">
        <v>1.5</v>
      </c>
      <c r="AK1539" s="11">
        <v>0</v>
      </c>
      <c r="AL1539" s="11">
        <v>0</v>
      </c>
      <c r="AM1539" s="11">
        <v>0</v>
      </c>
      <c r="AN1539" s="11">
        <v>0</v>
      </c>
      <c r="AO1539" s="11">
        <v>3000</v>
      </c>
      <c r="AP1539" s="11">
        <v>0.5</v>
      </c>
      <c r="AQ1539" s="11">
        <v>0</v>
      </c>
      <c r="AR1539" s="6">
        <v>0</v>
      </c>
      <c r="AS1539" s="11" t="s">
        <v>154</v>
      </c>
      <c r="AT1539" s="12" t="s">
        <v>155</v>
      </c>
      <c r="AU1539" s="11">
        <v>0</v>
      </c>
      <c r="AV1539" s="14">
        <v>0</v>
      </c>
      <c r="AW1539" s="14">
        <v>0</v>
      </c>
      <c r="AX1539" s="12" t="s">
        <v>156</v>
      </c>
      <c r="AY1539" s="11" t="s">
        <v>1893</v>
      </c>
      <c r="AZ1539" s="13">
        <v>0</v>
      </c>
      <c r="BA1539" s="13">
        <v>0</v>
      </c>
      <c r="BB1539" s="37" t="s">
        <v>1894</v>
      </c>
      <c r="BC1539" s="11"/>
      <c r="BD1539" s="11">
        <v>0</v>
      </c>
      <c r="BE1539" s="11"/>
      <c r="BF1539" s="11"/>
      <c r="BG1539" s="11"/>
      <c r="BH1539" s="11">
        <v>80002024</v>
      </c>
      <c r="BI1539" s="11">
        <v>0</v>
      </c>
      <c r="BJ1539" s="6">
        <v>0</v>
      </c>
      <c r="BK1539" s="6">
        <v>0</v>
      </c>
      <c r="BL1539" s="6">
        <v>0</v>
      </c>
      <c r="BM1539" s="6">
        <v>0</v>
      </c>
      <c r="BN1539" s="6">
        <v>0</v>
      </c>
      <c r="BO1539" s="6">
        <v>0</v>
      </c>
    </row>
    <row r="1540" spans="3:67" ht="20.100000000000001" customHeight="1">
      <c r="C1540" s="14">
        <v>80001025</v>
      </c>
      <c r="D1540" s="12" t="s">
        <v>1895</v>
      </c>
      <c r="E1540" s="14">
        <v>1</v>
      </c>
      <c r="F1540" s="11">
        <v>80001025</v>
      </c>
      <c r="G1540" s="6">
        <v>0</v>
      </c>
      <c r="H1540" s="6">
        <v>0</v>
      </c>
      <c r="I1540" s="14">
        <v>1</v>
      </c>
      <c r="J1540" s="14">
        <v>0</v>
      </c>
      <c r="K1540" s="6">
        <v>0</v>
      </c>
      <c r="L1540" s="6">
        <v>0</v>
      </c>
      <c r="M1540" s="6">
        <v>0</v>
      </c>
      <c r="N1540" s="6">
        <v>2</v>
      </c>
      <c r="O1540" s="6">
        <v>10</v>
      </c>
      <c r="P1540" s="6">
        <v>0.05</v>
      </c>
      <c r="Q1540" s="6">
        <v>0</v>
      </c>
      <c r="R1540" s="6">
        <v>0</v>
      </c>
      <c r="S1540" s="6">
        <v>0</v>
      </c>
      <c r="T1540" s="11">
        <v>1</v>
      </c>
      <c r="U1540" s="6">
        <v>2</v>
      </c>
      <c r="V1540" s="6">
        <v>0</v>
      </c>
      <c r="W1540" s="6">
        <v>2.5</v>
      </c>
      <c r="X1540" s="6">
        <v>0</v>
      </c>
      <c r="Y1540" s="6">
        <v>0</v>
      </c>
      <c r="Z1540" s="6">
        <v>0</v>
      </c>
      <c r="AA1540" s="6">
        <v>0</v>
      </c>
      <c r="AB1540" s="14">
        <v>0</v>
      </c>
      <c r="AC1540" s="6">
        <v>0</v>
      </c>
      <c r="AD1540" s="6">
        <v>15</v>
      </c>
      <c r="AE1540" s="6">
        <v>0</v>
      </c>
      <c r="AF1540" s="6">
        <v>0</v>
      </c>
      <c r="AG1540" s="6">
        <v>7</v>
      </c>
      <c r="AH1540" s="6">
        <v>0</v>
      </c>
      <c r="AI1540" s="6">
        <v>0</v>
      </c>
      <c r="AJ1540" s="6">
        <v>6</v>
      </c>
      <c r="AK1540" s="6">
        <v>0</v>
      </c>
      <c r="AL1540" s="6">
        <v>0</v>
      </c>
      <c r="AM1540" s="6">
        <v>0</v>
      </c>
      <c r="AN1540" s="6">
        <v>0</v>
      </c>
      <c r="AO1540" s="6">
        <v>1000</v>
      </c>
      <c r="AP1540" s="6">
        <v>0</v>
      </c>
      <c r="AQ1540" s="6">
        <v>0</v>
      </c>
      <c r="AR1540" s="6">
        <v>0</v>
      </c>
      <c r="AS1540" s="6" t="s">
        <v>154</v>
      </c>
      <c r="AT1540" s="12" t="s">
        <v>155</v>
      </c>
      <c r="AU1540" s="6" t="s">
        <v>778</v>
      </c>
      <c r="AV1540" s="6" t="s">
        <v>154</v>
      </c>
      <c r="AW1540" s="6" t="s">
        <v>854</v>
      </c>
      <c r="AX1540" s="7" t="s">
        <v>156</v>
      </c>
      <c r="AY1540" s="6">
        <v>0</v>
      </c>
      <c r="AZ1540" s="13">
        <v>0</v>
      </c>
      <c r="BA1540" s="13">
        <v>0</v>
      </c>
      <c r="BB1540" s="33" t="s">
        <v>1896</v>
      </c>
      <c r="BC1540" s="6">
        <v>0</v>
      </c>
      <c r="BD1540" s="11">
        <v>0</v>
      </c>
      <c r="BE1540" s="6"/>
      <c r="BF1540" s="6"/>
      <c r="BG1540" s="6"/>
      <c r="BH1540" s="6">
        <v>80002025</v>
      </c>
      <c r="BI1540" s="9">
        <v>0</v>
      </c>
      <c r="BJ1540" s="6">
        <v>0</v>
      </c>
      <c r="BK1540" s="6">
        <v>0</v>
      </c>
      <c r="BL1540" s="6">
        <v>0</v>
      </c>
      <c r="BM1540" s="6">
        <v>0</v>
      </c>
      <c r="BN1540" s="6">
        <v>0</v>
      </c>
      <c r="BO1540" s="6">
        <v>0</v>
      </c>
    </row>
    <row r="1541" spans="3:67" ht="20.100000000000001" customHeight="1">
      <c r="C1541" s="14">
        <v>80001026</v>
      </c>
      <c r="D1541" s="12" t="s">
        <v>1897</v>
      </c>
      <c r="E1541" s="14">
        <v>1</v>
      </c>
      <c r="F1541" s="11">
        <v>80001026</v>
      </c>
      <c r="G1541" s="6">
        <v>0</v>
      </c>
      <c r="H1541" s="6">
        <v>0</v>
      </c>
      <c r="I1541" s="14">
        <v>1</v>
      </c>
      <c r="J1541" s="14">
        <v>0</v>
      </c>
      <c r="K1541" s="6">
        <v>0</v>
      </c>
      <c r="L1541" s="6">
        <v>0</v>
      </c>
      <c r="M1541" s="6">
        <v>0</v>
      </c>
      <c r="N1541" s="6">
        <v>2</v>
      </c>
      <c r="O1541" s="6">
        <v>1</v>
      </c>
      <c r="P1541" s="6">
        <v>0.1</v>
      </c>
      <c r="Q1541" s="6">
        <v>0</v>
      </c>
      <c r="R1541" s="6">
        <v>0</v>
      </c>
      <c r="S1541" s="6">
        <v>0</v>
      </c>
      <c r="T1541" s="11">
        <v>1</v>
      </c>
      <c r="U1541" s="6">
        <v>2</v>
      </c>
      <c r="V1541" s="6">
        <v>0</v>
      </c>
      <c r="W1541" s="6">
        <v>0</v>
      </c>
      <c r="X1541" s="6">
        <v>0</v>
      </c>
      <c r="Y1541" s="6">
        <v>0</v>
      </c>
      <c r="Z1541" s="6">
        <v>0</v>
      </c>
      <c r="AA1541" s="6">
        <v>0</v>
      </c>
      <c r="AB1541" s="14">
        <v>0</v>
      </c>
      <c r="AC1541" s="6">
        <v>0</v>
      </c>
      <c r="AD1541" s="6">
        <v>10</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6">
        <v>80001004</v>
      </c>
      <c r="AT1541" s="12" t="s">
        <v>155</v>
      </c>
      <c r="AU1541" s="6">
        <v>0</v>
      </c>
      <c r="AV1541" s="6" t="s">
        <v>154</v>
      </c>
      <c r="AW1541" s="6">
        <v>0</v>
      </c>
      <c r="AX1541" s="7" t="s">
        <v>156</v>
      </c>
      <c r="AY1541" s="6">
        <v>0</v>
      </c>
      <c r="AZ1541" s="13">
        <v>0</v>
      </c>
      <c r="BA1541" s="13">
        <v>0</v>
      </c>
      <c r="BB1541" s="33" t="s">
        <v>1898</v>
      </c>
      <c r="BC1541" s="6">
        <v>0</v>
      </c>
      <c r="BD1541" s="11">
        <v>0</v>
      </c>
      <c r="BE1541" s="6"/>
      <c r="BF1541" s="6"/>
      <c r="BG1541" s="6"/>
      <c r="BH1541" s="6">
        <v>80002026</v>
      </c>
      <c r="BI1541" s="9">
        <v>0</v>
      </c>
      <c r="BJ1541" s="6">
        <v>0</v>
      </c>
      <c r="BK1541" s="6">
        <v>0</v>
      </c>
      <c r="BL1541" s="6">
        <v>0</v>
      </c>
      <c r="BM1541" s="6">
        <v>0</v>
      </c>
      <c r="BN1541" s="6">
        <v>0</v>
      </c>
      <c r="BO1541" s="6">
        <v>0</v>
      </c>
    </row>
    <row r="1542" spans="3:67" ht="20.100000000000001" customHeight="1">
      <c r="C1542" s="14">
        <v>80001027</v>
      </c>
      <c r="D1542" s="12" t="s">
        <v>1899</v>
      </c>
      <c r="E1542" s="11">
        <v>1</v>
      </c>
      <c r="F1542" s="11">
        <v>80001027</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163</v>
      </c>
      <c r="AG1542" s="6">
        <v>2</v>
      </c>
      <c r="AH1542" s="6">
        <v>2</v>
      </c>
      <c r="AI1542" s="6">
        <v>0</v>
      </c>
      <c r="AJ1542" s="6">
        <v>1.5</v>
      </c>
      <c r="AK1542" s="11">
        <v>0</v>
      </c>
      <c r="AL1542" s="11">
        <v>0</v>
      </c>
      <c r="AM1542" s="11">
        <v>0</v>
      </c>
      <c r="AN1542" s="11">
        <v>0</v>
      </c>
      <c r="AO1542" s="11">
        <v>3000</v>
      </c>
      <c r="AP1542" s="11">
        <v>0.5</v>
      </c>
      <c r="AQ1542" s="11">
        <v>0</v>
      </c>
      <c r="AR1542" s="6">
        <v>0</v>
      </c>
      <c r="AS1542" s="11" t="s">
        <v>154</v>
      </c>
      <c r="AT1542" s="12" t="s">
        <v>155</v>
      </c>
      <c r="AU1542" s="11">
        <v>0</v>
      </c>
      <c r="AV1542" s="14">
        <v>0</v>
      </c>
      <c r="AW1542" s="14">
        <v>0</v>
      </c>
      <c r="AX1542" s="12" t="s">
        <v>156</v>
      </c>
      <c r="AY1542" s="11" t="s">
        <v>1900</v>
      </c>
      <c r="AZ1542" s="13">
        <v>0</v>
      </c>
      <c r="BA1542" s="13">
        <v>0</v>
      </c>
      <c r="BB1542" s="37" t="s">
        <v>1901</v>
      </c>
      <c r="BC1542" s="11"/>
      <c r="BD1542" s="11">
        <v>0</v>
      </c>
      <c r="BE1542" s="11"/>
      <c r="BF1542" s="11"/>
      <c r="BG1542" s="11"/>
      <c r="BH1542" s="11">
        <v>80002027</v>
      </c>
      <c r="BI1542" s="11">
        <v>0</v>
      </c>
      <c r="BJ1542" s="6">
        <v>0</v>
      </c>
      <c r="BK1542" s="6">
        <v>0</v>
      </c>
      <c r="BL1542" s="6">
        <v>0</v>
      </c>
      <c r="BM1542" s="6">
        <v>0</v>
      </c>
      <c r="BN1542" s="6">
        <v>0</v>
      </c>
      <c r="BO1542" s="6">
        <v>0</v>
      </c>
    </row>
    <row r="1543" spans="3:67" ht="20.100000000000001" customHeight="1">
      <c r="C1543" s="14">
        <v>80001028</v>
      </c>
      <c r="D1543" s="12" t="s">
        <v>1902</v>
      </c>
      <c r="E1543" s="11">
        <v>1</v>
      </c>
      <c r="F1543" s="11">
        <v>80001028</v>
      </c>
      <c r="G1543" s="14">
        <v>0</v>
      </c>
      <c r="H1543" s="13">
        <v>0</v>
      </c>
      <c r="I1543" s="14">
        <v>1</v>
      </c>
      <c r="J1543" s="14">
        <v>0</v>
      </c>
      <c r="K1543" s="14">
        <v>0</v>
      </c>
      <c r="L1543" s="11">
        <v>0</v>
      </c>
      <c r="M1543" s="11">
        <v>0</v>
      </c>
      <c r="N1543" s="11">
        <v>2</v>
      </c>
      <c r="O1543" s="11">
        <v>9</v>
      </c>
      <c r="P1543" s="11">
        <v>0.05</v>
      </c>
      <c r="Q1543" s="11">
        <v>0</v>
      </c>
      <c r="R1543" s="6">
        <v>0</v>
      </c>
      <c r="S1543" s="11">
        <v>0</v>
      </c>
      <c r="T1543" s="11">
        <v>1</v>
      </c>
      <c r="U1543" s="11">
        <v>2</v>
      </c>
      <c r="V1543" s="11">
        <v>0</v>
      </c>
      <c r="W1543" s="11">
        <v>2</v>
      </c>
      <c r="X1543" s="11">
        <v>0</v>
      </c>
      <c r="Y1543" s="11">
        <v>0</v>
      </c>
      <c r="Z1543" s="11">
        <v>0</v>
      </c>
      <c r="AA1543" s="11">
        <v>0</v>
      </c>
      <c r="AB1543" s="11">
        <v>0</v>
      </c>
      <c r="AC1543" s="11">
        <v>0</v>
      </c>
      <c r="AD1543" s="11">
        <v>3</v>
      </c>
      <c r="AE1543" s="11">
        <v>2</v>
      </c>
      <c r="AF1543" s="11" t="s">
        <v>163</v>
      </c>
      <c r="AG1543" s="6">
        <v>0</v>
      </c>
      <c r="AH1543" s="6">
        <v>0</v>
      </c>
      <c r="AI1543" s="6">
        <v>0</v>
      </c>
      <c r="AJ1543" s="6">
        <v>1.5</v>
      </c>
      <c r="AK1543" s="11">
        <v>0</v>
      </c>
      <c r="AL1543" s="11">
        <v>0</v>
      </c>
      <c r="AM1543" s="11">
        <v>0</v>
      </c>
      <c r="AN1543" s="11">
        <v>0</v>
      </c>
      <c r="AO1543" s="11">
        <v>3000</v>
      </c>
      <c r="AP1543" s="11">
        <v>0.5</v>
      </c>
      <c r="AQ1543" s="11">
        <v>0</v>
      </c>
      <c r="AR1543" s="6">
        <v>0</v>
      </c>
      <c r="AS1543" s="11">
        <v>0</v>
      </c>
      <c r="AT1543" s="12" t="s">
        <v>155</v>
      </c>
      <c r="AU1543" s="11">
        <v>0</v>
      </c>
      <c r="AV1543" s="14">
        <v>10000007</v>
      </c>
      <c r="AW1543" s="14">
        <v>23000040</v>
      </c>
      <c r="AX1543" s="12" t="s">
        <v>156</v>
      </c>
      <c r="AY1543" s="11">
        <v>0</v>
      </c>
      <c r="AZ1543" s="13">
        <v>0</v>
      </c>
      <c r="BA1543" s="13">
        <v>1</v>
      </c>
      <c r="BB1543" s="37" t="s">
        <v>1903</v>
      </c>
      <c r="BC1543" s="11">
        <v>0</v>
      </c>
      <c r="BD1543" s="11">
        <v>0</v>
      </c>
      <c r="BE1543" s="11"/>
      <c r="BF1543" s="11"/>
      <c r="BG1543" s="11"/>
      <c r="BH1543" s="11">
        <v>80002028</v>
      </c>
      <c r="BI1543" s="11">
        <v>0</v>
      </c>
      <c r="BJ1543" s="6">
        <v>0</v>
      </c>
      <c r="BK1543" s="6">
        <v>0</v>
      </c>
      <c r="BL1543" s="6">
        <v>0</v>
      </c>
      <c r="BM1543" s="6">
        <v>0</v>
      </c>
      <c r="BN1543" s="6">
        <v>0</v>
      </c>
      <c r="BO1543" s="6">
        <v>0</v>
      </c>
    </row>
    <row r="1544" spans="3:67" ht="20.100000000000001" customHeight="1">
      <c r="C1544" s="14">
        <f t="shared" ref="C1544:C1563" si="111">C1516+1000</f>
        <v>80002001</v>
      </c>
      <c r="D1544" s="12" t="s">
        <v>1904</v>
      </c>
      <c r="E1544" s="11">
        <v>1</v>
      </c>
      <c r="F1544" s="11">
        <v>80002001</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163</v>
      </c>
      <c r="AG1544" s="6">
        <v>2</v>
      </c>
      <c r="AH1544" s="6">
        <v>2</v>
      </c>
      <c r="AI1544" s="6">
        <v>0</v>
      </c>
      <c r="AJ1544" s="6">
        <v>1.5</v>
      </c>
      <c r="AK1544" s="11">
        <v>0</v>
      </c>
      <c r="AL1544" s="11">
        <v>0</v>
      </c>
      <c r="AM1544" s="11">
        <v>0</v>
      </c>
      <c r="AN1544" s="11">
        <v>1</v>
      </c>
      <c r="AO1544" s="11">
        <v>3000</v>
      </c>
      <c r="AP1544" s="11">
        <v>0.5</v>
      </c>
      <c r="AQ1544" s="11">
        <v>0</v>
      </c>
      <c r="AR1544" s="6">
        <v>0</v>
      </c>
      <c r="AS1544" s="11" t="s">
        <v>154</v>
      </c>
      <c r="AT1544" s="12" t="s">
        <v>155</v>
      </c>
      <c r="AU1544" s="11">
        <v>0</v>
      </c>
      <c r="AV1544" s="14">
        <v>0</v>
      </c>
      <c r="AW1544" s="14">
        <v>0</v>
      </c>
      <c r="AX1544" s="12" t="s">
        <v>156</v>
      </c>
      <c r="AY1544" s="11" t="s">
        <v>1905</v>
      </c>
      <c r="AZ1544" s="13">
        <v>0</v>
      </c>
      <c r="BA1544" s="13">
        <v>0</v>
      </c>
      <c r="BB1544" s="37" t="s">
        <v>1906</v>
      </c>
      <c r="BC1544" s="11">
        <v>0</v>
      </c>
      <c r="BD1544" s="11">
        <v>0</v>
      </c>
      <c r="BE1544" s="11"/>
      <c r="BF1544" s="11"/>
      <c r="BG1544" s="11"/>
      <c r="BH1544" s="14"/>
      <c r="BI1544" s="11">
        <v>0</v>
      </c>
      <c r="BJ1544" s="6">
        <v>0</v>
      </c>
      <c r="BK1544" s="6">
        <v>0</v>
      </c>
      <c r="BL1544" s="6">
        <v>0</v>
      </c>
      <c r="BM1544" s="6">
        <v>0</v>
      </c>
      <c r="BN1544" s="6">
        <v>0</v>
      </c>
      <c r="BO1544" s="6">
        <v>0</v>
      </c>
    </row>
    <row r="1545" spans="3:67" ht="20.100000000000001" customHeight="1">
      <c r="C1545" s="14">
        <f t="shared" si="111"/>
        <v>80002002</v>
      </c>
      <c r="D1545" s="12" t="s">
        <v>891</v>
      </c>
      <c r="E1545" s="11">
        <v>1</v>
      </c>
      <c r="F1545" s="11">
        <v>80002002</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163</v>
      </c>
      <c r="AG1545" s="6">
        <v>2</v>
      </c>
      <c r="AH1545" s="6">
        <v>2</v>
      </c>
      <c r="AI1545" s="6">
        <v>0</v>
      </c>
      <c r="AJ1545" s="6">
        <v>1.5</v>
      </c>
      <c r="AK1545" s="11">
        <v>0</v>
      </c>
      <c r="AL1545" s="11">
        <v>0</v>
      </c>
      <c r="AM1545" s="11">
        <v>0</v>
      </c>
      <c r="AN1545" s="11">
        <v>1</v>
      </c>
      <c r="AO1545" s="11">
        <v>3000</v>
      </c>
      <c r="AP1545" s="11">
        <v>0.5</v>
      </c>
      <c r="AQ1545" s="11">
        <v>0</v>
      </c>
      <c r="AR1545" s="6">
        <v>0</v>
      </c>
      <c r="AS1545" s="11" t="s">
        <v>154</v>
      </c>
      <c r="AT1545" s="12" t="s">
        <v>155</v>
      </c>
      <c r="AU1545" s="11">
        <v>0</v>
      </c>
      <c r="AV1545" s="14">
        <v>0</v>
      </c>
      <c r="AW1545" s="14">
        <v>0</v>
      </c>
      <c r="AX1545" s="12" t="s">
        <v>156</v>
      </c>
      <c r="AY1545" s="11" t="s">
        <v>892</v>
      </c>
      <c r="AZ1545" s="13">
        <v>0</v>
      </c>
      <c r="BA1545" s="13">
        <v>0</v>
      </c>
      <c r="BB1545" s="37" t="s">
        <v>893</v>
      </c>
      <c r="BC1545" s="11"/>
      <c r="BD1545" s="11">
        <v>0</v>
      </c>
      <c r="BE1545" s="11"/>
      <c r="BF1545" s="11"/>
      <c r="BG1545" s="11"/>
      <c r="BH1545" s="14"/>
      <c r="BI1545" s="11">
        <v>0</v>
      </c>
      <c r="BJ1545" s="6">
        <v>0</v>
      </c>
      <c r="BK1545" s="6">
        <v>0</v>
      </c>
      <c r="BL1545" s="6">
        <v>0</v>
      </c>
      <c r="BM1545" s="6">
        <v>0</v>
      </c>
      <c r="BN1545" s="6">
        <v>0</v>
      </c>
      <c r="BO1545" s="6">
        <v>0</v>
      </c>
    </row>
    <row r="1546" spans="3:67" ht="20.100000000000001" customHeight="1">
      <c r="C1546" s="14">
        <f t="shared" si="111"/>
        <v>80002003</v>
      </c>
      <c r="D1546" s="12" t="s">
        <v>1907</v>
      </c>
      <c r="E1546" s="11">
        <v>1</v>
      </c>
      <c r="F1546" s="11">
        <v>80002003</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163</v>
      </c>
      <c r="AG1546" s="6">
        <v>2</v>
      </c>
      <c r="AH1546" s="6">
        <v>2</v>
      </c>
      <c r="AI1546" s="6">
        <v>0</v>
      </c>
      <c r="AJ1546" s="6">
        <v>1.5</v>
      </c>
      <c r="AK1546" s="11">
        <v>0</v>
      </c>
      <c r="AL1546" s="11">
        <v>0</v>
      </c>
      <c r="AM1546" s="11">
        <v>0</v>
      </c>
      <c r="AN1546" s="11">
        <v>1</v>
      </c>
      <c r="AO1546" s="11">
        <v>3000</v>
      </c>
      <c r="AP1546" s="11">
        <v>0.5</v>
      </c>
      <c r="AQ1546" s="11">
        <v>0</v>
      </c>
      <c r="AR1546" s="6">
        <v>0</v>
      </c>
      <c r="AS1546" s="11" t="s">
        <v>154</v>
      </c>
      <c r="AT1546" s="12" t="s">
        <v>155</v>
      </c>
      <c r="AU1546" s="11">
        <v>0</v>
      </c>
      <c r="AV1546" s="14">
        <v>0</v>
      </c>
      <c r="AW1546" s="14">
        <v>0</v>
      </c>
      <c r="AX1546" s="12" t="s">
        <v>156</v>
      </c>
      <c r="AY1546" s="11" t="s">
        <v>1908</v>
      </c>
      <c r="AZ1546" s="13">
        <v>0</v>
      </c>
      <c r="BA1546" s="13">
        <v>0</v>
      </c>
      <c r="BB1546" s="37" t="s">
        <v>1909</v>
      </c>
      <c r="BC1546" s="11"/>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1"/>
        <v>80002004</v>
      </c>
      <c r="D1547" s="12" t="s">
        <v>1910</v>
      </c>
      <c r="E1547" s="11">
        <v>1</v>
      </c>
      <c r="F1547" s="11">
        <v>80002004</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163</v>
      </c>
      <c r="AG1547" s="6">
        <v>2</v>
      </c>
      <c r="AH1547" s="6">
        <v>2</v>
      </c>
      <c r="AI1547" s="6">
        <v>0</v>
      </c>
      <c r="AJ1547" s="6">
        <v>1.5</v>
      </c>
      <c r="AK1547" s="11">
        <v>0</v>
      </c>
      <c r="AL1547" s="11">
        <v>0</v>
      </c>
      <c r="AM1547" s="11">
        <v>0</v>
      </c>
      <c r="AN1547" s="11">
        <v>1</v>
      </c>
      <c r="AO1547" s="11">
        <v>3000</v>
      </c>
      <c r="AP1547" s="11">
        <v>0.5</v>
      </c>
      <c r="AQ1547" s="11">
        <v>0</v>
      </c>
      <c r="AR1547" s="6">
        <v>0</v>
      </c>
      <c r="AS1547" s="11" t="s">
        <v>154</v>
      </c>
      <c r="AT1547" s="12" t="s">
        <v>155</v>
      </c>
      <c r="AU1547" s="11">
        <v>0</v>
      </c>
      <c r="AV1547" s="14">
        <v>0</v>
      </c>
      <c r="AW1547" s="14">
        <v>0</v>
      </c>
      <c r="AX1547" s="12" t="s">
        <v>156</v>
      </c>
      <c r="AY1547" s="11" t="s">
        <v>1911</v>
      </c>
      <c r="AZ1547" s="13">
        <v>0</v>
      </c>
      <c r="BA1547" s="13">
        <v>0</v>
      </c>
      <c r="BB1547" s="37" t="s">
        <v>1912</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1"/>
        <v>80002005</v>
      </c>
      <c r="D1548" s="12" t="s">
        <v>1913</v>
      </c>
      <c r="E1548" s="11">
        <v>1</v>
      </c>
      <c r="F1548" s="11">
        <v>80002005</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163</v>
      </c>
      <c r="AG1548" s="6">
        <v>2</v>
      </c>
      <c r="AH1548" s="6">
        <v>2</v>
      </c>
      <c r="AI1548" s="6">
        <v>0</v>
      </c>
      <c r="AJ1548" s="6">
        <v>1.5</v>
      </c>
      <c r="AK1548" s="11">
        <v>0</v>
      </c>
      <c r="AL1548" s="11">
        <v>0</v>
      </c>
      <c r="AM1548" s="11">
        <v>0</v>
      </c>
      <c r="AN1548" s="11">
        <v>1</v>
      </c>
      <c r="AO1548" s="11">
        <v>3000</v>
      </c>
      <c r="AP1548" s="11">
        <v>0.5</v>
      </c>
      <c r="AQ1548" s="11">
        <v>0</v>
      </c>
      <c r="AR1548" s="6">
        <v>0</v>
      </c>
      <c r="AS1548" s="11" t="s">
        <v>154</v>
      </c>
      <c r="AT1548" s="12" t="s">
        <v>155</v>
      </c>
      <c r="AU1548" s="11">
        <v>0</v>
      </c>
      <c r="AV1548" s="14">
        <v>0</v>
      </c>
      <c r="AW1548" s="14">
        <v>0</v>
      </c>
      <c r="AX1548" s="12" t="s">
        <v>156</v>
      </c>
      <c r="AY1548" s="11" t="s">
        <v>1914</v>
      </c>
      <c r="AZ1548" s="13">
        <v>0</v>
      </c>
      <c r="BA1548" s="13">
        <v>0</v>
      </c>
      <c r="BB1548" s="37" t="s">
        <v>1915</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1"/>
        <v>80002006</v>
      </c>
      <c r="D1549" s="12" t="s">
        <v>1916</v>
      </c>
      <c r="E1549" s="11">
        <v>1</v>
      </c>
      <c r="F1549" s="11">
        <v>80002006</v>
      </c>
      <c r="G1549" s="14">
        <v>0</v>
      </c>
      <c r="H1549" s="13">
        <v>0</v>
      </c>
      <c r="I1549" s="14">
        <v>1</v>
      </c>
      <c r="J1549" s="14">
        <v>0</v>
      </c>
      <c r="K1549" s="14">
        <v>0</v>
      </c>
      <c r="L1549" s="11">
        <v>0</v>
      </c>
      <c r="M1549" s="11">
        <v>0</v>
      </c>
      <c r="N1549" s="11">
        <v>5</v>
      </c>
      <c r="O1549" s="104">
        <v>0</v>
      </c>
      <c r="P1549" s="104">
        <v>0</v>
      </c>
      <c r="Q1549" s="104">
        <v>0</v>
      </c>
      <c r="R1549" s="6">
        <v>0</v>
      </c>
      <c r="S1549" s="104">
        <v>0</v>
      </c>
      <c r="T1549" s="104">
        <v>1</v>
      </c>
      <c r="U1549" s="104">
        <v>2</v>
      </c>
      <c r="V1549" s="104">
        <v>0</v>
      </c>
      <c r="W1549" s="11">
        <v>1</v>
      </c>
      <c r="X1549" s="11">
        <v>0</v>
      </c>
      <c r="Y1549" s="11">
        <v>0</v>
      </c>
      <c r="Z1549" s="11">
        <v>0</v>
      </c>
      <c r="AA1549" s="11">
        <v>0</v>
      </c>
      <c r="AB1549" s="11">
        <v>0</v>
      </c>
      <c r="AC1549" s="11">
        <v>0</v>
      </c>
      <c r="AD1549" s="11">
        <v>9</v>
      </c>
      <c r="AE1549" s="11">
        <v>2</v>
      </c>
      <c r="AF1549" s="11" t="s">
        <v>163</v>
      </c>
      <c r="AG1549" s="6">
        <v>2</v>
      </c>
      <c r="AH1549" s="6">
        <v>2</v>
      </c>
      <c r="AI1549" s="6">
        <v>0</v>
      </c>
      <c r="AJ1549" s="6">
        <v>1.5</v>
      </c>
      <c r="AK1549" s="11">
        <v>0</v>
      </c>
      <c r="AL1549" s="11">
        <v>0</v>
      </c>
      <c r="AM1549" s="11">
        <v>0</v>
      </c>
      <c r="AN1549" s="11">
        <v>1</v>
      </c>
      <c r="AO1549" s="11">
        <v>3000</v>
      </c>
      <c r="AP1549" s="11">
        <v>0.5</v>
      </c>
      <c r="AQ1549" s="11">
        <v>0</v>
      </c>
      <c r="AR1549" s="6">
        <v>0</v>
      </c>
      <c r="AS1549" s="11" t="s">
        <v>154</v>
      </c>
      <c r="AT1549" s="12" t="s">
        <v>155</v>
      </c>
      <c r="AU1549" s="11">
        <v>0</v>
      </c>
      <c r="AV1549" s="14">
        <v>0</v>
      </c>
      <c r="AW1549" s="14">
        <v>0</v>
      </c>
      <c r="AX1549" s="12" t="s">
        <v>156</v>
      </c>
      <c r="AY1549" s="104" t="s">
        <v>1917</v>
      </c>
      <c r="AZ1549" s="13">
        <v>0</v>
      </c>
      <c r="BA1549" s="13">
        <v>0</v>
      </c>
      <c r="BB1549" s="141" t="s">
        <v>1918</v>
      </c>
      <c r="BC1549" s="11"/>
      <c r="BD1549" s="11">
        <v>0</v>
      </c>
      <c r="BE1549" s="11"/>
      <c r="BF1549" s="11"/>
      <c r="BG1549" s="11"/>
      <c r="BH1549" s="104"/>
      <c r="BI1549" s="11">
        <v>0</v>
      </c>
      <c r="BJ1549" s="6">
        <v>0</v>
      </c>
      <c r="BK1549" s="6">
        <v>0</v>
      </c>
      <c r="BL1549" s="6">
        <v>0</v>
      </c>
      <c r="BM1549" s="6">
        <v>0</v>
      </c>
      <c r="BN1549" s="6">
        <v>0</v>
      </c>
      <c r="BO1549" s="6">
        <v>0</v>
      </c>
    </row>
    <row r="1550" spans="3:67" ht="20.100000000000001" customHeight="1">
      <c r="C1550" s="14">
        <f t="shared" si="111"/>
        <v>80002007</v>
      </c>
      <c r="D1550" s="12" t="s">
        <v>1919</v>
      </c>
      <c r="E1550" s="11">
        <v>1</v>
      </c>
      <c r="F1550" s="11">
        <v>80002007</v>
      </c>
      <c r="G1550" s="14">
        <v>0</v>
      </c>
      <c r="H1550" s="13">
        <v>0</v>
      </c>
      <c r="I1550" s="14">
        <v>1</v>
      </c>
      <c r="J1550" s="14">
        <v>0</v>
      </c>
      <c r="K1550" s="14">
        <v>0</v>
      </c>
      <c r="L1550" s="11">
        <v>0</v>
      </c>
      <c r="M1550" s="11">
        <v>0</v>
      </c>
      <c r="N1550" s="11">
        <v>2</v>
      </c>
      <c r="O1550" s="11">
        <v>3</v>
      </c>
      <c r="P1550" s="11">
        <v>0.2</v>
      </c>
      <c r="Q1550" s="11">
        <v>0</v>
      </c>
      <c r="R1550" s="6">
        <v>0</v>
      </c>
      <c r="S1550" s="11">
        <v>0</v>
      </c>
      <c r="T1550" s="11">
        <v>1</v>
      </c>
      <c r="U1550" s="11">
        <v>2</v>
      </c>
      <c r="V1550" s="11">
        <v>0</v>
      </c>
      <c r="W1550" s="11">
        <v>1</v>
      </c>
      <c r="X1550" s="11">
        <v>0</v>
      </c>
      <c r="Y1550" s="11">
        <v>0</v>
      </c>
      <c r="Z1550" s="11">
        <v>0</v>
      </c>
      <c r="AA1550" s="11">
        <v>0</v>
      </c>
      <c r="AB1550" s="11">
        <v>0</v>
      </c>
      <c r="AC1550" s="11">
        <v>0</v>
      </c>
      <c r="AD1550" s="11">
        <v>9</v>
      </c>
      <c r="AE1550" s="11">
        <v>1</v>
      </c>
      <c r="AF1550" s="11">
        <v>0</v>
      </c>
      <c r="AG1550" s="6">
        <v>1</v>
      </c>
      <c r="AH1550" s="6">
        <v>2</v>
      </c>
      <c r="AI1550" s="6">
        <v>0</v>
      </c>
      <c r="AJ1550" s="6">
        <v>1.5</v>
      </c>
      <c r="AK1550" s="11">
        <v>0</v>
      </c>
      <c r="AL1550" s="11">
        <v>0</v>
      </c>
      <c r="AM1550" s="11">
        <v>0</v>
      </c>
      <c r="AN1550" s="11">
        <v>1</v>
      </c>
      <c r="AO1550" s="11">
        <v>3000</v>
      </c>
      <c r="AP1550" s="11">
        <v>0.5</v>
      </c>
      <c r="AQ1550" s="11">
        <v>0</v>
      </c>
      <c r="AR1550" s="6">
        <v>0</v>
      </c>
      <c r="AS1550" s="11" t="s">
        <v>154</v>
      </c>
      <c r="AT1550" s="12" t="s">
        <v>155</v>
      </c>
      <c r="AU1550" s="11">
        <v>0</v>
      </c>
      <c r="AV1550" s="14">
        <v>0</v>
      </c>
      <c r="AW1550" s="14">
        <v>0</v>
      </c>
      <c r="AX1550" s="12" t="s">
        <v>156</v>
      </c>
      <c r="AY1550" s="11"/>
      <c r="AZ1550" s="13">
        <v>0</v>
      </c>
      <c r="BA1550" s="13">
        <v>0</v>
      </c>
      <c r="BB1550" s="37" t="s">
        <v>1853</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1"/>
        <v>80002008</v>
      </c>
      <c r="D1551" s="12" t="s">
        <v>1920</v>
      </c>
      <c r="E1551" s="11">
        <v>1</v>
      </c>
      <c r="F1551" s="11">
        <v>80002008</v>
      </c>
      <c r="G1551" s="14">
        <v>0</v>
      </c>
      <c r="H1551" s="13">
        <v>0</v>
      </c>
      <c r="I1551" s="14">
        <v>1</v>
      </c>
      <c r="J1551" s="14">
        <v>0</v>
      </c>
      <c r="K1551" s="14">
        <v>0</v>
      </c>
      <c r="L1551" s="11">
        <v>0</v>
      </c>
      <c r="M1551" s="11">
        <v>0</v>
      </c>
      <c r="N1551" s="11">
        <v>2</v>
      </c>
      <c r="O1551" s="11">
        <v>3</v>
      </c>
      <c r="P1551" s="11">
        <v>0.5</v>
      </c>
      <c r="Q1551" s="11">
        <v>0</v>
      </c>
      <c r="R1551" s="6">
        <v>0</v>
      </c>
      <c r="S1551" s="11">
        <v>0</v>
      </c>
      <c r="T1551" s="11">
        <v>1</v>
      </c>
      <c r="U1551" s="11">
        <v>2</v>
      </c>
      <c r="V1551" s="11">
        <v>0</v>
      </c>
      <c r="W1551" s="11">
        <v>0.5</v>
      </c>
      <c r="X1551" s="11">
        <v>0</v>
      </c>
      <c r="Y1551" s="11">
        <v>0</v>
      </c>
      <c r="Z1551" s="11">
        <v>0</v>
      </c>
      <c r="AA1551" s="11">
        <v>0</v>
      </c>
      <c r="AB1551" s="11">
        <v>0</v>
      </c>
      <c r="AC1551" s="11">
        <v>0</v>
      </c>
      <c r="AD1551" s="11">
        <v>9</v>
      </c>
      <c r="AE1551" s="11">
        <v>1</v>
      </c>
      <c r="AF1551" s="11">
        <v>0</v>
      </c>
      <c r="AG1551" s="6">
        <v>1</v>
      </c>
      <c r="AH1551" s="6">
        <v>2</v>
      </c>
      <c r="AI1551" s="6">
        <v>0</v>
      </c>
      <c r="AJ1551" s="6">
        <v>1.5</v>
      </c>
      <c r="AK1551" s="11">
        <v>0</v>
      </c>
      <c r="AL1551" s="11">
        <v>0</v>
      </c>
      <c r="AM1551" s="11">
        <v>0</v>
      </c>
      <c r="AN1551" s="11">
        <v>1</v>
      </c>
      <c r="AO1551" s="11">
        <v>3000</v>
      </c>
      <c r="AP1551" s="11">
        <v>0.5</v>
      </c>
      <c r="AQ1551" s="11">
        <v>0</v>
      </c>
      <c r="AR1551" s="6">
        <v>0</v>
      </c>
      <c r="AS1551" s="11" t="s">
        <v>154</v>
      </c>
      <c r="AT1551" s="12" t="s">
        <v>155</v>
      </c>
      <c r="AU1551" s="11">
        <v>0</v>
      </c>
      <c r="AV1551" s="14">
        <v>0</v>
      </c>
      <c r="AW1551" s="14">
        <v>0</v>
      </c>
      <c r="AX1551" s="12" t="s">
        <v>156</v>
      </c>
      <c r="AY1551" s="11"/>
      <c r="AZ1551" s="13">
        <v>0</v>
      </c>
      <c r="BA1551" s="13">
        <v>0</v>
      </c>
      <c r="BB1551" s="37" t="s">
        <v>1921</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1"/>
        <v>80002009</v>
      </c>
      <c r="D1552" s="12" t="s">
        <v>1922</v>
      </c>
      <c r="E1552" s="11">
        <v>1</v>
      </c>
      <c r="F1552" s="11">
        <v>80002009</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163</v>
      </c>
      <c r="AG1552" s="6">
        <v>2</v>
      </c>
      <c r="AH1552" s="6">
        <v>2</v>
      </c>
      <c r="AI1552" s="6">
        <v>0</v>
      </c>
      <c r="AJ1552" s="6">
        <v>1.5</v>
      </c>
      <c r="AK1552" s="11">
        <v>0</v>
      </c>
      <c r="AL1552" s="11">
        <v>0</v>
      </c>
      <c r="AM1552" s="11">
        <v>0</v>
      </c>
      <c r="AN1552" s="11">
        <v>1</v>
      </c>
      <c r="AO1552" s="11">
        <v>3000</v>
      </c>
      <c r="AP1552" s="11">
        <v>0.5</v>
      </c>
      <c r="AQ1552" s="11">
        <v>0</v>
      </c>
      <c r="AR1552" s="6">
        <v>0</v>
      </c>
      <c r="AS1552" s="11" t="s">
        <v>154</v>
      </c>
      <c r="AT1552" s="12" t="s">
        <v>155</v>
      </c>
      <c r="AU1552" s="11">
        <v>0</v>
      </c>
      <c r="AV1552" s="14">
        <v>0</v>
      </c>
      <c r="AW1552" s="14">
        <v>0</v>
      </c>
      <c r="AX1552" s="12" t="s">
        <v>156</v>
      </c>
      <c r="AY1552" s="11" t="s">
        <v>1923</v>
      </c>
      <c r="AZ1552" s="13">
        <v>0</v>
      </c>
      <c r="BA1552" s="13">
        <v>0</v>
      </c>
      <c r="BB1552" s="37" t="s">
        <v>1924</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1"/>
        <v>80002010</v>
      </c>
      <c r="D1553" s="12" t="s">
        <v>856</v>
      </c>
      <c r="E1553" s="11">
        <v>1</v>
      </c>
      <c r="F1553" s="11">
        <v>80002010</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163</v>
      </c>
      <c r="AG1553" s="6">
        <v>2</v>
      </c>
      <c r="AH1553" s="6">
        <v>2</v>
      </c>
      <c r="AI1553" s="6">
        <v>0</v>
      </c>
      <c r="AJ1553" s="6">
        <v>1.5</v>
      </c>
      <c r="AK1553" s="11">
        <v>0</v>
      </c>
      <c r="AL1553" s="11">
        <v>0</v>
      </c>
      <c r="AM1553" s="11">
        <v>0</v>
      </c>
      <c r="AN1553" s="11">
        <v>1</v>
      </c>
      <c r="AO1553" s="11">
        <v>3000</v>
      </c>
      <c r="AP1553" s="11">
        <v>0.5</v>
      </c>
      <c r="AQ1553" s="11">
        <v>0</v>
      </c>
      <c r="AR1553" s="6">
        <v>0</v>
      </c>
      <c r="AS1553" s="11" t="s">
        <v>154</v>
      </c>
      <c r="AT1553" s="12" t="s">
        <v>155</v>
      </c>
      <c r="AU1553" s="11">
        <v>0</v>
      </c>
      <c r="AV1553" s="14">
        <v>0</v>
      </c>
      <c r="AW1553" s="14">
        <v>0</v>
      </c>
      <c r="AX1553" s="12" t="s">
        <v>156</v>
      </c>
      <c r="AY1553" s="11" t="s">
        <v>1925</v>
      </c>
      <c r="AZ1553" s="13">
        <v>0</v>
      </c>
      <c r="BA1553" s="13">
        <v>0</v>
      </c>
      <c r="BB1553" s="37" t="s">
        <v>858</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1"/>
        <v>80002011</v>
      </c>
      <c r="D1554" s="12" t="s">
        <v>1926</v>
      </c>
      <c r="E1554" s="11">
        <v>1</v>
      </c>
      <c r="F1554" s="11">
        <v>80002011</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163</v>
      </c>
      <c r="AG1554" s="6">
        <v>2</v>
      </c>
      <c r="AH1554" s="6">
        <v>2</v>
      </c>
      <c r="AI1554" s="6">
        <v>0</v>
      </c>
      <c r="AJ1554" s="6">
        <v>1.5</v>
      </c>
      <c r="AK1554" s="11">
        <v>0</v>
      </c>
      <c r="AL1554" s="11">
        <v>0</v>
      </c>
      <c r="AM1554" s="11">
        <v>0</v>
      </c>
      <c r="AN1554" s="11">
        <v>1</v>
      </c>
      <c r="AO1554" s="11">
        <v>3000</v>
      </c>
      <c r="AP1554" s="11">
        <v>0.5</v>
      </c>
      <c r="AQ1554" s="11">
        <v>0</v>
      </c>
      <c r="AR1554" s="6">
        <v>0</v>
      </c>
      <c r="AS1554" s="11" t="s">
        <v>154</v>
      </c>
      <c r="AT1554" s="12" t="s">
        <v>155</v>
      </c>
      <c r="AU1554" s="11">
        <v>0</v>
      </c>
      <c r="AV1554" s="14">
        <v>0</v>
      </c>
      <c r="AW1554" s="14">
        <v>0</v>
      </c>
      <c r="AX1554" s="12" t="s">
        <v>156</v>
      </c>
      <c r="AY1554" s="11" t="s">
        <v>1927</v>
      </c>
      <c r="AZ1554" s="13">
        <v>0</v>
      </c>
      <c r="BA1554" s="13">
        <v>0</v>
      </c>
      <c r="BB1554" s="37" t="s">
        <v>1928</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1"/>
        <v>80002012</v>
      </c>
      <c r="D1555" s="12" t="s">
        <v>1929</v>
      </c>
      <c r="E1555" s="11">
        <v>1</v>
      </c>
      <c r="F1555" s="11">
        <v>80002012</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163</v>
      </c>
      <c r="AG1555" s="6">
        <v>2</v>
      </c>
      <c r="AH1555" s="6">
        <v>2</v>
      </c>
      <c r="AI1555" s="6">
        <v>0</v>
      </c>
      <c r="AJ1555" s="6">
        <v>1.5</v>
      </c>
      <c r="AK1555" s="11">
        <v>0</v>
      </c>
      <c r="AL1555" s="11">
        <v>0</v>
      </c>
      <c r="AM1555" s="11">
        <v>0</v>
      </c>
      <c r="AN1555" s="11">
        <v>1</v>
      </c>
      <c r="AO1555" s="11">
        <v>3000</v>
      </c>
      <c r="AP1555" s="11">
        <v>0.5</v>
      </c>
      <c r="AQ1555" s="11">
        <v>0</v>
      </c>
      <c r="AR1555" s="6">
        <v>0</v>
      </c>
      <c r="AS1555" s="11" t="s">
        <v>154</v>
      </c>
      <c r="AT1555" s="12" t="s">
        <v>155</v>
      </c>
      <c r="AU1555" s="11">
        <v>0</v>
      </c>
      <c r="AV1555" s="14">
        <v>0</v>
      </c>
      <c r="AW1555" s="14">
        <v>0</v>
      </c>
      <c r="AX1555" s="12" t="s">
        <v>156</v>
      </c>
      <c r="AY1555" s="11" t="s">
        <v>1930</v>
      </c>
      <c r="AZ1555" s="13">
        <v>0</v>
      </c>
      <c r="BA1555" s="13">
        <v>0</v>
      </c>
      <c r="BB1555" s="37" t="s">
        <v>1931</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1"/>
        <v>80002013</v>
      </c>
      <c r="D1556" s="12" t="s">
        <v>1932</v>
      </c>
      <c r="E1556" s="11">
        <v>1</v>
      </c>
      <c r="F1556" s="11">
        <v>80002013</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163</v>
      </c>
      <c r="AG1556" s="6">
        <v>2</v>
      </c>
      <c r="AH1556" s="6">
        <v>2</v>
      </c>
      <c r="AI1556" s="6">
        <v>0</v>
      </c>
      <c r="AJ1556" s="6">
        <v>1.5</v>
      </c>
      <c r="AK1556" s="11">
        <v>0</v>
      </c>
      <c r="AL1556" s="11">
        <v>0</v>
      </c>
      <c r="AM1556" s="11">
        <v>0</v>
      </c>
      <c r="AN1556" s="11">
        <v>1</v>
      </c>
      <c r="AO1556" s="11">
        <v>3000</v>
      </c>
      <c r="AP1556" s="11">
        <v>0.5</v>
      </c>
      <c r="AQ1556" s="11">
        <v>0</v>
      </c>
      <c r="AR1556" s="6">
        <v>0</v>
      </c>
      <c r="AS1556" s="11" t="s">
        <v>154</v>
      </c>
      <c r="AT1556" s="12" t="s">
        <v>155</v>
      </c>
      <c r="AU1556" s="11">
        <v>0</v>
      </c>
      <c r="AV1556" s="14">
        <v>0</v>
      </c>
      <c r="AW1556" s="14">
        <v>0</v>
      </c>
      <c r="AX1556" s="12" t="s">
        <v>156</v>
      </c>
      <c r="AY1556" s="11" t="s">
        <v>1933</v>
      </c>
      <c r="AZ1556" s="13">
        <v>0</v>
      </c>
      <c r="BA1556" s="13">
        <v>0</v>
      </c>
      <c r="BB1556" s="37" t="s">
        <v>1934</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1"/>
        <v>80002014</v>
      </c>
      <c r="D1557" s="12" t="s">
        <v>1935</v>
      </c>
      <c r="E1557" s="11">
        <v>1</v>
      </c>
      <c r="F1557" s="11">
        <v>80002014</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163</v>
      </c>
      <c r="AG1557" s="6">
        <v>2</v>
      </c>
      <c r="AH1557" s="6">
        <v>2</v>
      </c>
      <c r="AI1557" s="6">
        <v>0</v>
      </c>
      <c r="AJ1557" s="6">
        <v>1.5</v>
      </c>
      <c r="AK1557" s="11">
        <v>0</v>
      </c>
      <c r="AL1557" s="11">
        <v>0</v>
      </c>
      <c r="AM1557" s="11">
        <v>0</v>
      </c>
      <c r="AN1557" s="11">
        <v>1</v>
      </c>
      <c r="AO1557" s="11">
        <v>3000</v>
      </c>
      <c r="AP1557" s="11">
        <v>0.5</v>
      </c>
      <c r="AQ1557" s="11">
        <v>0</v>
      </c>
      <c r="AR1557" s="6">
        <v>0</v>
      </c>
      <c r="AS1557" s="11" t="s">
        <v>154</v>
      </c>
      <c r="AT1557" s="12" t="s">
        <v>155</v>
      </c>
      <c r="AU1557" s="11">
        <v>0</v>
      </c>
      <c r="AV1557" s="14">
        <v>0</v>
      </c>
      <c r="AW1557" s="14">
        <v>0</v>
      </c>
      <c r="AX1557" s="12" t="s">
        <v>156</v>
      </c>
      <c r="AY1557" s="11" t="s">
        <v>1936</v>
      </c>
      <c r="AZ1557" s="13">
        <v>0</v>
      </c>
      <c r="BA1557" s="13">
        <v>0</v>
      </c>
      <c r="BB1557" s="37" t="s">
        <v>1937</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04">
        <f t="shared" si="111"/>
        <v>80002015</v>
      </c>
      <c r="D1558" s="105" t="s">
        <v>1938</v>
      </c>
      <c r="E1558" s="104">
        <v>1</v>
      </c>
      <c r="F1558" s="104">
        <v>80002015</v>
      </c>
      <c r="G1558" s="104">
        <v>0</v>
      </c>
      <c r="H1558" s="104">
        <v>0</v>
      </c>
      <c r="I1558" s="14">
        <v>1</v>
      </c>
      <c r="J1558" s="14">
        <v>0</v>
      </c>
      <c r="K1558" s="104">
        <v>0</v>
      </c>
      <c r="L1558" s="104">
        <v>0</v>
      </c>
      <c r="M1558" s="104">
        <v>0</v>
      </c>
      <c r="N1558" s="104">
        <v>2</v>
      </c>
      <c r="O1558" s="104">
        <v>0</v>
      </c>
      <c r="P1558" s="104">
        <v>0</v>
      </c>
      <c r="Q1558" s="104">
        <v>0</v>
      </c>
      <c r="R1558" s="6">
        <v>0</v>
      </c>
      <c r="S1558" s="104">
        <v>0</v>
      </c>
      <c r="T1558" s="104">
        <v>1</v>
      </c>
      <c r="U1558" s="104">
        <v>2</v>
      </c>
      <c r="V1558" s="104">
        <v>0</v>
      </c>
      <c r="W1558" s="104">
        <v>0</v>
      </c>
      <c r="X1558" s="104">
        <v>0</v>
      </c>
      <c r="Y1558" s="104">
        <v>0</v>
      </c>
      <c r="Z1558" s="104">
        <v>0</v>
      </c>
      <c r="AA1558" s="104">
        <v>0</v>
      </c>
      <c r="AB1558" s="104">
        <v>0</v>
      </c>
      <c r="AC1558" s="104">
        <v>0</v>
      </c>
      <c r="AD1558" s="104">
        <v>9</v>
      </c>
      <c r="AE1558" s="104">
        <v>2</v>
      </c>
      <c r="AF1558" s="104" t="s">
        <v>163</v>
      </c>
      <c r="AG1558" s="104">
        <v>2</v>
      </c>
      <c r="AH1558" s="104">
        <v>2</v>
      </c>
      <c r="AI1558" s="6">
        <v>0</v>
      </c>
      <c r="AJ1558" s="104">
        <v>1.5</v>
      </c>
      <c r="AK1558" s="104">
        <v>0</v>
      </c>
      <c r="AL1558" s="104">
        <v>0</v>
      </c>
      <c r="AM1558" s="104">
        <v>0</v>
      </c>
      <c r="AN1558" s="104">
        <v>1</v>
      </c>
      <c r="AO1558" s="104">
        <v>3000</v>
      </c>
      <c r="AP1558" s="104">
        <v>0.5</v>
      </c>
      <c r="AQ1558" s="104">
        <v>0</v>
      </c>
      <c r="AR1558" s="104">
        <v>0</v>
      </c>
      <c r="AS1558" s="104" t="s">
        <v>154</v>
      </c>
      <c r="AT1558" s="12" t="s">
        <v>155</v>
      </c>
      <c r="AU1558" s="104">
        <v>0</v>
      </c>
      <c r="AV1558" s="104">
        <v>0</v>
      </c>
      <c r="AW1558" s="104">
        <v>0</v>
      </c>
      <c r="AX1558" s="105" t="s">
        <v>156</v>
      </c>
      <c r="AY1558" s="104"/>
      <c r="AZ1558" s="104">
        <v>0</v>
      </c>
      <c r="BA1558" s="104">
        <v>0</v>
      </c>
      <c r="BB1558" s="141" t="s">
        <v>1939</v>
      </c>
      <c r="BC1558" s="104"/>
      <c r="BD1558" s="11">
        <v>0</v>
      </c>
      <c r="BE1558" s="104"/>
      <c r="BF1558" s="104"/>
      <c r="BG1558" s="104"/>
      <c r="BH1558" s="104"/>
      <c r="BI1558" s="11">
        <v>0</v>
      </c>
      <c r="BJ1558" s="6">
        <v>0</v>
      </c>
      <c r="BK1558" s="6">
        <v>0</v>
      </c>
      <c r="BL1558" s="6">
        <v>0</v>
      </c>
      <c r="BM1558" s="6">
        <v>0</v>
      </c>
      <c r="BN1558" s="6">
        <v>0</v>
      </c>
      <c r="BO1558" s="6">
        <v>0</v>
      </c>
    </row>
    <row r="1559" spans="3:67" ht="20.100000000000001" customHeight="1">
      <c r="C1559" s="14">
        <f t="shared" si="111"/>
        <v>80002016</v>
      </c>
      <c r="D1559" s="12" t="s">
        <v>1940</v>
      </c>
      <c r="E1559" s="11">
        <v>1</v>
      </c>
      <c r="F1559" s="11">
        <v>80002016</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163</v>
      </c>
      <c r="AG1559" s="6">
        <v>2</v>
      </c>
      <c r="AH1559" s="6">
        <v>2</v>
      </c>
      <c r="AI1559" s="6">
        <v>0</v>
      </c>
      <c r="AJ1559" s="6">
        <v>1.5</v>
      </c>
      <c r="AK1559" s="11">
        <v>0</v>
      </c>
      <c r="AL1559" s="11">
        <v>0</v>
      </c>
      <c r="AM1559" s="11">
        <v>0</v>
      </c>
      <c r="AN1559" s="11">
        <v>1</v>
      </c>
      <c r="AO1559" s="11">
        <v>3000</v>
      </c>
      <c r="AP1559" s="11">
        <v>0.5</v>
      </c>
      <c r="AQ1559" s="11">
        <v>0</v>
      </c>
      <c r="AR1559" s="6">
        <v>0</v>
      </c>
      <c r="AS1559" s="11" t="s">
        <v>154</v>
      </c>
      <c r="AT1559" s="12" t="s">
        <v>155</v>
      </c>
      <c r="AU1559" s="11">
        <v>0</v>
      </c>
      <c r="AV1559" s="14">
        <v>0</v>
      </c>
      <c r="AW1559" s="14">
        <v>0</v>
      </c>
      <c r="AX1559" s="12" t="s">
        <v>156</v>
      </c>
      <c r="AY1559" s="11" t="s">
        <v>1941</v>
      </c>
      <c r="AZ1559" s="13">
        <v>0</v>
      </c>
      <c r="BA1559" s="13">
        <v>0</v>
      </c>
      <c r="BB1559" s="37" t="s">
        <v>1942</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1"/>
        <v>80002017</v>
      </c>
      <c r="D1560" s="12" t="s">
        <v>1943</v>
      </c>
      <c r="E1560" s="11">
        <v>1</v>
      </c>
      <c r="F1560" s="11">
        <v>80002017</v>
      </c>
      <c r="G1560" s="14">
        <v>0</v>
      </c>
      <c r="H1560" s="13">
        <v>0</v>
      </c>
      <c r="I1560" s="14">
        <v>1</v>
      </c>
      <c r="J1560" s="14">
        <v>0</v>
      </c>
      <c r="K1560" s="14">
        <v>0</v>
      </c>
      <c r="L1560" s="11">
        <v>0</v>
      </c>
      <c r="M1560" s="11">
        <v>0</v>
      </c>
      <c r="N1560" s="11">
        <v>2</v>
      </c>
      <c r="O1560" s="11">
        <v>3</v>
      </c>
      <c r="P1560" s="11">
        <v>0.2</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163</v>
      </c>
      <c r="AG1560" s="6">
        <v>2</v>
      </c>
      <c r="AH1560" s="6">
        <v>2</v>
      </c>
      <c r="AI1560" s="6">
        <v>0</v>
      </c>
      <c r="AJ1560" s="6">
        <v>1.5</v>
      </c>
      <c r="AK1560" s="11">
        <v>0</v>
      </c>
      <c r="AL1560" s="11">
        <v>0</v>
      </c>
      <c r="AM1560" s="11">
        <v>0</v>
      </c>
      <c r="AN1560" s="11">
        <v>1</v>
      </c>
      <c r="AO1560" s="11">
        <v>3000</v>
      </c>
      <c r="AP1560" s="11">
        <v>0.5</v>
      </c>
      <c r="AQ1560" s="11">
        <v>0</v>
      </c>
      <c r="AR1560" s="6">
        <v>80010171</v>
      </c>
      <c r="AS1560" s="11" t="s">
        <v>154</v>
      </c>
      <c r="AT1560" s="12" t="s">
        <v>155</v>
      </c>
      <c r="AU1560" s="11">
        <v>0</v>
      </c>
      <c r="AV1560" s="14">
        <v>0</v>
      </c>
      <c r="AW1560" s="14">
        <v>0</v>
      </c>
      <c r="AX1560" s="12" t="s">
        <v>156</v>
      </c>
      <c r="AY1560" s="11"/>
      <c r="AZ1560" s="13">
        <v>0</v>
      </c>
      <c r="BA1560" s="13">
        <v>0</v>
      </c>
      <c r="BB1560" s="141" t="s">
        <v>1944</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1"/>
        <v>80002018</v>
      </c>
      <c r="D1561" s="12" t="s">
        <v>1945</v>
      </c>
      <c r="E1561" s="11">
        <v>1</v>
      </c>
      <c r="F1561" s="11">
        <v>80002018</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163</v>
      </c>
      <c r="AG1561" s="6">
        <v>2</v>
      </c>
      <c r="AH1561" s="6">
        <v>2</v>
      </c>
      <c r="AI1561" s="6">
        <v>0</v>
      </c>
      <c r="AJ1561" s="6">
        <v>1.5</v>
      </c>
      <c r="AK1561" s="11">
        <v>0</v>
      </c>
      <c r="AL1561" s="11">
        <v>0</v>
      </c>
      <c r="AM1561" s="11">
        <v>0</v>
      </c>
      <c r="AN1561" s="11">
        <v>1</v>
      </c>
      <c r="AO1561" s="11">
        <v>3000</v>
      </c>
      <c r="AP1561" s="11">
        <v>0.5</v>
      </c>
      <c r="AQ1561" s="11">
        <v>0</v>
      </c>
      <c r="AR1561" s="6">
        <v>0</v>
      </c>
      <c r="AS1561" s="11" t="s">
        <v>154</v>
      </c>
      <c r="AT1561" s="12" t="s">
        <v>155</v>
      </c>
      <c r="AU1561" s="11">
        <v>0</v>
      </c>
      <c r="AV1561" s="14">
        <v>0</v>
      </c>
      <c r="AW1561" s="14">
        <v>0</v>
      </c>
      <c r="AX1561" s="12" t="s">
        <v>156</v>
      </c>
      <c r="AY1561" s="11" t="s">
        <v>1946</v>
      </c>
      <c r="AZ1561" s="13">
        <v>0</v>
      </c>
      <c r="BA1561" s="13">
        <v>0</v>
      </c>
      <c r="BB1561" s="37" t="s">
        <v>1947</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1"/>
        <v>80002019</v>
      </c>
      <c r="D1562" s="12" t="s">
        <v>1948</v>
      </c>
      <c r="E1562" s="11">
        <v>1</v>
      </c>
      <c r="F1562" s="11">
        <v>80002019</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163</v>
      </c>
      <c r="AG1562" s="6">
        <v>2</v>
      </c>
      <c r="AH1562" s="6">
        <v>2</v>
      </c>
      <c r="AI1562" s="6">
        <v>0</v>
      </c>
      <c r="AJ1562" s="6">
        <v>1.5</v>
      </c>
      <c r="AK1562" s="11">
        <v>0</v>
      </c>
      <c r="AL1562" s="11">
        <v>0</v>
      </c>
      <c r="AM1562" s="11">
        <v>0</v>
      </c>
      <c r="AN1562" s="11">
        <v>1</v>
      </c>
      <c r="AO1562" s="11">
        <v>3000</v>
      </c>
      <c r="AP1562" s="11">
        <v>0.5</v>
      </c>
      <c r="AQ1562" s="11">
        <v>0</v>
      </c>
      <c r="AR1562" s="6">
        <v>0</v>
      </c>
      <c r="AS1562" s="11" t="s">
        <v>154</v>
      </c>
      <c r="AT1562" s="12" t="s">
        <v>155</v>
      </c>
      <c r="AU1562" s="11">
        <v>0</v>
      </c>
      <c r="AV1562" s="14">
        <v>0</v>
      </c>
      <c r="AW1562" s="14">
        <v>0</v>
      </c>
      <c r="AX1562" s="12" t="s">
        <v>156</v>
      </c>
      <c r="AY1562" s="11" t="s">
        <v>1949</v>
      </c>
      <c r="AZ1562" s="13">
        <v>0</v>
      </c>
      <c r="BA1562" s="13">
        <v>0</v>
      </c>
      <c r="BB1562" s="37" t="s">
        <v>1950</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1"/>
        <v>80002020</v>
      </c>
      <c r="D1563" s="12" t="s">
        <v>1951</v>
      </c>
      <c r="E1563" s="11">
        <v>1</v>
      </c>
      <c r="F1563" s="11">
        <v>80002020</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163</v>
      </c>
      <c r="AG1563" s="6">
        <v>2</v>
      </c>
      <c r="AH1563" s="6">
        <v>2</v>
      </c>
      <c r="AI1563" s="6">
        <v>0</v>
      </c>
      <c r="AJ1563" s="6">
        <v>1.5</v>
      </c>
      <c r="AK1563" s="11">
        <v>0</v>
      </c>
      <c r="AL1563" s="11">
        <v>0</v>
      </c>
      <c r="AM1563" s="11">
        <v>0</v>
      </c>
      <c r="AN1563" s="11">
        <v>1</v>
      </c>
      <c r="AO1563" s="11">
        <v>3000</v>
      </c>
      <c r="AP1563" s="11">
        <v>0.5</v>
      </c>
      <c r="AQ1563" s="11">
        <v>0</v>
      </c>
      <c r="AR1563" s="6">
        <v>0</v>
      </c>
      <c r="AS1563" s="11" t="s">
        <v>154</v>
      </c>
      <c r="AT1563" s="12" t="s">
        <v>155</v>
      </c>
      <c r="AU1563" s="11">
        <v>0</v>
      </c>
      <c r="AV1563" s="14">
        <v>0</v>
      </c>
      <c r="AW1563" s="14">
        <v>0</v>
      </c>
      <c r="AX1563" s="12" t="s">
        <v>156</v>
      </c>
      <c r="AY1563" s="11" t="s">
        <v>1952</v>
      </c>
      <c r="AZ1563" s="13">
        <v>0</v>
      </c>
      <c r="BA1563" s="13">
        <v>0</v>
      </c>
      <c r="BB1563" s="37" t="s">
        <v>1953</v>
      </c>
      <c r="BC1563" s="11"/>
      <c r="BD1563" s="11">
        <v>0</v>
      </c>
      <c r="BE1563" s="11"/>
      <c r="BF1563" s="11"/>
      <c r="BG1563" s="11"/>
      <c r="BH1563" s="14"/>
      <c r="BI1563" s="11">
        <v>0</v>
      </c>
      <c r="BJ1563" s="6">
        <v>0</v>
      </c>
      <c r="BK1563" s="6">
        <v>0</v>
      </c>
      <c r="BL1563" s="6">
        <v>0</v>
      </c>
      <c r="BM1563" s="6">
        <v>0</v>
      </c>
      <c r="BN1563" s="6">
        <v>0</v>
      </c>
      <c r="BO1563" s="6">
        <v>0</v>
      </c>
    </row>
    <row r="1564" spans="3:67" ht="20.25" customHeight="1">
      <c r="C1564" s="14">
        <f t="shared" ref="C1564:C1571" si="112">C1536+1000</f>
        <v>80002021</v>
      </c>
      <c r="D1564" s="12" t="s">
        <v>894</v>
      </c>
      <c r="E1564" s="14">
        <v>1</v>
      </c>
      <c r="F1564" s="11">
        <v>80002021</v>
      </c>
      <c r="G1564" s="14">
        <v>0</v>
      </c>
      <c r="H1564" s="13">
        <v>0</v>
      </c>
      <c r="I1564" s="14">
        <v>1</v>
      </c>
      <c r="J1564" s="14">
        <v>0</v>
      </c>
      <c r="K1564" s="14">
        <v>0</v>
      </c>
      <c r="L1564" s="11">
        <v>0</v>
      </c>
      <c r="M1564" s="11">
        <v>0</v>
      </c>
      <c r="N1564" s="11">
        <v>2</v>
      </c>
      <c r="O1564" s="11">
        <v>10</v>
      </c>
      <c r="P1564" s="11">
        <v>0.2</v>
      </c>
      <c r="Q1564" s="11">
        <v>0</v>
      </c>
      <c r="R1564" s="6">
        <v>0</v>
      </c>
      <c r="S1564" s="11">
        <v>0</v>
      </c>
      <c r="T1564" s="11">
        <v>1</v>
      </c>
      <c r="U1564" s="11">
        <v>2</v>
      </c>
      <c r="V1564" s="11">
        <v>0</v>
      </c>
      <c r="W1564" s="11">
        <v>2</v>
      </c>
      <c r="X1564" s="11">
        <v>0</v>
      </c>
      <c r="Y1564" s="11">
        <v>0</v>
      </c>
      <c r="Z1564" s="11">
        <v>0</v>
      </c>
      <c r="AA1564" s="11">
        <v>0</v>
      </c>
      <c r="AB1564" s="11">
        <v>0</v>
      </c>
      <c r="AC1564" s="11">
        <v>0</v>
      </c>
      <c r="AD1564" s="11">
        <v>5</v>
      </c>
      <c r="AE1564" s="11">
        <v>1</v>
      </c>
      <c r="AF1564" s="11">
        <v>3</v>
      </c>
      <c r="AG1564" s="6">
        <v>1</v>
      </c>
      <c r="AH1564" s="6">
        <v>1</v>
      </c>
      <c r="AI1564" s="6">
        <v>0</v>
      </c>
      <c r="AJ1564" s="6">
        <v>3</v>
      </c>
      <c r="AK1564" s="11">
        <v>0</v>
      </c>
      <c r="AL1564" s="11">
        <v>0</v>
      </c>
      <c r="AM1564" s="11">
        <v>0</v>
      </c>
      <c r="AN1564" s="11">
        <v>3</v>
      </c>
      <c r="AO1564" s="11">
        <v>5000</v>
      </c>
      <c r="AP1564" s="11">
        <v>0.5</v>
      </c>
      <c r="AQ1564" s="11">
        <v>0</v>
      </c>
      <c r="AR1564" s="6">
        <v>0</v>
      </c>
      <c r="AS1564" s="11">
        <v>0</v>
      </c>
      <c r="AT1564" s="12" t="s">
        <v>155</v>
      </c>
      <c r="AU1564" s="6" t="s">
        <v>778</v>
      </c>
      <c r="AV1564" s="14">
        <v>10000007</v>
      </c>
      <c r="AW1564" s="138">
        <v>23000080</v>
      </c>
      <c r="AX1564" s="12" t="s">
        <v>156</v>
      </c>
      <c r="AY1564" s="15" t="s">
        <v>154</v>
      </c>
      <c r="AZ1564" s="13">
        <v>0</v>
      </c>
      <c r="BA1564" s="13">
        <v>0</v>
      </c>
      <c r="BB1564" s="37" t="s">
        <v>895</v>
      </c>
      <c r="BC1564" s="14">
        <v>0</v>
      </c>
      <c r="BD1564" s="11">
        <v>0</v>
      </c>
      <c r="BE1564" s="11"/>
      <c r="BF1564" s="11"/>
      <c r="BG1564" s="11"/>
      <c r="BH1564" s="14"/>
      <c r="BI1564" s="9">
        <v>0</v>
      </c>
      <c r="BJ1564" s="6">
        <v>0</v>
      </c>
      <c r="BK1564" s="6">
        <v>0</v>
      </c>
      <c r="BL1564" s="6">
        <v>0</v>
      </c>
      <c r="BM1564" s="6">
        <v>0</v>
      </c>
      <c r="BN1564" s="6">
        <v>0</v>
      </c>
      <c r="BO1564" s="6">
        <v>0</v>
      </c>
    </row>
    <row r="1565" spans="3:67" ht="20.100000000000001" customHeight="1">
      <c r="C1565" s="14">
        <f t="shared" si="112"/>
        <v>80002022</v>
      </c>
      <c r="D1565" s="12" t="s">
        <v>896</v>
      </c>
      <c r="E1565" s="14">
        <v>1</v>
      </c>
      <c r="F1565" s="11">
        <v>80002022</v>
      </c>
      <c r="G1565" s="6">
        <v>0</v>
      </c>
      <c r="H1565" s="6">
        <v>0</v>
      </c>
      <c r="I1565" s="14">
        <v>1</v>
      </c>
      <c r="J1565" s="14">
        <v>0</v>
      </c>
      <c r="K1565" s="6">
        <v>0</v>
      </c>
      <c r="L1565" s="6">
        <v>0</v>
      </c>
      <c r="M1565" s="6">
        <v>0</v>
      </c>
      <c r="N1565" s="6">
        <v>2</v>
      </c>
      <c r="O1565" s="6">
        <v>1</v>
      </c>
      <c r="P1565" s="6">
        <v>0.2</v>
      </c>
      <c r="Q1565" s="6">
        <v>0</v>
      </c>
      <c r="R1565" s="6">
        <v>0</v>
      </c>
      <c r="S1565" s="6">
        <v>0</v>
      </c>
      <c r="T1565" s="11">
        <v>1</v>
      </c>
      <c r="U1565" s="6">
        <v>2</v>
      </c>
      <c r="V1565" s="6">
        <v>0</v>
      </c>
      <c r="W1565" s="6">
        <v>0</v>
      </c>
      <c r="X1565" s="6">
        <v>0</v>
      </c>
      <c r="Y1565" s="6">
        <v>0</v>
      </c>
      <c r="Z1565" s="6">
        <v>0</v>
      </c>
      <c r="AA1565" s="6">
        <v>0</v>
      </c>
      <c r="AB1565" s="14">
        <v>0</v>
      </c>
      <c r="AC1565" s="6">
        <v>0</v>
      </c>
      <c r="AD1565" s="6">
        <v>10</v>
      </c>
      <c r="AE1565" s="6">
        <v>0</v>
      </c>
      <c r="AF1565" s="6">
        <v>0</v>
      </c>
      <c r="AG1565" s="6">
        <v>7</v>
      </c>
      <c r="AH1565" s="6">
        <v>0</v>
      </c>
      <c r="AI1565" s="6">
        <v>0</v>
      </c>
      <c r="AJ1565" s="6">
        <v>6</v>
      </c>
      <c r="AK1565" s="6">
        <v>0</v>
      </c>
      <c r="AL1565" s="6">
        <v>0</v>
      </c>
      <c r="AM1565" s="6">
        <v>0</v>
      </c>
      <c r="AN1565" s="6">
        <v>0</v>
      </c>
      <c r="AO1565" s="6">
        <v>1000</v>
      </c>
      <c r="AP1565" s="6">
        <v>0</v>
      </c>
      <c r="AQ1565" s="6">
        <v>0</v>
      </c>
      <c r="AR1565" s="6">
        <v>0</v>
      </c>
      <c r="AS1565" s="170" t="s">
        <v>897</v>
      </c>
      <c r="AT1565" s="12" t="s">
        <v>155</v>
      </c>
      <c r="AU1565" s="6" t="s">
        <v>778</v>
      </c>
      <c r="AV1565" s="6" t="s">
        <v>154</v>
      </c>
      <c r="AW1565" s="6">
        <v>0</v>
      </c>
      <c r="AX1565" s="7" t="s">
        <v>156</v>
      </c>
      <c r="AY1565" s="6">
        <v>0</v>
      </c>
      <c r="AZ1565" s="13">
        <v>0</v>
      </c>
      <c r="BA1565" s="13">
        <v>0</v>
      </c>
      <c r="BB1565" s="37" t="s">
        <v>898</v>
      </c>
      <c r="BC1565" s="6">
        <v>0</v>
      </c>
      <c r="BD1565" s="11">
        <v>0</v>
      </c>
      <c r="BE1565" s="11"/>
      <c r="BF1565" s="11"/>
      <c r="BG1565" s="11"/>
      <c r="BH1565" s="14"/>
      <c r="BI1565" s="9">
        <v>0</v>
      </c>
      <c r="BJ1565" s="6">
        <v>0</v>
      </c>
      <c r="BK1565" s="6">
        <v>0</v>
      </c>
      <c r="BL1565" s="6">
        <v>0</v>
      </c>
      <c r="BM1565" s="6">
        <v>0</v>
      </c>
      <c r="BN1565" s="6">
        <v>0</v>
      </c>
      <c r="BO1565" s="6">
        <v>0</v>
      </c>
    </row>
    <row r="1566" spans="3:67" ht="20.100000000000001" customHeight="1">
      <c r="C1566" s="14">
        <f t="shared" si="112"/>
        <v>80002023</v>
      </c>
      <c r="D1566" s="12" t="s">
        <v>1954</v>
      </c>
      <c r="E1566" s="11">
        <v>1</v>
      </c>
      <c r="F1566" s="11">
        <v>80002023</v>
      </c>
      <c r="G1566" s="14">
        <v>0</v>
      </c>
      <c r="H1566" s="13">
        <v>0</v>
      </c>
      <c r="I1566" s="14">
        <v>1</v>
      </c>
      <c r="J1566" s="14">
        <v>0</v>
      </c>
      <c r="K1566" s="14">
        <v>0</v>
      </c>
      <c r="L1566" s="11">
        <v>0</v>
      </c>
      <c r="M1566" s="11">
        <v>0</v>
      </c>
      <c r="N1566" s="11">
        <v>2</v>
      </c>
      <c r="O1566" s="11">
        <v>9</v>
      </c>
      <c r="P1566" s="11">
        <v>0.3</v>
      </c>
      <c r="Q1566" s="11">
        <v>0</v>
      </c>
      <c r="R1566" s="6">
        <v>0</v>
      </c>
      <c r="S1566" s="11">
        <v>0</v>
      </c>
      <c r="T1566" s="11">
        <v>1</v>
      </c>
      <c r="U1566" s="11">
        <v>2</v>
      </c>
      <c r="V1566" s="11">
        <v>0</v>
      </c>
      <c r="W1566" s="11">
        <v>0</v>
      </c>
      <c r="X1566" s="11">
        <v>0</v>
      </c>
      <c r="Y1566" s="11">
        <v>0</v>
      </c>
      <c r="Z1566" s="11">
        <v>0</v>
      </c>
      <c r="AA1566" s="11">
        <v>0</v>
      </c>
      <c r="AB1566" s="11">
        <v>0</v>
      </c>
      <c r="AC1566" s="11">
        <v>0</v>
      </c>
      <c r="AD1566" s="11">
        <v>10</v>
      </c>
      <c r="AE1566" s="11">
        <v>0</v>
      </c>
      <c r="AF1566" s="11">
        <v>3</v>
      </c>
      <c r="AG1566" s="6">
        <v>7</v>
      </c>
      <c r="AH1566" s="6">
        <v>0</v>
      </c>
      <c r="AI1566" s="6">
        <v>0</v>
      </c>
      <c r="AJ1566" s="6">
        <v>10</v>
      </c>
      <c r="AK1566" s="11">
        <v>0</v>
      </c>
      <c r="AL1566" s="11">
        <v>0</v>
      </c>
      <c r="AM1566" s="11">
        <v>0</v>
      </c>
      <c r="AN1566" s="11">
        <v>0</v>
      </c>
      <c r="AO1566" s="11">
        <v>3000</v>
      </c>
      <c r="AP1566" s="11">
        <v>0.5</v>
      </c>
      <c r="AQ1566" s="11">
        <v>0</v>
      </c>
      <c r="AR1566" s="6">
        <v>0</v>
      </c>
      <c r="AS1566" s="11">
        <v>80002003</v>
      </c>
      <c r="AT1566" s="12" t="s">
        <v>155</v>
      </c>
      <c r="AU1566" s="11">
        <v>0</v>
      </c>
      <c r="AV1566" s="14">
        <v>0</v>
      </c>
      <c r="AW1566" s="14">
        <v>0</v>
      </c>
      <c r="AX1566" s="12" t="s">
        <v>156</v>
      </c>
      <c r="AY1566" s="11">
        <v>0</v>
      </c>
      <c r="AZ1566" s="13">
        <v>0</v>
      </c>
      <c r="BA1566" s="13">
        <v>0</v>
      </c>
      <c r="BB1566" s="37" t="s">
        <v>851</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80002024</v>
      </c>
      <c r="D1567" s="12" t="s">
        <v>1955</v>
      </c>
      <c r="E1567" s="11">
        <v>1</v>
      </c>
      <c r="F1567" s="11">
        <v>80002024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10</v>
      </c>
      <c r="AE1567" s="11">
        <v>2</v>
      </c>
      <c r="AF1567" s="11" t="s">
        <v>163</v>
      </c>
      <c r="AG1567" s="6">
        <v>2</v>
      </c>
      <c r="AH1567" s="6">
        <v>2</v>
      </c>
      <c r="AI1567" s="6">
        <v>0</v>
      </c>
      <c r="AJ1567" s="6">
        <v>1.5</v>
      </c>
      <c r="AK1567" s="11">
        <v>0</v>
      </c>
      <c r="AL1567" s="11">
        <v>0</v>
      </c>
      <c r="AM1567" s="11">
        <v>0</v>
      </c>
      <c r="AN1567" s="11">
        <v>0</v>
      </c>
      <c r="AO1567" s="11">
        <v>3000</v>
      </c>
      <c r="AP1567" s="11">
        <v>0.5</v>
      </c>
      <c r="AQ1567" s="11">
        <v>0</v>
      </c>
      <c r="AR1567" s="6">
        <v>0</v>
      </c>
      <c r="AS1567" s="11" t="s">
        <v>154</v>
      </c>
      <c r="AT1567" s="12" t="s">
        <v>155</v>
      </c>
      <c r="AU1567" s="11">
        <v>0</v>
      </c>
      <c r="AV1567" s="14">
        <v>0</v>
      </c>
      <c r="AW1567" s="14">
        <v>0</v>
      </c>
      <c r="AX1567" s="12" t="s">
        <v>156</v>
      </c>
      <c r="AY1567" s="11" t="s">
        <v>1893</v>
      </c>
      <c r="AZ1567" s="13">
        <v>0</v>
      </c>
      <c r="BA1567" s="13">
        <v>0</v>
      </c>
      <c r="BB1567" s="37" t="s">
        <v>1956</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2"/>
        <v>80002025</v>
      </c>
      <c r="D1568" s="12" t="s">
        <v>1957</v>
      </c>
      <c r="E1568" s="14">
        <v>1</v>
      </c>
      <c r="F1568" s="11">
        <v>80002025</v>
      </c>
      <c r="G1568" s="6">
        <v>0</v>
      </c>
      <c r="H1568" s="6">
        <v>0</v>
      </c>
      <c r="I1568" s="14">
        <v>1</v>
      </c>
      <c r="J1568" s="14">
        <v>0</v>
      </c>
      <c r="K1568" s="6">
        <v>0</v>
      </c>
      <c r="L1568" s="6">
        <v>0</v>
      </c>
      <c r="M1568" s="6">
        <v>0</v>
      </c>
      <c r="N1568" s="6">
        <v>2</v>
      </c>
      <c r="O1568" s="6">
        <v>10</v>
      </c>
      <c r="P1568" s="6">
        <v>0.1</v>
      </c>
      <c r="Q1568" s="6">
        <v>0</v>
      </c>
      <c r="R1568" s="6">
        <v>0</v>
      </c>
      <c r="S1568" s="6">
        <v>0</v>
      </c>
      <c r="T1568" s="11">
        <v>1</v>
      </c>
      <c r="U1568" s="6">
        <v>2</v>
      </c>
      <c r="V1568" s="6">
        <v>0</v>
      </c>
      <c r="W1568" s="6">
        <v>2.5</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6" t="s">
        <v>154</v>
      </c>
      <c r="AT1568" s="12" t="s">
        <v>155</v>
      </c>
      <c r="AU1568" s="6" t="s">
        <v>778</v>
      </c>
      <c r="AV1568" s="6" t="s">
        <v>154</v>
      </c>
      <c r="AW1568" s="6" t="s">
        <v>854</v>
      </c>
      <c r="AX1568" s="7" t="s">
        <v>156</v>
      </c>
      <c r="AY1568" s="6">
        <v>0</v>
      </c>
      <c r="AZ1568" s="13">
        <v>0</v>
      </c>
      <c r="BA1568" s="13">
        <v>0</v>
      </c>
      <c r="BB1568" s="33" t="s">
        <v>855</v>
      </c>
      <c r="BC1568" s="6">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2"/>
        <v>80002026</v>
      </c>
      <c r="D1569" s="12" t="s">
        <v>1958</v>
      </c>
      <c r="E1569" s="14">
        <v>1</v>
      </c>
      <c r="F1569" s="11">
        <v>80002026</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6">
        <v>80002004</v>
      </c>
      <c r="AT1569" s="12" t="s">
        <v>155</v>
      </c>
      <c r="AU1569" s="6">
        <v>0</v>
      </c>
      <c r="AV1569" s="6" t="s">
        <v>154</v>
      </c>
      <c r="AW1569" s="6">
        <v>0</v>
      </c>
      <c r="AX1569" s="7" t="s">
        <v>156</v>
      </c>
      <c r="AY1569" s="6">
        <v>0</v>
      </c>
      <c r="AZ1569" s="13">
        <v>0</v>
      </c>
      <c r="BA1569" s="13">
        <v>0</v>
      </c>
      <c r="BB1569" s="33" t="s">
        <v>1959</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2"/>
        <v>80002027</v>
      </c>
      <c r="D1570" s="12" t="s">
        <v>1960</v>
      </c>
      <c r="E1570" s="11">
        <v>1</v>
      </c>
      <c r="F1570" s="11">
        <v>80002027</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163</v>
      </c>
      <c r="AG1570" s="6">
        <v>2</v>
      </c>
      <c r="AH1570" s="6">
        <v>2</v>
      </c>
      <c r="AI1570" s="6">
        <v>0</v>
      </c>
      <c r="AJ1570" s="6">
        <v>1.5</v>
      </c>
      <c r="AK1570" s="11">
        <v>0</v>
      </c>
      <c r="AL1570" s="11">
        <v>0</v>
      </c>
      <c r="AM1570" s="11">
        <v>0</v>
      </c>
      <c r="AN1570" s="11">
        <v>0</v>
      </c>
      <c r="AO1570" s="11">
        <v>3000</v>
      </c>
      <c r="AP1570" s="11">
        <v>0.5</v>
      </c>
      <c r="AQ1570" s="11">
        <v>0</v>
      </c>
      <c r="AR1570" s="6">
        <v>0</v>
      </c>
      <c r="AS1570" s="11" t="s">
        <v>154</v>
      </c>
      <c r="AT1570" s="12" t="s">
        <v>155</v>
      </c>
      <c r="AU1570" s="11">
        <v>0</v>
      </c>
      <c r="AV1570" s="14">
        <v>0</v>
      </c>
      <c r="AW1570" s="14">
        <v>0</v>
      </c>
      <c r="AX1570" s="12" t="s">
        <v>156</v>
      </c>
      <c r="AY1570" s="11" t="s">
        <v>1900</v>
      </c>
      <c r="AZ1570" s="13">
        <v>0</v>
      </c>
      <c r="BA1570" s="13">
        <v>0</v>
      </c>
      <c r="BB1570" s="37" t="s">
        <v>1961</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80002028</v>
      </c>
      <c r="D1571" s="12" t="s">
        <v>852</v>
      </c>
      <c r="E1571" s="11">
        <v>1</v>
      </c>
      <c r="F1571" s="11">
        <v>80002028</v>
      </c>
      <c r="G1571" s="14">
        <v>0</v>
      </c>
      <c r="H1571" s="13">
        <v>0</v>
      </c>
      <c r="I1571" s="14">
        <v>1</v>
      </c>
      <c r="J1571" s="14">
        <v>0</v>
      </c>
      <c r="K1571" s="14">
        <v>0</v>
      </c>
      <c r="L1571" s="11">
        <v>0</v>
      </c>
      <c r="M1571" s="11">
        <v>0</v>
      </c>
      <c r="N1571" s="11">
        <v>2</v>
      </c>
      <c r="O1571" s="11">
        <v>9</v>
      </c>
      <c r="P1571" s="11">
        <v>0.1</v>
      </c>
      <c r="Q1571" s="11">
        <v>0</v>
      </c>
      <c r="R1571" s="6">
        <v>0</v>
      </c>
      <c r="S1571" s="11">
        <v>0</v>
      </c>
      <c r="T1571" s="11">
        <v>1</v>
      </c>
      <c r="U1571" s="11">
        <v>2</v>
      </c>
      <c r="V1571" s="11">
        <v>0</v>
      </c>
      <c r="W1571" s="11">
        <v>2</v>
      </c>
      <c r="X1571" s="11">
        <v>0</v>
      </c>
      <c r="Y1571" s="11">
        <v>0</v>
      </c>
      <c r="Z1571" s="11">
        <v>0</v>
      </c>
      <c r="AA1571" s="11">
        <v>0</v>
      </c>
      <c r="AB1571" s="11">
        <v>0</v>
      </c>
      <c r="AC1571" s="11">
        <v>0</v>
      </c>
      <c r="AD1571" s="11">
        <v>3</v>
      </c>
      <c r="AE1571" s="11">
        <v>2</v>
      </c>
      <c r="AF1571" s="11" t="s">
        <v>163</v>
      </c>
      <c r="AG1571" s="6">
        <v>0</v>
      </c>
      <c r="AH1571" s="6">
        <v>0</v>
      </c>
      <c r="AI1571" s="6">
        <v>0</v>
      </c>
      <c r="AJ1571" s="6">
        <v>1.5</v>
      </c>
      <c r="AK1571" s="11">
        <v>0</v>
      </c>
      <c r="AL1571" s="11">
        <v>0</v>
      </c>
      <c r="AM1571" s="11">
        <v>0</v>
      </c>
      <c r="AN1571" s="11">
        <v>0</v>
      </c>
      <c r="AO1571" s="11">
        <v>3000</v>
      </c>
      <c r="AP1571" s="11">
        <v>0.5</v>
      </c>
      <c r="AQ1571" s="11">
        <v>0</v>
      </c>
      <c r="AR1571" s="6">
        <v>0</v>
      </c>
      <c r="AS1571" s="11">
        <v>0</v>
      </c>
      <c r="AT1571" s="12" t="s">
        <v>155</v>
      </c>
      <c r="AU1571" s="11">
        <v>0</v>
      </c>
      <c r="AV1571" s="14">
        <v>10000007</v>
      </c>
      <c r="AW1571" s="14">
        <v>23000040</v>
      </c>
      <c r="AX1571" s="12" t="s">
        <v>156</v>
      </c>
      <c r="AY1571" s="11">
        <v>0</v>
      </c>
      <c r="AZ1571" s="13">
        <v>0</v>
      </c>
      <c r="BA1571" s="13">
        <v>1</v>
      </c>
      <c r="BB1571" s="37" t="s">
        <v>853</v>
      </c>
      <c r="BC1571" s="11">
        <v>0</v>
      </c>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ref="C1572:C1581" si="113">C1544+1000</f>
        <v>80003001</v>
      </c>
      <c r="D1572" s="12" t="s">
        <v>1962</v>
      </c>
      <c r="E1572" s="11">
        <v>1</v>
      </c>
      <c r="F1572" s="11">
        <v>80003001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163</v>
      </c>
      <c r="AG1572" s="6">
        <v>2</v>
      </c>
      <c r="AH1572" s="6">
        <v>2</v>
      </c>
      <c r="AI1572" s="6">
        <v>0</v>
      </c>
      <c r="AJ1572" s="6">
        <v>1.5</v>
      </c>
      <c r="AK1572" s="11">
        <v>0</v>
      </c>
      <c r="AL1572" s="11">
        <v>0</v>
      </c>
      <c r="AM1572" s="11">
        <v>0</v>
      </c>
      <c r="AN1572" s="11">
        <v>1</v>
      </c>
      <c r="AO1572" s="11">
        <v>3000</v>
      </c>
      <c r="AP1572" s="11">
        <v>0.5</v>
      </c>
      <c r="AQ1572" s="11">
        <v>0</v>
      </c>
      <c r="AR1572" s="6">
        <v>0</v>
      </c>
      <c r="AS1572" s="11" t="s">
        <v>154</v>
      </c>
      <c r="AT1572" s="12" t="s">
        <v>209</v>
      </c>
      <c r="AU1572" s="11">
        <v>0</v>
      </c>
      <c r="AV1572" s="14">
        <v>0</v>
      </c>
      <c r="AW1572" s="14">
        <v>0</v>
      </c>
      <c r="AX1572" s="12" t="s">
        <v>156</v>
      </c>
      <c r="AY1572" s="11">
        <v>0</v>
      </c>
      <c r="AZ1572" s="13">
        <v>0</v>
      </c>
      <c r="BA1572" s="13">
        <v>0</v>
      </c>
      <c r="BB1572" s="37" t="s">
        <v>1963</v>
      </c>
      <c r="BC1572" s="11"/>
      <c r="BD1572" s="11">
        <v>0</v>
      </c>
      <c r="BE1572" s="11"/>
      <c r="BF1572" s="11"/>
      <c r="BG1572" s="11"/>
      <c r="BH1572" s="11"/>
      <c r="BI1572" s="11">
        <v>0</v>
      </c>
      <c r="BJ1572" s="6">
        <v>0</v>
      </c>
      <c r="BK1572" s="6">
        <v>0</v>
      </c>
      <c r="BL1572" s="6">
        <v>0</v>
      </c>
      <c r="BM1572" s="6">
        <v>0</v>
      </c>
      <c r="BN1572" s="6">
        <v>0</v>
      </c>
      <c r="BO1572" s="6">
        <v>0</v>
      </c>
    </row>
    <row r="1573" spans="3:67" ht="20.100000000000001" customHeight="1">
      <c r="C1573" s="14">
        <f t="shared" si="113"/>
        <v>80003002</v>
      </c>
      <c r="D1573" s="12" t="s">
        <v>1964</v>
      </c>
      <c r="E1573" s="11">
        <v>1</v>
      </c>
      <c r="F1573" s="11">
        <v>80003002</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163</v>
      </c>
      <c r="AG1573" s="6">
        <v>2</v>
      </c>
      <c r="AH1573" s="6">
        <v>2</v>
      </c>
      <c r="AI1573" s="6">
        <v>0</v>
      </c>
      <c r="AJ1573" s="6">
        <v>1.5</v>
      </c>
      <c r="AK1573" s="11">
        <v>0</v>
      </c>
      <c r="AL1573" s="11">
        <v>0</v>
      </c>
      <c r="AM1573" s="11">
        <v>0</v>
      </c>
      <c r="AN1573" s="11">
        <v>1</v>
      </c>
      <c r="AO1573" s="11">
        <v>3000</v>
      </c>
      <c r="AP1573" s="11">
        <v>0.5</v>
      </c>
      <c r="AQ1573" s="11">
        <v>0</v>
      </c>
      <c r="AR1573" s="6">
        <v>0</v>
      </c>
      <c r="AS1573" s="11" t="s">
        <v>154</v>
      </c>
      <c r="AT1573" s="12" t="s">
        <v>209</v>
      </c>
      <c r="AU1573" s="11">
        <v>0</v>
      </c>
      <c r="AV1573" s="14">
        <v>0</v>
      </c>
      <c r="AW1573" s="14">
        <v>0</v>
      </c>
      <c r="AX1573" s="12" t="s">
        <v>156</v>
      </c>
      <c r="AY1573" s="11">
        <v>0</v>
      </c>
      <c r="AZ1573" s="13">
        <v>0</v>
      </c>
      <c r="BA1573" s="13">
        <v>0</v>
      </c>
      <c r="BB1573" s="37" t="s">
        <v>1963</v>
      </c>
      <c r="BC1573" s="11"/>
      <c r="BD1573" s="11">
        <v>0</v>
      </c>
      <c r="BE1573" s="11"/>
      <c r="BF1573" s="11"/>
      <c r="BG1573" s="11"/>
      <c r="BH1573" s="11"/>
      <c r="BI1573" s="11">
        <v>0</v>
      </c>
      <c r="BJ1573" s="6">
        <v>0</v>
      </c>
      <c r="BK1573" s="6">
        <v>0</v>
      </c>
      <c r="BL1573" s="6">
        <v>0</v>
      </c>
      <c r="BM1573" s="6">
        <v>0</v>
      </c>
      <c r="BN1573" s="6">
        <v>0</v>
      </c>
      <c r="BO1573" s="6">
        <v>0</v>
      </c>
    </row>
    <row r="1574" spans="3:67" ht="20.100000000000001" customHeight="1">
      <c r="C1574" s="14">
        <f t="shared" si="113"/>
        <v>80003003</v>
      </c>
      <c r="D1574" s="12" t="s">
        <v>1965</v>
      </c>
      <c r="E1574" s="11">
        <v>1</v>
      </c>
      <c r="F1574" s="11">
        <v>80003003</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163</v>
      </c>
      <c r="AG1574" s="6">
        <v>2</v>
      </c>
      <c r="AH1574" s="6">
        <v>2</v>
      </c>
      <c r="AI1574" s="6">
        <v>0</v>
      </c>
      <c r="AJ1574" s="6">
        <v>1.5</v>
      </c>
      <c r="AK1574" s="11">
        <v>0</v>
      </c>
      <c r="AL1574" s="11">
        <v>0</v>
      </c>
      <c r="AM1574" s="11">
        <v>0</v>
      </c>
      <c r="AN1574" s="11">
        <v>1</v>
      </c>
      <c r="AO1574" s="11">
        <v>3000</v>
      </c>
      <c r="AP1574" s="11">
        <v>0.5</v>
      </c>
      <c r="AQ1574" s="11">
        <v>0</v>
      </c>
      <c r="AR1574" s="6">
        <v>0</v>
      </c>
      <c r="AS1574" s="11" t="s">
        <v>154</v>
      </c>
      <c r="AT1574" s="12" t="s">
        <v>209</v>
      </c>
      <c r="AU1574" s="11">
        <v>0</v>
      </c>
      <c r="AV1574" s="14">
        <v>0</v>
      </c>
      <c r="AW1574" s="14">
        <v>0</v>
      </c>
      <c r="AX1574" s="12" t="s">
        <v>156</v>
      </c>
      <c r="AY1574" s="11">
        <v>0</v>
      </c>
      <c r="AZ1574" s="13">
        <v>0</v>
      </c>
      <c r="BA1574" s="13">
        <v>0</v>
      </c>
      <c r="BB1574" s="37" t="s">
        <v>1963</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3"/>
        <v>80003004</v>
      </c>
      <c r="D1575" s="12" t="s">
        <v>1966</v>
      </c>
      <c r="E1575" s="11">
        <v>1</v>
      </c>
      <c r="F1575" s="11">
        <v>80003004</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163</v>
      </c>
      <c r="AG1575" s="6">
        <v>2</v>
      </c>
      <c r="AH1575" s="6">
        <v>2</v>
      </c>
      <c r="AI1575" s="6">
        <v>0</v>
      </c>
      <c r="AJ1575" s="6">
        <v>1.5</v>
      </c>
      <c r="AK1575" s="11">
        <v>0</v>
      </c>
      <c r="AL1575" s="11">
        <v>0</v>
      </c>
      <c r="AM1575" s="11">
        <v>0</v>
      </c>
      <c r="AN1575" s="11">
        <v>1</v>
      </c>
      <c r="AO1575" s="11">
        <v>3000</v>
      </c>
      <c r="AP1575" s="11">
        <v>0.5</v>
      </c>
      <c r="AQ1575" s="11">
        <v>0</v>
      </c>
      <c r="AR1575" s="6">
        <v>0</v>
      </c>
      <c r="AS1575" s="11" t="s">
        <v>154</v>
      </c>
      <c r="AT1575" s="12" t="s">
        <v>209</v>
      </c>
      <c r="AU1575" s="11">
        <v>0</v>
      </c>
      <c r="AV1575" s="14">
        <v>0</v>
      </c>
      <c r="AW1575" s="14">
        <v>0</v>
      </c>
      <c r="AX1575" s="12" t="s">
        <v>156</v>
      </c>
      <c r="AY1575" s="11">
        <v>0</v>
      </c>
      <c r="AZ1575" s="13">
        <v>0</v>
      </c>
      <c r="BA1575" s="13">
        <v>0</v>
      </c>
      <c r="BB1575" s="37" t="s">
        <v>1963</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3"/>
        <v>80003005</v>
      </c>
      <c r="D1576" s="12" t="s">
        <v>1967</v>
      </c>
      <c r="E1576" s="11">
        <v>1</v>
      </c>
      <c r="F1576" s="11">
        <v>80003005</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163</v>
      </c>
      <c r="AG1576" s="6">
        <v>2</v>
      </c>
      <c r="AH1576" s="6">
        <v>2</v>
      </c>
      <c r="AI1576" s="6">
        <v>0</v>
      </c>
      <c r="AJ1576" s="6">
        <v>1.5</v>
      </c>
      <c r="AK1576" s="11">
        <v>0</v>
      </c>
      <c r="AL1576" s="11">
        <v>0</v>
      </c>
      <c r="AM1576" s="11">
        <v>0</v>
      </c>
      <c r="AN1576" s="11">
        <v>1</v>
      </c>
      <c r="AO1576" s="11">
        <v>3000</v>
      </c>
      <c r="AP1576" s="11">
        <v>0.5</v>
      </c>
      <c r="AQ1576" s="11">
        <v>0</v>
      </c>
      <c r="AR1576" s="6">
        <v>0</v>
      </c>
      <c r="AS1576" s="11" t="s">
        <v>154</v>
      </c>
      <c r="AT1576" s="12" t="s">
        <v>209</v>
      </c>
      <c r="AU1576" s="11">
        <v>0</v>
      </c>
      <c r="AV1576" s="14">
        <v>0</v>
      </c>
      <c r="AW1576" s="14">
        <v>0</v>
      </c>
      <c r="AX1576" s="12" t="s">
        <v>156</v>
      </c>
      <c r="AY1576" s="11">
        <v>0</v>
      </c>
      <c r="AZ1576" s="13">
        <v>0</v>
      </c>
      <c r="BA1576" s="13">
        <v>0</v>
      </c>
      <c r="BB1576" s="37" t="s">
        <v>1963</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3"/>
        <v>80003006</v>
      </c>
      <c r="D1577" s="12" t="s">
        <v>1968</v>
      </c>
      <c r="E1577" s="11">
        <v>1</v>
      </c>
      <c r="F1577" s="11">
        <v>80003101</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163</v>
      </c>
      <c r="AG1577" s="6">
        <v>2</v>
      </c>
      <c r="AH1577" s="6">
        <v>2</v>
      </c>
      <c r="AI1577" s="6">
        <v>0</v>
      </c>
      <c r="AJ1577" s="6">
        <v>1.5</v>
      </c>
      <c r="AK1577" s="11">
        <v>0</v>
      </c>
      <c r="AL1577" s="11">
        <v>0</v>
      </c>
      <c r="AM1577" s="11">
        <v>0</v>
      </c>
      <c r="AN1577" s="11">
        <v>1</v>
      </c>
      <c r="AO1577" s="11">
        <v>3000</v>
      </c>
      <c r="AP1577" s="11">
        <v>0.5</v>
      </c>
      <c r="AQ1577" s="11">
        <v>0</v>
      </c>
      <c r="AR1577" s="6">
        <v>0</v>
      </c>
      <c r="AS1577" s="11" t="s">
        <v>154</v>
      </c>
      <c r="AT1577" s="12" t="s">
        <v>209</v>
      </c>
      <c r="AU1577" s="11">
        <v>0</v>
      </c>
      <c r="AV1577" s="14">
        <v>0</v>
      </c>
      <c r="AW1577" s="14">
        <v>0</v>
      </c>
      <c r="AX1577" s="12" t="s">
        <v>156</v>
      </c>
      <c r="AY1577" s="11">
        <v>0</v>
      </c>
      <c r="AZ1577" s="13">
        <v>0</v>
      </c>
      <c r="BA1577" s="13">
        <v>0</v>
      </c>
      <c r="BB1577" s="37" t="s">
        <v>1969</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3"/>
        <v>80003007</v>
      </c>
      <c r="D1578" s="12" t="s">
        <v>1970</v>
      </c>
      <c r="E1578" s="11">
        <v>1</v>
      </c>
      <c r="F1578" s="11">
        <v>80003102</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163</v>
      </c>
      <c r="AG1578" s="6">
        <v>2</v>
      </c>
      <c r="AH1578" s="6">
        <v>2</v>
      </c>
      <c r="AI1578" s="6">
        <v>0</v>
      </c>
      <c r="AJ1578" s="6">
        <v>1.5</v>
      </c>
      <c r="AK1578" s="11">
        <v>0</v>
      </c>
      <c r="AL1578" s="11">
        <v>0</v>
      </c>
      <c r="AM1578" s="11">
        <v>0</v>
      </c>
      <c r="AN1578" s="11">
        <v>1</v>
      </c>
      <c r="AO1578" s="11">
        <v>3000</v>
      </c>
      <c r="AP1578" s="11">
        <v>0.5</v>
      </c>
      <c r="AQ1578" s="11">
        <v>0</v>
      </c>
      <c r="AR1578" s="6">
        <v>0</v>
      </c>
      <c r="AS1578" s="11" t="s">
        <v>154</v>
      </c>
      <c r="AT1578" s="12" t="s">
        <v>209</v>
      </c>
      <c r="AU1578" s="11">
        <v>0</v>
      </c>
      <c r="AV1578" s="14">
        <v>0</v>
      </c>
      <c r="AW1578" s="14">
        <v>0</v>
      </c>
      <c r="AX1578" s="12" t="s">
        <v>156</v>
      </c>
      <c r="AY1578" s="11">
        <v>0</v>
      </c>
      <c r="AZ1578" s="13">
        <v>0</v>
      </c>
      <c r="BA1578" s="13">
        <v>0</v>
      </c>
      <c r="BB1578" s="37" t="s">
        <v>1971</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3"/>
        <v>80003008</v>
      </c>
      <c r="D1579" s="12" t="s">
        <v>1972</v>
      </c>
      <c r="E1579" s="11">
        <v>1</v>
      </c>
      <c r="F1579" s="11">
        <v>80003103</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163</v>
      </c>
      <c r="AG1579" s="6">
        <v>2</v>
      </c>
      <c r="AH1579" s="6">
        <v>2</v>
      </c>
      <c r="AI1579" s="6">
        <v>0</v>
      </c>
      <c r="AJ1579" s="6">
        <v>1.5</v>
      </c>
      <c r="AK1579" s="11">
        <v>0</v>
      </c>
      <c r="AL1579" s="11">
        <v>0</v>
      </c>
      <c r="AM1579" s="11">
        <v>0</v>
      </c>
      <c r="AN1579" s="11">
        <v>1</v>
      </c>
      <c r="AO1579" s="11">
        <v>3000</v>
      </c>
      <c r="AP1579" s="11">
        <v>0.5</v>
      </c>
      <c r="AQ1579" s="11">
        <v>0</v>
      </c>
      <c r="AR1579" s="6">
        <v>0</v>
      </c>
      <c r="AS1579" s="11" t="s">
        <v>154</v>
      </c>
      <c r="AT1579" s="12" t="s">
        <v>209</v>
      </c>
      <c r="AU1579" s="11">
        <v>0</v>
      </c>
      <c r="AV1579" s="14">
        <v>0</v>
      </c>
      <c r="AW1579" s="14">
        <v>0</v>
      </c>
      <c r="AX1579" s="12" t="s">
        <v>156</v>
      </c>
      <c r="AY1579" s="11">
        <v>0</v>
      </c>
      <c r="AZ1579" s="13">
        <v>0</v>
      </c>
      <c r="BA1579" s="13">
        <v>0</v>
      </c>
      <c r="BB1579" s="37" t="s">
        <v>1973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3"/>
        <v>80003009</v>
      </c>
      <c r="D1580" s="12" t="s">
        <v>1974</v>
      </c>
      <c r="E1580" s="11">
        <v>1</v>
      </c>
      <c r="F1580" s="11">
        <v>80003104</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163</v>
      </c>
      <c r="AG1580" s="6">
        <v>2</v>
      </c>
      <c r="AH1580" s="6">
        <v>2</v>
      </c>
      <c r="AI1580" s="6">
        <v>0</v>
      </c>
      <c r="AJ1580" s="6">
        <v>1.5</v>
      </c>
      <c r="AK1580" s="11">
        <v>0</v>
      </c>
      <c r="AL1580" s="11">
        <v>0</v>
      </c>
      <c r="AM1580" s="11">
        <v>0</v>
      </c>
      <c r="AN1580" s="11">
        <v>1</v>
      </c>
      <c r="AO1580" s="11">
        <v>3000</v>
      </c>
      <c r="AP1580" s="11">
        <v>0.5</v>
      </c>
      <c r="AQ1580" s="11">
        <v>0</v>
      </c>
      <c r="AR1580" s="6">
        <v>0</v>
      </c>
      <c r="AS1580" s="11" t="s">
        <v>154</v>
      </c>
      <c r="AT1580" s="12" t="s">
        <v>209</v>
      </c>
      <c r="AU1580" s="11">
        <v>0</v>
      </c>
      <c r="AV1580" s="14">
        <v>0</v>
      </c>
      <c r="AW1580" s="14">
        <v>0</v>
      </c>
      <c r="AX1580" s="12" t="s">
        <v>156</v>
      </c>
      <c r="AY1580" s="11">
        <v>0</v>
      </c>
      <c r="AZ1580" s="13">
        <v>0</v>
      </c>
      <c r="BA1580" s="13">
        <v>0</v>
      </c>
      <c r="BB1580" s="37" t="s">
        <v>1975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3"/>
        <v>80003010</v>
      </c>
      <c r="D1581" s="12" t="s">
        <v>1976</v>
      </c>
      <c r="E1581" s="11">
        <v>1</v>
      </c>
      <c r="F1581" s="11">
        <v>80003105</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163</v>
      </c>
      <c r="AG1581" s="6">
        <v>2</v>
      </c>
      <c r="AH1581" s="6">
        <v>2</v>
      </c>
      <c r="AI1581" s="6">
        <v>0</v>
      </c>
      <c r="AJ1581" s="6">
        <v>1.5</v>
      </c>
      <c r="AK1581" s="11">
        <v>0</v>
      </c>
      <c r="AL1581" s="11">
        <v>0</v>
      </c>
      <c r="AM1581" s="11">
        <v>0</v>
      </c>
      <c r="AN1581" s="11">
        <v>1</v>
      </c>
      <c r="AO1581" s="11">
        <v>3000</v>
      </c>
      <c r="AP1581" s="11">
        <v>0.5</v>
      </c>
      <c r="AQ1581" s="11">
        <v>0</v>
      </c>
      <c r="AR1581" s="6">
        <v>0</v>
      </c>
      <c r="AS1581" s="11" t="s">
        <v>154</v>
      </c>
      <c r="AT1581" s="12" t="s">
        <v>209</v>
      </c>
      <c r="AU1581" s="11">
        <v>0</v>
      </c>
      <c r="AV1581" s="14">
        <v>0</v>
      </c>
      <c r="AW1581" s="14">
        <v>0</v>
      </c>
      <c r="AX1581" s="12" t="s">
        <v>156</v>
      </c>
      <c r="AY1581" s="11">
        <v>0</v>
      </c>
      <c r="AZ1581" s="13">
        <v>0</v>
      </c>
      <c r="BA1581" s="13">
        <v>0</v>
      </c>
      <c r="BB1581" s="37" t="s">
        <v>1977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v>80004001</v>
      </c>
      <c r="D1582" s="54" t="s">
        <v>1978</v>
      </c>
      <c r="E1582" s="11">
        <v>1</v>
      </c>
      <c r="F1582" s="14">
        <v>80004001</v>
      </c>
      <c r="G1582" s="55">
        <v>0</v>
      </c>
      <c r="H1582" s="13">
        <v>0</v>
      </c>
      <c r="I1582" s="14">
        <v>1</v>
      </c>
      <c r="J1582" s="14">
        <v>0</v>
      </c>
      <c r="K1582" s="14">
        <v>0</v>
      </c>
      <c r="L1582" s="55">
        <v>0</v>
      </c>
      <c r="M1582" s="55">
        <v>0</v>
      </c>
      <c r="N1582" s="55">
        <v>2</v>
      </c>
      <c r="O1582" s="55">
        <v>1</v>
      </c>
      <c r="P1582" s="55">
        <v>0.2</v>
      </c>
      <c r="Q1582" s="55">
        <v>0</v>
      </c>
      <c r="R1582" s="6">
        <v>0</v>
      </c>
      <c r="S1582" s="55">
        <v>0</v>
      </c>
      <c r="T1582" s="11">
        <v>1</v>
      </c>
      <c r="U1582" s="55">
        <v>2</v>
      </c>
      <c r="V1582" s="55">
        <v>0</v>
      </c>
      <c r="W1582" s="55">
        <v>0</v>
      </c>
      <c r="X1582" s="55">
        <v>0</v>
      </c>
      <c r="Y1582" s="55">
        <v>0</v>
      </c>
      <c r="Z1582" s="55">
        <v>0</v>
      </c>
      <c r="AA1582" s="55">
        <v>0</v>
      </c>
      <c r="AB1582" s="55">
        <v>0</v>
      </c>
      <c r="AC1582" s="55">
        <v>0</v>
      </c>
      <c r="AD1582" s="55">
        <v>15</v>
      </c>
      <c r="AE1582" s="55">
        <v>1</v>
      </c>
      <c r="AF1582" s="55">
        <v>3</v>
      </c>
      <c r="AG1582" s="6">
        <v>0</v>
      </c>
      <c r="AH1582" s="6">
        <v>0</v>
      </c>
      <c r="AI1582" s="6">
        <v>0</v>
      </c>
      <c r="AJ1582" s="62">
        <v>6</v>
      </c>
      <c r="AK1582" s="55">
        <v>0</v>
      </c>
      <c r="AL1582" s="55">
        <v>0</v>
      </c>
      <c r="AM1582" s="55">
        <v>0</v>
      </c>
      <c r="AN1582" s="55">
        <v>0.5</v>
      </c>
      <c r="AO1582" s="55">
        <v>3000</v>
      </c>
      <c r="AP1582" s="55">
        <v>0.5</v>
      </c>
      <c r="AQ1582" s="55">
        <v>0</v>
      </c>
      <c r="AR1582" s="6">
        <v>0</v>
      </c>
      <c r="AS1582" s="55">
        <v>93000201</v>
      </c>
      <c r="AT1582" s="54" t="s">
        <v>209</v>
      </c>
      <c r="AU1582" s="11">
        <v>0</v>
      </c>
      <c r="AV1582" s="66">
        <v>10000007</v>
      </c>
      <c r="AW1582" s="14">
        <v>23000050</v>
      </c>
      <c r="AX1582" s="54" t="s">
        <v>156</v>
      </c>
      <c r="AY1582" s="55">
        <v>0</v>
      </c>
      <c r="AZ1582" s="73">
        <v>0</v>
      </c>
      <c r="BA1582" s="13">
        <v>0</v>
      </c>
      <c r="BB1582" s="37" t="s">
        <v>1979</v>
      </c>
      <c r="BC1582" s="55">
        <v>0</v>
      </c>
      <c r="BD1582" s="11">
        <v>0</v>
      </c>
      <c r="BE1582" s="55">
        <v>0</v>
      </c>
      <c r="BF1582" s="55">
        <v>0</v>
      </c>
      <c r="BG1582" s="55">
        <v>0</v>
      </c>
      <c r="BH1582" s="55">
        <v>0</v>
      </c>
      <c r="BI1582" s="11">
        <v>0</v>
      </c>
      <c r="BJ1582" s="6">
        <v>0</v>
      </c>
      <c r="BK1582" s="6">
        <v>0</v>
      </c>
      <c r="BL1582" s="6">
        <v>0</v>
      </c>
      <c r="BM1582" s="6">
        <v>0</v>
      </c>
      <c r="BN1582" s="6">
        <v>0</v>
      </c>
      <c r="BO1582" s="6">
        <v>0</v>
      </c>
    </row>
    <row r="1583" spans="3:67" ht="19.5" customHeight="1">
      <c r="C1583" s="14">
        <v>80004002</v>
      </c>
      <c r="D1583" s="12" t="s">
        <v>1980</v>
      </c>
      <c r="E1583" s="14">
        <v>1</v>
      </c>
      <c r="F1583" s="14">
        <v>80004002</v>
      </c>
      <c r="G1583" s="14">
        <v>0</v>
      </c>
      <c r="H1583" s="13">
        <v>0</v>
      </c>
      <c r="I1583" s="14">
        <v>1</v>
      </c>
      <c r="J1583" s="14">
        <v>0</v>
      </c>
      <c r="K1583" s="14">
        <v>0</v>
      </c>
      <c r="L1583" s="11">
        <v>0</v>
      </c>
      <c r="M1583" s="11">
        <v>0</v>
      </c>
      <c r="N1583" s="11">
        <v>2</v>
      </c>
      <c r="O1583" s="11">
        <v>1</v>
      </c>
      <c r="P1583" s="11">
        <v>1</v>
      </c>
      <c r="Q1583" s="11">
        <v>0</v>
      </c>
      <c r="R1583" s="6">
        <v>0</v>
      </c>
      <c r="S1583" s="11">
        <v>0</v>
      </c>
      <c r="T1583" s="11">
        <v>1</v>
      </c>
      <c r="U1583" s="11">
        <v>2</v>
      </c>
      <c r="V1583" s="11">
        <v>0</v>
      </c>
      <c r="W1583" s="11">
        <v>1.2</v>
      </c>
      <c r="X1583" s="11">
        <v>0</v>
      </c>
      <c r="Y1583" s="11">
        <v>1</v>
      </c>
      <c r="Z1583" s="11">
        <v>0</v>
      </c>
      <c r="AA1583" s="11">
        <v>0</v>
      </c>
      <c r="AB1583" s="11">
        <v>0</v>
      </c>
      <c r="AC1583" s="11">
        <v>0</v>
      </c>
      <c r="AD1583" s="11">
        <v>3</v>
      </c>
      <c r="AE1583" s="11">
        <v>1</v>
      </c>
      <c r="AF1583" s="11" t="s">
        <v>387</v>
      </c>
      <c r="AG1583" s="6">
        <v>0</v>
      </c>
      <c r="AH1583" s="6">
        <v>1</v>
      </c>
      <c r="AI1583" s="6">
        <v>0</v>
      </c>
      <c r="AJ1583" s="6">
        <v>3</v>
      </c>
      <c r="AK1583" s="11">
        <v>0</v>
      </c>
      <c r="AL1583" s="11">
        <v>0</v>
      </c>
      <c r="AM1583" s="11">
        <v>0</v>
      </c>
      <c r="AN1583" s="11">
        <v>0.5</v>
      </c>
      <c r="AO1583" s="11">
        <v>5000</v>
      </c>
      <c r="AP1583" s="11">
        <v>0.5</v>
      </c>
      <c r="AQ1583" s="11">
        <v>0</v>
      </c>
      <c r="AR1583" s="6">
        <v>0</v>
      </c>
      <c r="AS1583" s="11" t="s">
        <v>421</v>
      </c>
      <c r="AT1583" s="15" t="s">
        <v>192</v>
      </c>
      <c r="AU1583" s="11">
        <v>0</v>
      </c>
      <c r="AV1583" s="14">
        <v>10000007</v>
      </c>
      <c r="AW1583" s="14">
        <v>70403003</v>
      </c>
      <c r="AX1583" s="12" t="s">
        <v>156</v>
      </c>
      <c r="AY1583" s="11">
        <v>0</v>
      </c>
      <c r="AZ1583" s="13">
        <v>0</v>
      </c>
      <c r="BA1583" s="13">
        <v>0</v>
      </c>
      <c r="BB1583" s="37" t="s">
        <v>1981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80004003</v>
      </c>
      <c r="D1584" s="12" t="s">
        <v>1982</v>
      </c>
      <c r="E1584" s="11">
        <v>1</v>
      </c>
      <c r="F1584" s="14">
        <v>80004003</v>
      </c>
      <c r="G1584" s="11">
        <v>0</v>
      </c>
      <c r="H1584" s="13">
        <v>0</v>
      </c>
      <c r="I1584" s="14">
        <v>1</v>
      </c>
      <c r="J1584" s="14">
        <v>0</v>
      </c>
      <c r="K1584" s="14">
        <v>0</v>
      </c>
      <c r="L1584" s="11">
        <v>0</v>
      </c>
      <c r="M1584" s="11">
        <v>0</v>
      </c>
      <c r="N1584" s="11">
        <v>2</v>
      </c>
      <c r="O1584" s="11">
        <v>1</v>
      </c>
      <c r="P1584" s="11">
        <v>0.3</v>
      </c>
      <c r="Q1584" s="11">
        <v>0</v>
      </c>
      <c r="R1584" s="6">
        <v>0</v>
      </c>
      <c r="S1584" s="11">
        <v>0</v>
      </c>
      <c r="T1584" s="11">
        <v>1</v>
      </c>
      <c r="U1584" s="11">
        <v>2</v>
      </c>
      <c r="V1584" s="11">
        <v>0</v>
      </c>
      <c r="W1584" s="11">
        <v>3</v>
      </c>
      <c r="X1584" s="11">
        <v>0</v>
      </c>
      <c r="Y1584" s="11">
        <v>0</v>
      </c>
      <c r="Z1584" s="11">
        <v>0</v>
      </c>
      <c r="AA1584" s="11">
        <v>0</v>
      </c>
      <c r="AB1584" s="11">
        <v>0</v>
      </c>
      <c r="AC1584" s="11">
        <v>0</v>
      </c>
      <c r="AD1584" s="11">
        <v>6</v>
      </c>
      <c r="AE1584" s="11">
        <v>2</v>
      </c>
      <c r="AF1584" s="11" t="s">
        <v>163</v>
      </c>
      <c r="AG1584" s="6">
        <v>0</v>
      </c>
      <c r="AH1584" s="6">
        <v>0</v>
      </c>
      <c r="AI1584" s="6">
        <v>0</v>
      </c>
      <c r="AJ1584" s="6">
        <v>1.5</v>
      </c>
      <c r="AK1584" s="11">
        <v>0</v>
      </c>
      <c r="AL1584" s="11">
        <v>0</v>
      </c>
      <c r="AM1584" s="11">
        <v>0</v>
      </c>
      <c r="AN1584" s="11">
        <v>0.5</v>
      </c>
      <c r="AO1584" s="11">
        <v>3000</v>
      </c>
      <c r="AP1584" s="11">
        <v>0.5</v>
      </c>
      <c r="AQ1584" s="11">
        <v>0</v>
      </c>
      <c r="AR1584" s="6">
        <v>0</v>
      </c>
      <c r="AS1584" s="11" t="s">
        <v>698</v>
      </c>
      <c r="AT1584" s="12" t="s">
        <v>209</v>
      </c>
      <c r="AU1584" s="11">
        <v>0</v>
      </c>
      <c r="AV1584" s="14">
        <v>10000007</v>
      </c>
      <c r="AW1584" s="14">
        <v>23000070</v>
      </c>
      <c r="AX1584" s="12" t="s">
        <v>156</v>
      </c>
      <c r="AY1584" s="11">
        <v>0</v>
      </c>
      <c r="AZ1584" s="13">
        <v>0</v>
      </c>
      <c r="BA1584" s="13">
        <v>0</v>
      </c>
      <c r="BB1584" s="37" t="s">
        <v>1983</v>
      </c>
      <c r="BC1584" s="11">
        <v>0</v>
      </c>
      <c r="BD1584" s="11">
        <v>0</v>
      </c>
      <c r="BE1584" s="11">
        <v>0</v>
      </c>
      <c r="BF1584" s="11">
        <v>0</v>
      </c>
      <c r="BG1584" s="11">
        <v>0</v>
      </c>
      <c r="BH1584" s="11">
        <v>0</v>
      </c>
      <c r="BI1584" s="11">
        <v>0</v>
      </c>
      <c r="BJ1584" s="6">
        <v>0</v>
      </c>
      <c r="BK1584" s="6">
        <v>0</v>
      </c>
      <c r="BL1584" s="6">
        <v>0</v>
      </c>
      <c r="BM1584" s="6">
        <v>0</v>
      </c>
      <c r="BN1584" s="6">
        <v>0</v>
      </c>
      <c r="BO1584" s="6">
        <v>0</v>
      </c>
    </row>
    <row r="1585" spans="3:67" ht="20.100000000000001" customHeight="1">
      <c r="C1585" s="14">
        <v>67000262</v>
      </c>
      <c r="D1585" s="12" t="s">
        <v>1984</v>
      </c>
      <c r="E1585" s="11">
        <v>1</v>
      </c>
      <c r="F1585" s="11">
        <v>90002001</v>
      </c>
      <c r="G1585" s="11">
        <v>0</v>
      </c>
      <c r="H1585" s="13">
        <v>0</v>
      </c>
      <c r="I1585" s="14">
        <v>1</v>
      </c>
      <c r="J1585" s="14">
        <v>0</v>
      </c>
      <c r="K1585" s="14">
        <v>0</v>
      </c>
      <c r="L1585" s="11">
        <v>0</v>
      </c>
      <c r="M1585" s="11">
        <v>0</v>
      </c>
      <c r="N1585" s="11">
        <v>1</v>
      </c>
      <c r="O1585" s="11">
        <v>1</v>
      </c>
      <c r="P1585" s="11">
        <v>0.1</v>
      </c>
      <c r="Q1585" s="11">
        <v>0</v>
      </c>
      <c r="R1585" s="6">
        <v>0</v>
      </c>
      <c r="S1585" s="11">
        <v>0</v>
      </c>
      <c r="T1585" s="11">
        <v>1</v>
      </c>
      <c r="U1585" s="11">
        <v>2</v>
      </c>
      <c r="V1585" s="11">
        <v>0</v>
      </c>
      <c r="W1585" s="11">
        <v>0</v>
      </c>
      <c r="X1585" s="11">
        <v>0</v>
      </c>
      <c r="Y1585" s="11">
        <v>0</v>
      </c>
      <c r="Z1585" s="11">
        <v>0</v>
      </c>
      <c r="AA1585" s="11">
        <v>0</v>
      </c>
      <c r="AB1585" s="11">
        <v>0</v>
      </c>
      <c r="AC1585" s="11">
        <v>0</v>
      </c>
      <c r="AD1585" s="11">
        <v>3</v>
      </c>
      <c r="AE1585" s="11">
        <v>2</v>
      </c>
      <c r="AF1585" s="11" t="s">
        <v>163</v>
      </c>
      <c r="AG1585" s="6">
        <v>0</v>
      </c>
      <c r="AH1585" s="6">
        <v>0</v>
      </c>
      <c r="AI1585" s="6">
        <v>0</v>
      </c>
      <c r="AJ1585" s="6">
        <v>1.5</v>
      </c>
      <c r="AK1585" s="11">
        <v>0</v>
      </c>
      <c r="AL1585" s="11">
        <v>0</v>
      </c>
      <c r="AM1585" s="11">
        <v>0</v>
      </c>
      <c r="AN1585" s="11">
        <v>1</v>
      </c>
      <c r="AO1585" s="11">
        <v>3000</v>
      </c>
      <c r="AP1585" s="11">
        <v>0.5</v>
      </c>
      <c r="AQ1585" s="11">
        <v>0</v>
      </c>
      <c r="AR1585" s="6">
        <v>93000201</v>
      </c>
      <c r="AS1585" s="11" t="s">
        <v>154</v>
      </c>
      <c r="AT1585" s="12" t="s">
        <v>155</v>
      </c>
      <c r="AU1585" s="11">
        <v>0</v>
      </c>
      <c r="AV1585" s="14">
        <v>0</v>
      </c>
      <c r="AW1585" s="14">
        <v>0</v>
      </c>
      <c r="AX1585" s="12" t="s">
        <v>1985</v>
      </c>
      <c r="AY1585" s="11">
        <v>0</v>
      </c>
      <c r="AZ1585" s="13">
        <v>0</v>
      </c>
      <c r="BA1585" s="13">
        <v>1</v>
      </c>
      <c r="BB1585" s="37" t="s">
        <v>1986</v>
      </c>
      <c r="BC1585" s="11">
        <v>0</v>
      </c>
      <c r="BD1585" s="11">
        <v>0</v>
      </c>
      <c r="BE1585" s="11">
        <v>0</v>
      </c>
      <c r="BF1585" s="11">
        <v>0</v>
      </c>
      <c r="BG1585" s="11">
        <v>0</v>
      </c>
      <c r="BH1585" s="11">
        <v>0</v>
      </c>
      <c r="BI1585" s="11">
        <v>0</v>
      </c>
      <c r="BJ1585" s="6">
        <v>0</v>
      </c>
      <c r="BK1585" s="6">
        <v>0</v>
      </c>
      <c r="BL1585" s="6">
        <v>0</v>
      </c>
      <c r="BM1585" s="6">
        <v>0</v>
      </c>
      <c r="BN1585" s="6">
        <v>0</v>
      </c>
      <c r="BO1585" s="6">
        <v>0</v>
      </c>
    </row>
    <row r="1586" spans="3:67" ht="20.100000000000001" customHeight="1">
      <c r="C1586" s="14">
        <v>67000263</v>
      </c>
      <c r="D1586" s="12" t="s">
        <v>1987</v>
      </c>
      <c r="E1586" s="11">
        <v>1</v>
      </c>
      <c r="F1586" s="11">
        <v>90002001</v>
      </c>
      <c r="G1586" s="11">
        <v>0</v>
      </c>
      <c r="H1586" s="13">
        <v>0</v>
      </c>
      <c r="I1586" s="14">
        <v>1</v>
      </c>
      <c r="J1586" s="14">
        <v>0</v>
      </c>
      <c r="K1586" s="14">
        <v>0</v>
      </c>
      <c r="L1586" s="11">
        <v>0</v>
      </c>
      <c r="M1586" s="11">
        <v>0</v>
      </c>
      <c r="N1586" s="11">
        <v>1</v>
      </c>
      <c r="O1586" s="11">
        <v>1</v>
      </c>
      <c r="P1586" s="11">
        <v>0.1</v>
      </c>
      <c r="Q1586" s="11">
        <v>0</v>
      </c>
      <c r="R1586" s="6">
        <v>0</v>
      </c>
      <c r="S1586" s="11">
        <v>0</v>
      </c>
      <c r="T1586" s="11">
        <v>1</v>
      </c>
      <c r="U1586" s="11">
        <v>2</v>
      </c>
      <c r="V1586" s="11">
        <v>0</v>
      </c>
      <c r="W1586" s="11">
        <v>0</v>
      </c>
      <c r="X1586" s="11">
        <v>0</v>
      </c>
      <c r="Y1586" s="11">
        <v>0</v>
      </c>
      <c r="Z1586" s="11">
        <v>0</v>
      </c>
      <c r="AA1586" s="11">
        <v>0</v>
      </c>
      <c r="AB1586" s="11">
        <v>0</v>
      </c>
      <c r="AC1586" s="11">
        <v>0</v>
      </c>
      <c r="AD1586" s="11">
        <v>3</v>
      </c>
      <c r="AE1586" s="11">
        <v>2</v>
      </c>
      <c r="AF1586" s="11" t="s">
        <v>163</v>
      </c>
      <c r="AG1586" s="6">
        <v>1</v>
      </c>
      <c r="AH1586" s="6">
        <v>0</v>
      </c>
      <c r="AI1586" s="6">
        <v>0</v>
      </c>
      <c r="AJ1586" s="6">
        <v>1.5</v>
      </c>
      <c r="AK1586" s="11">
        <v>0</v>
      </c>
      <c r="AL1586" s="11">
        <v>0</v>
      </c>
      <c r="AM1586" s="11">
        <v>0</v>
      </c>
      <c r="AN1586" s="11">
        <v>1</v>
      </c>
      <c r="AO1586" s="11">
        <v>3000</v>
      </c>
      <c r="AP1586" s="11">
        <v>0.5</v>
      </c>
      <c r="AQ1586" s="11">
        <v>0</v>
      </c>
      <c r="AR1586" s="6">
        <v>0</v>
      </c>
      <c r="AS1586" s="11" t="s">
        <v>1988</v>
      </c>
      <c r="AT1586" s="12" t="s">
        <v>209</v>
      </c>
      <c r="AU1586" s="11">
        <v>0</v>
      </c>
      <c r="AV1586" s="14">
        <v>0</v>
      </c>
      <c r="AW1586" s="14">
        <v>0</v>
      </c>
      <c r="AX1586" s="12" t="s">
        <v>156</v>
      </c>
      <c r="AY1586" s="11">
        <v>0</v>
      </c>
      <c r="AZ1586" s="13">
        <v>0</v>
      </c>
      <c r="BA1586" s="13">
        <v>1</v>
      </c>
      <c r="BB1586" s="37" t="s">
        <v>1989</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67000264</v>
      </c>
      <c r="D1587" s="54" t="s">
        <v>899</v>
      </c>
      <c r="E1587" s="11">
        <v>1</v>
      </c>
      <c r="F1587" s="11">
        <v>90002001</v>
      </c>
      <c r="G1587" s="55">
        <v>0</v>
      </c>
      <c r="H1587" s="13">
        <v>0</v>
      </c>
      <c r="I1587" s="14">
        <v>1</v>
      </c>
      <c r="J1587" s="14">
        <v>0</v>
      </c>
      <c r="K1587" s="14">
        <v>0</v>
      </c>
      <c r="L1587" s="55">
        <v>0</v>
      </c>
      <c r="M1587" s="55">
        <v>0</v>
      </c>
      <c r="N1587" s="55">
        <v>1</v>
      </c>
      <c r="O1587" s="11">
        <v>1</v>
      </c>
      <c r="P1587" s="11">
        <v>0.1</v>
      </c>
      <c r="Q1587" s="55">
        <v>0</v>
      </c>
      <c r="R1587" s="6">
        <v>0</v>
      </c>
      <c r="S1587" s="55">
        <v>0</v>
      </c>
      <c r="T1587" s="11">
        <v>1</v>
      </c>
      <c r="U1587" s="55">
        <v>2</v>
      </c>
      <c r="V1587" s="55">
        <v>0</v>
      </c>
      <c r="W1587" s="55">
        <v>1.5</v>
      </c>
      <c r="X1587" s="11">
        <v>0</v>
      </c>
      <c r="Y1587" s="55">
        <v>0</v>
      </c>
      <c r="Z1587" s="55">
        <v>0</v>
      </c>
      <c r="AA1587" s="55">
        <v>0</v>
      </c>
      <c r="AB1587" s="55">
        <v>0</v>
      </c>
      <c r="AC1587" s="55">
        <v>0</v>
      </c>
      <c r="AD1587" s="55">
        <v>10</v>
      </c>
      <c r="AE1587" s="55">
        <v>2</v>
      </c>
      <c r="AF1587" s="55" t="s">
        <v>900</v>
      </c>
      <c r="AG1587" s="62">
        <v>0</v>
      </c>
      <c r="AH1587" s="6">
        <v>0</v>
      </c>
      <c r="AI1587" s="6">
        <v>0</v>
      </c>
      <c r="AJ1587" s="62">
        <v>1.5</v>
      </c>
      <c r="AK1587" s="55">
        <v>0</v>
      </c>
      <c r="AL1587" s="55">
        <v>0</v>
      </c>
      <c r="AM1587" s="55">
        <v>0</v>
      </c>
      <c r="AN1587" s="55">
        <v>2</v>
      </c>
      <c r="AO1587" s="55">
        <v>3000</v>
      </c>
      <c r="AP1587" s="55">
        <v>0.5</v>
      </c>
      <c r="AQ1587" s="55">
        <v>0</v>
      </c>
      <c r="AR1587" s="6">
        <v>0</v>
      </c>
      <c r="AS1587" s="55" t="s">
        <v>154</v>
      </c>
      <c r="AT1587" s="54" t="s">
        <v>209</v>
      </c>
      <c r="AU1587" s="11">
        <v>0</v>
      </c>
      <c r="AV1587" s="66">
        <v>10000007</v>
      </c>
      <c r="AW1587" s="14">
        <v>23000010</v>
      </c>
      <c r="AX1587" s="54" t="s">
        <v>156</v>
      </c>
      <c r="AY1587" s="55">
        <v>0</v>
      </c>
      <c r="AZ1587" s="73">
        <v>0</v>
      </c>
      <c r="BA1587" s="13">
        <v>1</v>
      </c>
      <c r="BB1587" s="74" t="s">
        <v>901</v>
      </c>
      <c r="BC1587" s="55">
        <v>0</v>
      </c>
      <c r="BD1587" s="11">
        <v>0</v>
      </c>
      <c r="BE1587" s="55">
        <v>0</v>
      </c>
      <c r="BF1587" s="55">
        <v>0</v>
      </c>
      <c r="BG1587" s="55">
        <v>0</v>
      </c>
      <c r="BH1587" s="55">
        <v>0</v>
      </c>
      <c r="BI1587" s="11">
        <v>0</v>
      </c>
      <c r="BJ1587" s="6">
        <v>0</v>
      </c>
      <c r="BK1587" s="6">
        <v>0</v>
      </c>
      <c r="BL1587" s="6">
        <v>0</v>
      </c>
      <c r="BM1587" s="6">
        <v>0</v>
      </c>
      <c r="BN1587" s="6">
        <v>0</v>
      </c>
      <c r="BO1587" s="6">
        <v>0</v>
      </c>
    </row>
    <row r="1588" spans="3:67" ht="20.100000000000001" customHeight="1">
      <c r="C1588" s="14">
        <v>67000265</v>
      </c>
      <c r="D1588" s="12" t="s">
        <v>1990</v>
      </c>
      <c r="E1588" s="11">
        <v>1</v>
      </c>
      <c r="F1588" s="11">
        <v>90002001</v>
      </c>
      <c r="G1588" s="11">
        <v>0</v>
      </c>
      <c r="H1588" s="13">
        <v>0</v>
      </c>
      <c r="I1588" s="14">
        <v>1</v>
      </c>
      <c r="J1588" s="14">
        <v>0</v>
      </c>
      <c r="K1588" s="14">
        <v>0</v>
      </c>
      <c r="L1588" s="11">
        <v>0</v>
      </c>
      <c r="M1588" s="11">
        <v>0</v>
      </c>
      <c r="N1588" s="11">
        <v>1</v>
      </c>
      <c r="O1588" s="11">
        <v>2</v>
      </c>
      <c r="P1588" s="11">
        <v>1</v>
      </c>
      <c r="Q1588" s="11">
        <v>0</v>
      </c>
      <c r="R1588" s="6">
        <v>0</v>
      </c>
      <c r="S1588" s="11">
        <v>0</v>
      </c>
      <c r="T1588" s="11">
        <v>1</v>
      </c>
      <c r="U1588" s="11">
        <v>2</v>
      </c>
      <c r="V1588" s="11">
        <v>0</v>
      </c>
      <c r="W1588" s="11">
        <v>0</v>
      </c>
      <c r="X1588" s="11">
        <v>0</v>
      </c>
      <c r="Y1588" s="11">
        <v>0</v>
      </c>
      <c r="Z1588" s="11">
        <v>0</v>
      </c>
      <c r="AA1588" s="11">
        <v>0</v>
      </c>
      <c r="AB1588" s="11">
        <v>0</v>
      </c>
      <c r="AC1588" s="11">
        <v>0</v>
      </c>
      <c r="AD1588" s="11">
        <v>30</v>
      </c>
      <c r="AE1588" s="11">
        <v>2</v>
      </c>
      <c r="AF1588" s="11" t="s">
        <v>163</v>
      </c>
      <c r="AG1588" s="6">
        <v>0</v>
      </c>
      <c r="AH1588" s="6">
        <v>0</v>
      </c>
      <c r="AI1588" s="6">
        <v>0</v>
      </c>
      <c r="AJ1588" s="6">
        <v>1.5</v>
      </c>
      <c r="AK1588" s="11">
        <v>0</v>
      </c>
      <c r="AL1588" s="11">
        <v>0</v>
      </c>
      <c r="AM1588" s="11">
        <v>0</v>
      </c>
      <c r="AN1588" s="11">
        <v>1</v>
      </c>
      <c r="AO1588" s="11">
        <v>3000</v>
      </c>
      <c r="AP1588" s="11">
        <v>0.5</v>
      </c>
      <c r="AQ1588" s="11">
        <v>0</v>
      </c>
      <c r="AR1588" s="6">
        <v>93000203</v>
      </c>
      <c r="AS1588" s="11" t="s">
        <v>154</v>
      </c>
      <c r="AT1588" s="12" t="s">
        <v>155</v>
      </c>
      <c r="AU1588" s="11">
        <v>0</v>
      </c>
      <c r="AV1588" s="14">
        <v>0</v>
      </c>
      <c r="AW1588" s="14">
        <v>0</v>
      </c>
      <c r="AX1588" s="12" t="s">
        <v>1985</v>
      </c>
      <c r="AY1588" s="11">
        <v>0</v>
      </c>
      <c r="AZ1588" s="13">
        <v>0</v>
      </c>
      <c r="BA1588" s="13">
        <v>1</v>
      </c>
      <c r="BB1588" s="37" t="s">
        <v>1991</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67000266</v>
      </c>
      <c r="D1589" s="12" t="s">
        <v>1992</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1.5</v>
      </c>
      <c r="X1589" s="11">
        <v>0</v>
      </c>
      <c r="Y1589" s="11">
        <v>0</v>
      </c>
      <c r="Z1589" s="11">
        <v>0</v>
      </c>
      <c r="AA1589" s="11">
        <v>0</v>
      </c>
      <c r="AB1589" s="11">
        <v>0</v>
      </c>
      <c r="AC1589" s="11">
        <v>0</v>
      </c>
      <c r="AD1589" s="11">
        <v>3</v>
      </c>
      <c r="AE1589" s="11">
        <v>2</v>
      </c>
      <c r="AF1589" s="11" t="s">
        <v>163</v>
      </c>
      <c r="AG1589" s="6">
        <v>7</v>
      </c>
      <c r="AH1589" s="6">
        <v>0</v>
      </c>
      <c r="AI1589" s="6">
        <v>0</v>
      </c>
      <c r="AJ1589" s="6">
        <v>1.5</v>
      </c>
      <c r="AK1589" s="11">
        <v>0</v>
      </c>
      <c r="AL1589" s="11">
        <v>0</v>
      </c>
      <c r="AM1589" s="11">
        <v>0</v>
      </c>
      <c r="AN1589" s="11">
        <v>1</v>
      </c>
      <c r="AO1589" s="11">
        <v>3000</v>
      </c>
      <c r="AP1589" s="11">
        <v>0.5</v>
      </c>
      <c r="AQ1589" s="11">
        <v>0</v>
      </c>
      <c r="AR1589" s="6">
        <v>0</v>
      </c>
      <c r="AS1589" s="11" t="s">
        <v>728</v>
      </c>
      <c r="AT1589" s="12" t="s">
        <v>209</v>
      </c>
      <c r="AU1589" s="11">
        <v>0</v>
      </c>
      <c r="AV1589" s="14">
        <v>0</v>
      </c>
      <c r="AW1589" s="14">
        <v>0</v>
      </c>
      <c r="AX1589" s="12" t="s">
        <v>156</v>
      </c>
      <c r="AY1589" s="11">
        <v>0</v>
      </c>
      <c r="AZ1589" s="13">
        <v>0</v>
      </c>
      <c r="BA1589" s="13">
        <v>1</v>
      </c>
      <c r="BB1589" s="37" t="s">
        <v>1993</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67000267</v>
      </c>
      <c r="D1590" s="54" t="s">
        <v>1994</v>
      </c>
      <c r="E1590" s="11">
        <v>1</v>
      </c>
      <c r="F1590" s="11">
        <v>90002001</v>
      </c>
      <c r="G1590" s="55">
        <v>0</v>
      </c>
      <c r="H1590" s="13">
        <v>0</v>
      </c>
      <c r="I1590" s="14">
        <v>1</v>
      </c>
      <c r="J1590" s="14">
        <v>0</v>
      </c>
      <c r="K1590" s="14">
        <v>0</v>
      </c>
      <c r="L1590" s="55">
        <v>0</v>
      </c>
      <c r="M1590" s="55">
        <v>0</v>
      </c>
      <c r="N1590" s="55">
        <v>1</v>
      </c>
      <c r="O1590" s="55">
        <v>1</v>
      </c>
      <c r="P1590" s="55">
        <v>0.1</v>
      </c>
      <c r="Q1590" s="55">
        <v>0</v>
      </c>
      <c r="R1590" s="6">
        <v>0</v>
      </c>
      <c r="S1590" s="55">
        <v>0</v>
      </c>
      <c r="T1590" s="11">
        <v>1</v>
      </c>
      <c r="U1590" s="55">
        <v>2</v>
      </c>
      <c r="V1590" s="55">
        <v>0</v>
      </c>
      <c r="W1590" s="55">
        <v>1.5</v>
      </c>
      <c r="X1590" s="55">
        <v>0</v>
      </c>
      <c r="Y1590" s="55">
        <v>0</v>
      </c>
      <c r="Z1590" s="55">
        <v>0</v>
      </c>
      <c r="AA1590" s="55">
        <v>0</v>
      </c>
      <c r="AB1590" s="55">
        <v>0</v>
      </c>
      <c r="AC1590" s="55">
        <v>0</v>
      </c>
      <c r="AD1590" s="55">
        <v>3</v>
      </c>
      <c r="AE1590" s="55">
        <v>1</v>
      </c>
      <c r="AF1590" s="55" t="s">
        <v>503</v>
      </c>
      <c r="AG1590" s="62">
        <v>0</v>
      </c>
      <c r="AH1590" s="62">
        <v>0</v>
      </c>
      <c r="AI1590" s="6">
        <v>0</v>
      </c>
      <c r="AJ1590" s="62">
        <v>1.5</v>
      </c>
      <c r="AK1590" s="55">
        <v>0</v>
      </c>
      <c r="AL1590" s="55">
        <v>0</v>
      </c>
      <c r="AM1590" s="55">
        <v>0</v>
      </c>
      <c r="AN1590" s="55">
        <v>1</v>
      </c>
      <c r="AO1590" s="55">
        <v>3000</v>
      </c>
      <c r="AP1590" s="55">
        <v>1</v>
      </c>
      <c r="AQ1590" s="55">
        <v>0</v>
      </c>
      <c r="AR1590" s="6">
        <v>0</v>
      </c>
      <c r="AS1590" s="55" t="s">
        <v>154</v>
      </c>
      <c r="AT1590" s="54" t="s">
        <v>155</v>
      </c>
      <c r="AU1590" s="11">
        <v>0</v>
      </c>
      <c r="AV1590" s="66">
        <v>10000007</v>
      </c>
      <c r="AW1590" s="14">
        <v>23000020</v>
      </c>
      <c r="AX1590" s="54" t="s">
        <v>156</v>
      </c>
      <c r="AY1590" s="55">
        <v>0</v>
      </c>
      <c r="AZ1590" s="73">
        <v>0</v>
      </c>
      <c r="BA1590" s="13">
        <v>1</v>
      </c>
      <c r="BB1590" s="74" t="s">
        <v>1995</v>
      </c>
      <c r="BC1590" s="55">
        <v>0</v>
      </c>
      <c r="BD1590" s="11">
        <v>0</v>
      </c>
      <c r="BE1590" s="55">
        <v>0</v>
      </c>
      <c r="BF1590" s="55">
        <v>0</v>
      </c>
      <c r="BG1590" s="55">
        <v>0</v>
      </c>
      <c r="BH1590" s="55">
        <v>0</v>
      </c>
      <c r="BI1590" s="11">
        <v>0</v>
      </c>
      <c r="BJ1590" s="6">
        <v>0</v>
      </c>
      <c r="BK1590" s="6">
        <v>0</v>
      </c>
      <c r="BL1590" s="6">
        <v>0</v>
      </c>
      <c r="BM1590" s="6">
        <v>0</v>
      </c>
      <c r="BN1590" s="6">
        <v>0</v>
      </c>
      <c r="BO1590" s="6">
        <v>0</v>
      </c>
    </row>
    <row r="1591" spans="3:67" ht="20.100000000000001" customHeight="1">
      <c r="C1591" s="14">
        <v>67000268</v>
      </c>
      <c r="D1591" s="54" t="s">
        <v>1996</v>
      </c>
      <c r="E1591" s="11">
        <v>1</v>
      </c>
      <c r="F1591" s="11">
        <v>90002001</v>
      </c>
      <c r="G1591" s="55">
        <v>0</v>
      </c>
      <c r="H1591" s="13">
        <v>0</v>
      </c>
      <c r="I1591" s="14">
        <v>1</v>
      </c>
      <c r="J1591" s="14">
        <v>0</v>
      </c>
      <c r="K1591" s="14">
        <v>0</v>
      </c>
      <c r="L1591" s="55">
        <v>0</v>
      </c>
      <c r="M1591" s="55">
        <v>0</v>
      </c>
      <c r="N1591" s="55">
        <v>1</v>
      </c>
      <c r="O1591" s="55">
        <v>1</v>
      </c>
      <c r="P1591" s="55">
        <v>0.1</v>
      </c>
      <c r="Q1591" s="55">
        <v>0</v>
      </c>
      <c r="R1591" s="6">
        <v>0</v>
      </c>
      <c r="S1591" s="55">
        <v>0</v>
      </c>
      <c r="T1591" s="11">
        <v>1</v>
      </c>
      <c r="U1591" s="55">
        <v>2</v>
      </c>
      <c r="V1591" s="55">
        <v>0</v>
      </c>
      <c r="W1591" s="55">
        <v>1</v>
      </c>
      <c r="X1591" s="55">
        <v>0</v>
      </c>
      <c r="Y1591" s="55">
        <v>0</v>
      </c>
      <c r="Z1591" s="55">
        <v>0</v>
      </c>
      <c r="AA1591" s="55">
        <v>0</v>
      </c>
      <c r="AB1591" s="55">
        <v>0</v>
      </c>
      <c r="AC1591" s="55">
        <v>0</v>
      </c>
      <c r="AD1591" s="55">
        <v>3</v>
      </c>
      <c r="AE1591" s="55">
        <v>2</v>
      </c>
      <c r="AF1591" s="55" t="s">
        <v>163</v>
      </c>
      <c r="AG1591" s="62">
        <v>0</v>
      </c>
      <c r="AH1591" s="62">
        <v>1</v>
      </c>
      <c r="AI1591" s="6">
        <v>0</v>
      </c>
      <c r="AJ1591" s="62">
        <v>1.5</v>
      </c>
      <c r="AK1591" s="55">
        <v>0</v>
      </c>
      <c r="AL1591" s="55">
        <v>0</v>
      </c>
      <c r="AM1591" s="55">
        <v>0</v>
      </c>
      <c r="AN1591" s="55">
        <v>1</v>
      </c>
      <c r="AO1591" s="55">
        <v>3000</v>
      </c>
      <c r="AP1591" s="55">
        <v>0.5</v>
      </c>
      <c r="AQ1591" s="55">
        <v>0</v>
      </c>
      <c r="AR1591" s="6">
        <v>0</v>
      </c>
      <c r="AS1591" s="55" t="s">
        <v>1997</v>
      </c>
      <c r="AT1591" s="54" t="s">
        <v>209</v>
      </c>
      <c r="AU1591" s="11">
        <v>0</v>
      </c>
      <c r="AV1591" s="66">
        <v>10000007</v>
      </c>
      <c r="AW1591" s="14">
        <v>23000030</v>
      </c>
      <c r="AX1591" s="54" t="s">
        <v>156</v>
      </c>
      <c r="AY1591" s="55">
        <v>0</v>
      </c>
      <c r="AZ1591" s="73">
        <v>0</v>
      </c>
      <c r="BA1591" s="13">
        <v>1</v>
      </c>
      <c r="BB1591" s="74" t="s">
        <v>1998</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67000269</v>
      </c>
      <c r="D1592" s="54" t="s">
        <v>1999</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v>
      </c>
      <c r="X1592" s="55">
        <v>0</v>
      </c>
      <c r="Y1592" s="55">
        <v>0</v>
      </c>
      <c r="Z1592" s="55">
        <v>0</v>
      </c>
      <c r="AA1592" s="55">
        <v>0</v>
      </c>
      <c r="AB1592" s="55">
        <v>0</v>
      </c>
      <c r="AC1592" s="55">
        <v>0</v>
      </c>
      <c r="AD1592" s="55">
        <v>3</v>
      </c>
      <c r="AE1592" s="55">
        <v>2</v>
      </c>
      <c r="AF1592" s="55" t="s">
        <v>163</v>
      </c>
      <c r="AG1592" s="62">
        <v>0</v>
      </c>
      <c r="AH1592" s="62">
        <v>0</v>
      </c>
      <c r="AI1592" s="6">
        <v>0</v>
      </c>
      <c r="AJ1592" s="62">
        <v>1.5</v>
      </c>
      <c r="AK1592" s="55">
        <v>0</v>
      </c>
      <c r="AL1592" s="55">
        <v>0</v>
      </c>
      <c r="AM1592" s="55">
        <v>0</v>
      </c>
      <c r="AN1592" s="55">
        <v>1</v>
      </c>
      <c r="AO1592" s="55">
        <v>3000</v>
      </c>
      <c r="AP1592" s="55">
        <v>0.5</v>
      </c>
      <c r="AQ1592" s="55">
        <v>0</v>
      </c>
      <c r="AR1592" s="6">
        <v>0</v>
      </c>
      <c r="AS1592" s="55" t="s">
        <v>698</v>
      </c>
      <c r="AT1592" s="54" t="s">
        <v>209</v>
      </c>
      <c r="AU1592" s="11">
        <v>0</v>
      </c>
      <c r="AV1592" s="66">
        <v>10000007</v>
      </c>
      <c r="AW1592" s="14">
        <v>23000040</v>
      </c>
      <c r="AX1592" s="54" t="s">
        <v>156</v>
      </c>
      <c r="AY1592" s="55">
        <v>0</v>
      </c>
      <c r="AZ1592" s="73">
        <v>0</v>
      </c>
      <c r="BA1592" s="13">
        <v>1</v>
      </c>
      <c r="BB1592" s="74" t="s">
        <v>2000</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67000270</v>
      </c>
      <c r="D1593" s="12" t="s">
        <v>2001</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163</v>
      </c>
      <c r="AG1593" s="6">
        <v>7</v>
      </c>
      <c r="AH1593" s="6">
        <v>2</v>
      </c>
      <c r="AI1593" s="6">
        <v>0</v>
      </c>
      <c r="AJ1593" s="6">
        <v>1.5</v>
      </c>
      <c r="AK1593" s="11">
        <v>0</v>
      </c>
      <c r="AL1593" s="11">
        <v>0</v>
      </c>
      <c r="AM1593" s="11">
        <v>0</v>
      </c>
      <c r="AN1593" s="11">
        <v>1</v>
      </c>
      <c r="AO1593" s="11">
        <v>3000</v>
      </c>
      <c r="AP1593" s="11">
        <v>0.5</v>
      </c>
      <c r="AQ1593" s="11">
        <v>0</v>
      </c>
      <c r="AR1593" s="6">
        <v>0</v>
      </c>
      <c r="AS1593" s="11" t="s">
        <v>2002</v>
      </c>
      <c r="AT1593" s="12" t="s">
        <v>209</v>
      </c>
      <c r="AU1593" s="11">
        <v>0</v>
      </c>
      <c r="AV1593" s="14">
        <v>0</v>
      </c>
      <c r="AW1593" s="14">
        <v>0</v>
      </c>
      <c r="AX1593" s="12" t="s">
        <v>156</v>
      </c>
      <c r="AY1593" s="11">
        <v>0</v>
      </c>
      <c r="AZ1593" s="13">
        <v>0</v>
      </c>
      <c r="BA1593" s="13">
        <v>1</v>
      </c>
      <c r="BB1593" s="37" t="s">
        <v>2003</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67000271</v>
      </c>
      <c r="D1594" s="12" t="s">
        <v>2004</v>
      </c>
      <c r="E1594" s="11">
        <v>1</v>
      </c>
      <c r="F1594" s="11">
        <v>90002001</v>
      </c>
      <c r="G1594" s="11">
        <v>0</v>
      </c>
      <c r="H1594" s="13">
        <v>0</v>
      </c>
      <c r="I1594" s="14">
        <v>1</v>
      </c>
      <c r="J1594" s="14">
        <v>0</v>
      </c>
      <c r="K1594" s="14">
        <v>0</v>
      </c>
      <c r="L1594" s="11">
        <v>0</v>
      </c>
      <c r="M1594" s="11">
        <v>0</v>
      </c>
      <c r="N1594" s="11">
        <v>1</v>
      </c>
      <c r="O1594" s="11">
        <v>1</v>
      </c>
      <c r="P1594" s="11">
        <v>0.1</v>
      </c>
      <c r="Q1594" s="11">
        <v>0</v>
      </c>
      <c r="R1594" s="6">
        <v>0</v>
      </c>
      <c r="S1594" s="11">
        <v>0</v>
      </c>
      <c r="T1594" s="11">
        <v>1</v>
      </c>
      <c r="U1594" s="11">
        <v>2</v>
      </c>
      <c r="V1594" s="11">
        <v>0</v>
      </c>
      <c r="W1594" s="11">
        <v>1.5</v>
      </c>
      <c r="X1594" s="11">
        <v>0</v>
      </c>
      <c r="Y1594" s="11">
        <v>0</v>
      </c>
      <c r="Z1594" s="11">
        <v>0</v>
      </c>
      <c r="AA1594" s="11">
        <v>0</v>
      </c>
      <c r="AB1594" s="11">
        <v>0</v>
      </c>
      <c r="AC1594" s="11">
        <v>0</v>
      </c>
      <c r="AD1594" s="11">
        <v>3</v>
      </c>
      <c r="AE1594" s="11">
        <v>2</v>
      </c>
      <c r="AF1594" s="11" t="s">
        <v>163</v>
      </c>
      <c r="AG1594" s="6">
        <v>7</v>
      </c>
      <c r="AH1594" s="6">
        <v>2</v>
      </c>
      <c r="AI1594" s="6">
        <v>0</v>
      </c>
      <c r="AJ1594" s="6">
        <v>1.5</v>
      </c>
      <c r="AK1594" s="11">
        <v>0</v>
      </c>
      <c r="AL1594" s="11">
        <v>0</v>
      </c>
      <c r="AM1594" s="11">
        <v>0</v>
      </c>
      <c r="AN1594" s="11">
        <v>1</v>
      </c>
      <c r="AO1594" s="11">
        <v>3000</v>
      </c>
      <c r="AP1594" s="11">
        <v>0.5</v>
      </c>
      <c r="AQ1594" s="11">
        <v>0</v>
      </c>
      <c r="AR1594" s="6">
        <v>0</v>
      </c>
      <c r="AS1594" s="11" t="s">
        <v>2005</v>
      </c>
      <c r="AT1594" s="12" t="s">
        <v>209</v>
      </c>
      <c r="AU1594" s="11">
        <v>0</v>
      </c>
      <c r="AV1594" s="14">
        <v>0</v>
      </c>
      <c r="AW1594" s="14">
        <v>0</v>
      </c>
      <c r="AX1594" s="12" t="s">
        <v>156</v>
      </c>
      <c r="AY1594" s="11">
        <v>0</v>
      </c>
      <c r="AZ1594" s="13">
        <v>0</v>
      </c>
      <c r="BA1594" s="13">
        <v>1</v>
      </c>
      <c r="BB1594" s="37" t="s">
        <v>2006</v>
      </c>
      <c r="BC1594" s="11">
        <v>0</v>
      </c>
      <c r="BD1594" s="11">
        <v>0</v>
      </c>
      <c r="BE1594" s="11">
        <v>0</v>
      </c>
      <c r="BF1594" s="11">
        <v>0</v>
      </c>
      <c r="BG1594" s="11">
        <v>0</v>
      </c>
      <c r="BH1594" s="11">
        <v>0</v>
      </c>
      <c r="BI1594" s="11">
        <v>0</v>
      </c>
      <c r="BJ1594" s="6">
        <v>0</v>
      </c>
      <c r="BK1594" s="6">
        <v>0</v>
      </c>
      <c r="BL1594" s="6">
        <v>0</v>
      </c>
      <c r="BM1594" s="6">
        <v>0</v>
      </c>
      <c r="BN1594" s="6">
        <v>0</v>
      </c>
      <c r="BO1594" s="6">
        <v>0</v>
      </c>
    </row>
    <row r="1595" spans="3:67" ht="20.100000000000001" customHeight="1">
      <c r="C1595" s="14">
        <v>67000272</v>
      </c>
      <c r="D1595" s="12" t="s">
        <v>2007</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163</v>
      </c>
      <c r="AG1595" s="6">
        <v>7</v>
      </c>
      <c r="AH1595" s="6">
        <v>2</v>
      </c>
      <c r="AI1595" s="6">
        <v>0</v>
      </c>
      <c r="AJ1595" s="6">
        <v>1.5</v>
      </c>
      <c r="AK1595" s="11">
        <v>0</v>
      </c>
      <c r="AL1595" s="11">
        <v>0</v>
      </c>
      <c r="AM1595" s="11">
        <v>0</v>
      </c>
      <c r="AN1595" s="11">
        <v>1</v>
      </c>
      <c r="AO1595" s="11">
        <v>3000</v>
      </c>
      <c r="AP1595" s="11">
        <v>0.5</v>
      </c>
      <c r="AQ1595" s="11">
        <v>0</v>
      </c>
      <c r="AR1595" s="6">
        <v>0</v>
      </c>
      <c r="AS1595" s="11" t="s">
        <v>2008</v>
      </c>
      <c r="AT1595" s="12" t="s">
        <v>209</v>
      </c>
      <c r="AU1595" s="11">
        <v>0</v>
      </c>
      <c r="AV1595" s="14">
        <v>0</v>
      </c>
      <c r="AW1595" s="14">
        <v>0</v>
      </c>
      <c r="AX1595" s="12" t="s">
        <v>156</v>
      </c>
      <c r="AY1595" s="11">
        <v>0</v>
      </c>
      <c r="AZ1595" s="13">
        <v>0</v>
      </c>
      <c r="BA1595" s="13">
        <v>1</v>
      </c>
      <c r="BB1595" s="37" t="s">
        <v>2009</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67000273</v>
      </c>
      <c r="D1596" s="12" t="s">
        <v>2010</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2</v>
      </c>
      <c r="X1596" s="11">
        <v>0</v>
      </c>
      <c r="Y1596" s="11">
        <v>0</v>
      </c>
      <c r="Z1596" s="11">
        <v>0</v>
      </c>
      <c r="AA1596" s="11">
        <v>0</v>
      </c>
      <c r="AB1596" s="11">
        <v>0</v>
      </c>
      <c r="AC1596" s="11">
        <v>0</v>
      </c>
      <c r="AD1596" s="11">
        <v>3</v>
      </c>
      <c r="AE1596" s="11">
        <v>2</v>
      </c>
      <c r="AF1596" s="11" t="s">
        <v>163</v>
      </c>
      <c r="AG1596" s="6">
        <v>7</v>
      </c>
      <c r="AH1596" s="6">
        <v>2</v>
      </c>
      <c r="AI1596" s="6">
        <v>0</v>
      </c>
      <c r="AJ1596" s="6">
        <v>1.5</v>
      </c>
      <c r="AK1596" s="11">
        <v>0</v>
      </c>
      <c r="AL1596" s="11">
        <v>0</v>
      </c>
      <c r="AM1596" s="11">
        <v>0</v>
      </c>
      <c r="AN1596" s="11">
        <v>1</v>
      </c>
      <c r="AO1596" s="11">
        <v>3000</v>
      </c>
      <c r="AP1596" s="11">
        <v>0.5</v>
      </c>
      <c r="AQ1596" s="11">
        <v>0</v>
      </c>
      <c r="AR1596" s="6">
        <v>0</v>
      </c>
      <c r="AS1596" s="11" t="s">
        <v>154</v>
      </c>
      <c r="AT1596" s="12" t="s">
        <v>209</v>
      </c>
      <c r="AU1596" s="11">
        <v>0</v>
      </c>
      <c r="AV1596" s="14">
        <v>0</v>
      </c>
      <c r="AW1596" s="14">
        <v>0</v>
      </c>
      <c r="AX1596" s="12" t="s">
        <v>156</v>
      </c>
      <c r="AY1596" s="11">
        <v>0</v>
      </c>
      <c r="AZ1596" s="13">
        <v>0</v>
      </c>
      <c r="BA1596" s="13">
        <v>1</v>
      </c>
      <c r="BB1596" s="37" t="s">
        <v>2011</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67000274</v>
      </c>
      <c r="D1597" s="12" t="s">
        <v>2012</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v>
      </c>
      <c r="X1597" s="11">
        <v>0</v>
      </c>
      <c r="Y1597" s="11">
        <v>0</v>
      </c>
      <c r="Z1597" s="11">
        <v>0</v>
      </c>
      <c r="AA1597" s="11">
        <v>0</v>
      </c>
      <c r="AB1597" s="11">
        <v>0</v>
      </c>
      <c r="AC1597" s="11">
        <v>0</v>
      </c>
      <c r="AD1597" s="11">
        <v>10</v>
      </c>
      <c r="AE1597" s="11">
        <v>2</v>
      </c>
      <c r="AF1597" s="11" t="s">
        <v>163</v>
      </c>
      <c r="AG1597" s="6">
        <v>0</v>
      </c>
      <c r="AH1597" s="6">
        <v>0</v>
      </c>
      <c r="AI1597" s="6">
        <v>0</v>
      </c>
      <c r="AJ1597" s="6">
        <v>1.5</v>
      </c>
      <c r="AK1597" s="11">
        <v>0</v>
      </c>
      <c r="AL1597" s="11">
        <v>0</v>
      </c>
      <c r="AM1597" s="11">
        <v>0</v>
      </c>
      <c r="AN1597" s="11">
        <v>1</v>
      </c>
      <c r="AO1597" s="11">
        <v>3000</v>
      </c>
      <c r="AP1597" s="11">
        <v>0.5</v>
      </c>
      <c r="AQ1597" s="11">
        <v>0</v>
      </c>
      <c r="AR1597" s="6">
        <v>0</v>
      </c>
      <c r="AS1597" s="11" t="s">
        <v>698</v>
      </c>
      <c r="AT1597" s="12" t="s">
        <v>209</v>
      </c>
      <c r="AU1597" s="11">
        <v>0</v>
      </c>
      <c r="AV1597" s="14">
        <v>10000007</v>
      </c>
      <c r="AW1597" s="14">
        <v>23000070</v>
      </c>
      <c r="AX1597" s="12" t="s">
        <v>156</v>
      </c>
      <c r="AY1597" s="11">
        <v>0</v>
      </c>
      <c r="AZ1597" s="13">
        <v>0</v>
      </c>
      <c r="BA1597" s="13">
        <v>1</v>
      </c>
      <c r="BB1597" s="37" t="s">
        <v>2013</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67000275</v>
      </c>
      <c r="D1598" s="54" t="s">
        <v>2014</v>
      </c>
      <c r="E1598" s="11">
        <v>1</v>
      </c>
      <c r="F1598" s="11">
        <v>90002001</v>
      </c>
      <c r="G1598" s="55">
        <v>0</v>
      </c>
      <c r="H1598" s="13">
        <v>0</v>
      </c>
      <c r="I1598" s="14">
        <v>1</v>
      </c>
      <c r="J1598" s="14">
        <v>0</v>
      </c>
      <c r="K1598" s="14">
        <v>0</v>
      </c>
      <c r="L1598" s="55">
        <v>0</v>
      </c>
      <c r="M1598" s="55">
        <v>0</v>
      </c>
      <c r="N1598" s="55">
        <v>1</v>
      </c>
      <c r="O1598" s="55">
        <v>2</v>
      </c>
      <c r="P1598" s="55">
        <v>1</v>
      </c>
      <c r="Q1598" s="55">
        <v>0</v>
      </c>
      <c r="R1598" s="6">
        <v>0</v>
      </c>
      <c r="S1598" s="55">
        <v>0</v>
      </c>
      <c r="T1598" s="11">
        <v>1</v>
      </c>
      <c r="U1598" s="55">
        <v>2</v>
      </c>
      <c r="V1598" s="55">
        <v>0</v>
      </c>
      <c r="W1598" s="55">
        <v>0</v>
      </c>
      <c r="X1598" s="55">
        <v>0</v>
      </c>
      <c r="Y1598" s="55">
        <v>0</v>
      </c>
      <c r="Z1598" s="55">
        <v>0</v>
      </c>
      <c r="AA1598" s="55">
        <v>0</v>
      </c>
      <c r="AB1598" s="55">
        <v>0</v>
      </c>
      <c r="AC1598" s="55">
        <v>0</v>
      </c>
      <c r="AD1598" s="55">
        <v>20</v>
      </c>
      <c r="AE1598" s="55">
        <v>2</v>
      </c>
      <c r="AF1598" s="55" t="s">
        <v>163</v>
      </c>
      <c r="AG1598" s="6">
        <v>0</v>
      </c>
      <c r="AH1598" s="6">
        <v>0</v>
      </c>
      <c r="AI1598" s="6">
        <v>0</v>
      </c>
      <c r="AJ1598" s="62">
        <v>1.5</v>
      </c>
      <c r="AK1598" s="55">
        <v>0</v>
      </c>
      <c r="AL1598" s="55">
        <v>0</v>
      </c>
      <c r="AM1598" s="55">
        <v>0</v>
      </c>
      <c r="AN1598" s="55">
        <v>1</v>
      </c>
      <c r="AO1598" s="55">
        <v>3000</v>
      </c>
      <c r="AP1598" s="55">
        <v>0.5</v>
      </c>
      <c r="AQ1598" s="55">
        <v>0</v>
      </c>
      <c r="AR1598" s="6">
        <v>0</v>
      </c>
      <c r="AS1598" s="55" t="s">
        <v>2015</v>
      </c>
      <c r="AT1598" s="54" t="s">
        <v>209</v>
      </c>
      <c r="AU1598" s="11">
        <v>0</v>
      </c>
      <c r="AV1598" s="66">
        <v>10000007</v>
      </c>
      <c r="AW1598" s="14">
        <v>23000050</v>
      </c>
      <c r="AX1598" s="54" t="s">
        <v>156</v>
      </c>
      <c r="AY1598" s="55">
        <v>0</v>
      </c>
      <c r="AZ1598" s="73">
        <v>0</v>
      </c>
      <c r="BA1598" s="13">
        <v>1</v>
      </c>
      <c r="BB1598" s="74" t="s">
        <v>2016</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67000276</v>
      </c>
      <c r="D1599" s="54" t="s">
        <v>2017</v>
      </c>
      <c r="E1599" s="11">
        <v>1</v>
      </c>
      <c r="F1599" s="11">
        <v>90002001</v>
      </c>
      <c r="G1599" s="55">
        <v>0</v>
      </c>
      <c r="H1599" s="13">
        <v>0</v>
      </c>
      <c r="I1599" s="14">
        <v>1</v>
      </c>
      <c r="J1599" s="14">
        <v>0</v>
      </c>
      <c r="K1599" s="14">
        <v>0</v>
      </c>
      <c r="L1599" s="55">
        <v>0</v>
      </c>
      <c r="M1599" s="55">
        <v>0</v>
      </c>
      <c r="N1599" s="55">
        <v>1</v>
      </c>
      <c r="O1599" s="55">
        <v>2</v>
      </c>
      <c r="P1599" s="55">
        <v>1</v>
      </c>
      <c r="Q1599" s="55">
        <v>0</v>
      </c>
      <c r="R1599" s="6">
        <v>0</v>
      </c>
      <c r="S1599" s="55">
        <v>0</v>
      </c>
      <c r="T1599" s="11">
        <v>1</v>
      </c>
      <c r="U1599" s="55">
        <v>2</v>
      </c>
      <c r="V1599" s="55">
        <v>0</v>
      </c>
      <c r="W1599" s="55">
        <v>0</v>
      </c>
      <c r="X1599" s="55">
        <v>0</v>
      </c>
      <c r="Y1599" s="55">
        <v>0</v>
      </c>
      <c r="Z1599" s="55">
        <v>0</v>
      </c>
      <c r="AA1599" s="55">
        <v>0</v>
      </c>
      <c r="AB1599" s="55">
        <v>0</v>
      </c>
      <c r="AC1599" s="55">
        <v>0</v>
      </c>
      <c r="AD1599" s="55">
        <v>30</v>
      </c>
      <c r="AE1599" s="55">
        <v>2</v>
      </c>
      <c r="AF1599" s="55" t="s">
        <v>163</v>
      </c>
      <c r="AG1599" s="6">
        <v>0</v>
      </c>
      <c r="AH1599" s="6">
        <v>0</v>
      </c>
      <c r="AI1599" s="6">
        <v>0</v>
      </c>
      <c r="AJ1599" s="62">
        <v>1.5</v>
      </c>
      <c r="AK1599" s="55">
        <v>0</v>
      </c>
      <c r="AL1599" s="55">
        <v>0</v>
      </c>
      <c r="AM1599" s="55">
        <v>0</v>
      </c>
      <c r="AN1599" s="55">
        <v>1</v>
      </c>
      <c r="AO1599" s="55">
        <v>3000</v>
      </c>
      <c r="AP1599" s="55">
        <v>0.5</v>
      </c>
      <c r="AQ1599" s="55">
        <v>0</v>
      </c>
      <c r="AR1599" s="6">
        <v>0</v>
      </c>
      <c r="AS1599" s="55" t="s">
        <v>2018</v>
      </c>
      <c r="AT1599" s="54" t="s">
        <v>209</v>
      </c>
      <c r="AU1599" s="11">
        <v>0</v>
      </c>
      <c r="AV1599" s="66">
        <v>10000007</v>
      </c>
      <c r="AW1599" s="14">
        <v>23000060</v>
      </c>
      <c r="AX1599" s="54" t="s">
        <v>156</v>
      </c>
      <c r="AY1599" s="55">
        <v>0</v>
      </c>
      <c r="AZ1599" s="73">
        <v>0</v>
      </c>
      <c r="BA1599" s="73">
        <v>0</v>
      </c>
      <c r="BB1599" s="74" t="s">
        <v>2019</v>
      </c>
      <c r="BC1599" s="55">
        <v>0</v>
      </c>
      <c r="BD1599" s="11">
        <v>0</v>
      </c>
      <c r="BE1599" s="55">
        <v>0</v>
      </c>
      <c r="BF1599" s="55">
        <v>0</v>
      </c>
      <c r="BG1599" s="55">
        <v>0</v>
      </c>
      <c r="BH1599" s="55">
        <v>0</v>
      </c>
      <c r="BI1599" s="11">
        <v>0</v>
      </c>
      <c r="BJ1599" s="6">
        <v>0</v>
      </c>
      <c r="BK1599" s="6">
        <v>0</v>
      </c>
      <c r="BL1599" s="6">
        <v>0</v>
      </c>
      <c r="BM1599" s="6">
        <v>0</v>
      </c>
      <c r="BN1599" s="6">
        <v>0</v>
      </c>
      <c r="BO1599" s="6">
        <v>0</v>
      </c>
    </row>
    <row r="1600" spans="3:67" ht="20.100000000000001" customHeight="1">
      <c r="C1600" s="14">
        <v>67000277</v>
      </c>
      <c r="D1600" s="54" t="s">
        <v>398</v>
      </c>
      <c r="E1600" s="11">
        <v>1</v>
      </c>
      <c r="F1600" s="11">
        <v>90002001</v>
      </c>
      <c r="G1600" s="55">
        <v>0</v>
      </c>
      <c r="H1600" s="13">
        <v>0</v>
      </c>
      <c r="I1600" s="14">
        <v>1</v>
      </c>
      <c r="J1600" s="14">
        <v>0</v>
      </c>
      <c r="K1600" s="14">
        <v>0</v>
      </c>
      <c r="L1600" s="55">
        <v>0</v>
      </c>
      <c r="M1600" s="55">
        <v>0</v>
      </c>
      <c r="N1600" s="55">
        <v>1</v>
      </c>
      <c r="O1600" s="55">
        <v>0</v>
      </c>
      <c r="P1600" s="55">
        <v>0</v>
      </c>
      <c r="Q1600" s="55">
        <v>0</v>
      </c>
      <c r="R1600" s="6">
        <v>0</v>
      </c>
      <c r="S1600" s="55">
        <v>0</v>
      </c>
      <c r="T1600" s="11">
        <v>1</v>
      </c>
      <c r="U1600" s="55">
        <v>2</v>
      </c>
      <c r="V1600" s="55">
        <v>0</v>
      </c>
      <c r="W1600" s="55">
        <v>1</v>
      </c>
      <c r="X1600" s="55">
        <v>0</v>
      </c>
      <c r="Y1600" s="55">
        <v>0</v>
      </c>
      <c r="Z1600" s="55">
        <v>0</v>
      </c>
      <c r="AA1600" s="55">
        <v>0</v>
      </c>
      <c r="AB1600" s="55">
        <v>0</v>
      </c>
      <c r="AC1600" s="55">
        <v>0</v>
      </c>
      <c r="AD1600" s="55">
        <v>30</v>
      </c>
      <c r="AE1600" s="55">
        <v>2</v>
      </c>
      <c r="AF1600" s="55" t="s">
        <v>399</v>
      </c>
      <c r="AG1600" s="6">
        <v>0</v>
      </c>
      <c r="AH1600" s="6">
        <v>2</v>
      </c>
      <c r="AI1600" s="6">
        <v>0</v>
      </c>
      <c r="AJ1600" s="62">
        <v>0</v>
      </c>
      <c r="AK1600" s="55">
        <v>0</v>
      </c>
      <c r="AL1600" s="55">
        <v>0</v>
      </c>
      <c r="AM1600" s="55">
        <v>0</v>
      </c>
      <c r="AN1600" s="55">
        <v>5</v>
      </c>
      <c r="AO1600" s="55">
        <v>5000</v>
      </c>
      <c r="AP1600" s="55">
        <v>0</v>
      </c>
      <c r="AQ1600" s="55">
        <v>0</v>
      </c>
      <c r="AR1600" s="6">
        <v>0</v>
      </c>
      <c r="AS1600" s="55">
        <v>0</v>
      </c>
      <c r="AT1600" s="54" t="s">
        <v>209</v>
      </c>
      <c r="AU1600" s="11">
        <v>0</v>
      </c>
      <c r="AV1600" s="66">
        <v>0</v>
      </c>
      <c r="AW1600" s="14">
        <v>21000010</v>
      </c>
      <c r="AX1600" s="54" t="s">
        <v>400</v>
      </c>
      <c r="AY1600" s="55" t="s">
        <v>2020</v>
      </c>
      <c r="AZ1600" s="73">
        <v>0</v>
      </c>
      <c r="BA1600" s="73">
        <v>0</v>
      </c>
      <c r="BB1600" s="74" t="s">
        <v>2019</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67000278</v>
      </c>
      <c r="D1601" s="15" t="s">
        <v>2021</v>
      </c>
      <c r="E1601" s="11">
        <v>1</v>
      </c>
      <c r="F1601" s="14">
        <v>63001001</v>
      </c>
      <c r="G1601" s="14">
        <v>0</v>
      </c>
      <c r="H1601" s="13">
        <v>0</v>
      </c>
      <c r="I1601" s="14">
        <v>1</v>
      </c>
      <c r="J1601" s="14">
        <v>0</v>
      </c>
      <c r="K1601" s="11">
        <v>0</v>
      </c>
      <c r="L1601" s="14">
        <v>0</v>
      </c>
      <c r="M1601" s="14">
        <v>0</v>
      </c>
      <c r="N1601" s="14">
        <v>1</v>
      </c>
      <c r="O1601" s="14">
        <v>0</v>
      </c>
      <c r="P1601" s="14">
        <v>1</v>
      </c>
      <c r="Q1601" s="14">
        <v>0</v>
      </c>
      <c r="R1601" s="6">
        <v>0</v>
      </c>
      <c r="S1601" s="13">
        <v>0</v>
      </c>
      <c r="T1601" s="11">
        <v>1</v>
      </c>
      <c r="U1601" s="14">
        <v>2</v>
      </c>
      <c r="V1601" s="14">
        <v>0</v>
      </c>
      <c r="W1601" s="14">
        <v>0</v>
      </c>
      <c r="X1601" s="14">
        <v>0</v>
      </c>
      <c r="Y1601" s="14">
        <v>0</v>
      </c>
      <c r="Z1601" s="14">
        <v>0</v>
      </c>
      <c r="AA1601" s="14">
        <v>0</v>
      </c>
      <c r="AB1601" s="14">
        <v>1</v>
      </c>
      <c r="AC1601" s="14">
        <v>0</v>
      </c>
      <c r="AD1601" s="14">
        <v>60</v>
      </c>
      <c r="AE1601" s="14">
        <v>2</v>
      </c>
      <c r="AF1601" s="14" t="s">
        <v>2022</v>
      </c>
      <c r="AG1601" s="6">
        <v>0</v>
      </c>
      <c r="AH1601" s="6">
        <v>0</v>
      </c>
      <c r="AI1601" s="6">
        <v>0</v>
      </c>
      <c r="AJ1601" s="6">
        <v>0</v>
      </c>
      <c r="AK1601" s="14">
        <v>0</v>
      </c>
      <c r="AL1601" s="14">
        <v>0</v>
      </c>
      <c r="AM1601" s="14">
        <v>0</v>
      </c>
      <c r="AN1601" s="14">
        <v>1</v>
      </c>
      <c r="AO1601" s="14">
        <v>1800000</v>
      </c>
      <c r="AP1601" s="14">
        <v>0</v>
      </c>
      <c r="AQ1601" s="14">
        <v>0</v>
      </c>
      <c r="AR1601" s="6">
        <v>0</v>
      </c>
      <c r="AS1601" s="14">
        <v>90106002</v>
      </c>
      <c r="AT1601" s="15" t="s">
        <v>154</v>
      </c>
      <c r="AU1601" s="14">
        <v>0</v>
      </c>
      <c r="AV1601" s="14">
        <v>0</v>
      </c>
      <c r="AW1601" s="14">
        <v>0</v>
      </c>
      <c r="AX1601" s="15" t="s">
        <v>1046</v>
      </c>
      <c r="AY1601" s="15">
        <v>0</v>
      </c>
      <c r="AZ1601" s="13">
        <v>0</v>
      </c>
      <c r="BA1601" s="13">
        <v>0</v>
      </c>
      <c r="BB1601" s="109" t="s">
        <v>2023</v>
      </c>
      <c r="BC1601" s="14">
        <v>0</v>
      </c>
      <c r="BD1601" s="11">
        <v>0</v>
      </c>
      <c r="BE1601" s="14">
        <v>0</v>
      </c>
      <c r="BF1601" s="14">
        <v>0</v>
      </c>
      <c r="BG1601" s="14">
        <v>0</v>
      </c>
      <c r="BH1601" s="14">
        <v>0</v>
      </c>
      <c r="BI1601" s="9">
        <v>0</v>
      </c>
      <c r="BJ1601" s="6">
        <v>0</v>
      </c>
      <c r="BK1601" s="6">
        <v>0</v>
      </c>
      <c r="BL1601" s="6">
        <v>0</v>
      </c>
      <c r="BM1601" s="6">
        <v>0</v>
      </c>
      <c r="BN1601" s="6">
        <v>0</v>
      </c>
      <c r="BO1601" s="6">
        <v>0</v>
      </c>
    </row>
    <row r="1602" spans="3:67" ht="19.5" customHeight="1">
      <c r="C1602" s="14">
        <v>67000279</v>
      </c>
      <c r="D1602" s="12" t="s">
        <v>2024</v>
      </c>
      <c r="E1602" s="11">
        <v>1</v>
      </c>
      <c r="F1602" s="11">
        <v>62011201</v>
      </c>
      <c r="G1602" s="11">
        <v>0</v>
      </c>
      <c r="H1602" s="13">
        <v>0</v>
      </c>
      <c r="I1602" s="11">
        <v>5</v>
      </c>
      <c r="J1602" s="11">
        <v>3</v>
      </c>
      <c r="K1602" s="11">
        <v>0</v>
      </c>
      <c r="L1602" s="11">
        <v>0</v>
      </c>
      <c r="M1602" s="11">
        <v>0</v>
      </c>
      <c r="N1602" s="11">
        <v>1</v>
      </c>
      <c r="O1602" s="11">
        <v>0</v>
      </c>
      <c r="P1602" s="11">
        <v>0</v>
      </c>
      <c r="Q1602" s="11">
        <v>0</v>
      </c>
      <c r="R1602" s="6">
        <v>0</v>
      </c>
      <c r="S1602" s="11">
        <v>0</v>
      </c>
      <c r="T1602" s="11">
        <v>1</v>
      </c>
      <c r="U1602" s="11">
        <v>2</v>
      </c>
      <c r="V1602" s="11">
        <v>0</v>
      </c>
      <c r="W1602" s="11">
        <v>1.5</v>
      </c>
      <c r="X1602" s="11">
        <v>10</v>
      </c>
      <c r="Y1602" s="11">
        <v>1</v>
      </c>
      <c r="Z1602" s="11">
        <v>0</v>
      </c>
      <c r="AA1602" s="11">
        <v>0</v>
      </c>
      <c r="AB1602" s="11">
        <v>0</v>
      </c>
      <c r="AC1602" s="11">
        <v>0</v>
      </c>
      <c r="AD1602" s="11">
        <v>5</v>
      </c>
      <c r="AE1602" s="11">
        <v>1</v>
      </c>
      <c r="AF1602" s="11">
        <v>10</v>
      </c>
      <c r="AG1602" s="6">
        <v>0</v>
      </c>
      <c r="AH1602" s="6">
        <v>0</v>
      </c>
      <c r="AI1602" s="6">
        <v>0</v>
      </c>
      <c r="AJ1602" s="6">
        <v>0</v>
      </c>
      <c r="AK1602" s="11">
        <v>0</v>
      </c>
      <c r="AL1602" s="11">
        <v>0</v>
      </c>
      <c r="AM1602" s="11">
        <v>0</v>
      </c>
      <c r="AN1602" s="11">
        <v>0.5</v>
      </c>
      <c r="AO1602" s="11">
        <v>3000</v>
      </c>
      <c r="AP1602" s="11">
        <v>0.2</v>
      </c>
      <c r="AQ1602" s="11">
        <v>0</v>
      </c>
      <c r="AR1602" s="6">
        <v>0</v>
      </c>
      <c r="AS1602" s="11" t="s">
        <v>154</v>
      </c>
      <c r="AT1602" s="12" t="s">
        <v>393</v>
      </c>
      <c r="AU1602" s="11" t="s">
        <v>344</v>
      </c>
      <c r="AV1602" s="14">
        <v>10000007</v>
      </c>
      <c r="AW1602" s="14">
        <v>21000020</v>
      </c>
      <c r="AX1602" s="12" t="s">
        <v>722</v>
      </c>
      <c r="AY1602" s="11">
        <v>0</v>
      </c>
      <c r="AZ1602" s="13">
        <v>0</v>
      </c>
      <c r="BA1602" s="13">
        <v>0</v>
      </c>
      <c r="BB1602" s="109" t="s">
        <v>2025</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67000280</v>
      </c>
      <c r="D1603" s="12" t="s">
        <v>2026</v>
      </c>
      <c r="E1603" s="11">
        <v>1</v>
      </c>
      <c r="F1603" s="11">
        <v>62011201</v>
      </c>
      <c r="G1603" s="11">
        <v>0</v>
      </c>
      <c r="H1603" s="13">
        <v>0</v>
      </c>
      <c r="I1603" s="11">
        <v>5</v>
      </c>
      <c r="J1603" s="11">
        <v>3</v>
      </c>
      <c r="K1603" s="11">
        <v>0</v>
      </c>
      <c r="L1603" s="11">
        <v>0</v>
      </c>
      <c r="M1603" s="11">
        <v>0</v>
      </c>
      <c r="N1603" s="11">
        <v>1</v>
      </c>
      <c r="O1603" s="11">
        <v>0</v>
      </c>
      <c r="P1603" s="11">
        <v>0</v>
      </c>
      <c r="Q1603" s="11">
        <v>0</v>
      </c>
      <c r="R1603" s="6">
        <v>0</v>
      </c>
      <c r="S1603" s="11">
        <v>0</v>
      </c>
      <c r="T1603" s="11">
        <v>1</v>
      </c>
      <c r="U1603" s="11">
        <v>2</v>
      </c>
      <c r="V1603" s="11">
        <v>0</v>
      </c>
      <c r="W1603" s="11">
        <v>1.5</v>
      </c>
      <c r="X1603" s="11">
        <v>10</v>
      </c>
      <c r="Y1603" s="11">
        <v>1</v>
      </c>
      <c r="Z1603" s="11">
        <v>0</v>
      </c>
      <c r="AA1603" s="11">
        <v>0</v>
      </c>
      <c r="AB1603" s="11">
        <v>0</v>
      </c>
      <c r="AC1603" s="11">
        <v>0</v>
      </c>
      <c r="AD1603" s="11">
        <v>5</v>
      </c>
      <c r="AE1603" s="11">
        <v>1</v>
      </c>
      <c r="AF1603" s="55">
        <v>3</v>
      </c>
      <c r="AG1603" s="6">
        <v>2</v>
      </c>
      <c r="AH1603" s="6">
        <v>1</v>
      </c>
      <c r="AI1603" s="6">
        <v>0</v>
      </c>
      <c r="AJ1603" s="6">
        <v>8</v>
      </c>
      <c r="AK1603" s="11">
        <v>0</v>
      </c>
      <c r="AL1603" s="11">
        <v>0</v>
      </c>
      <c r="AM1603" s="11">
        <v>0</v>
      </c>
      <c r="AN1603" s="11">
        <v>0.5</v>
      </c>
      <c r="AO1603" s="11">
        <v>10000</v>
      </c>
      <c r="AP1603" s="11">
        <v>0.2</v>
      </c>
      <c r="AQ1603" s="11">
        <v>0</v>
      </c>
      <c r="AR1603" s="6">
        <v>0</v>
      </c>
      <c r="AS1603" s="11" t="s">
        <v>154</v>
      </c>
      <c r="AT1603" s="12" t="s">
        <v>393</v>
      </c>
      <c r="AU1603" s="11" t="s">
        <v>344</v>
      </c>
      <c r="AV1603" s="14">
        <v>10000007</v>
      </c>
      <c r="AW1603" s="14">
        <v>21102020</v>
      </c>
      <c r="AX1603" s="12" t="s">
        <v>722</v>
      </c>
      <c r="AY1603" s="11">
        <v>0</v>
      </c>
      <c r="AZ1603" s="13">
        <v>0</v>
      </c>
      <c r="BA1603" s="13">
        <v>0</v>
      </c>
      <c r="BB1603" s="109" t="s">
        <v>2027</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67000281</v>
      </c>
      <c r="D1604" s="12" t="s">
        <v>2028</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55">
        <v>3</v>
      </c>
      <c r="AG1604" s="6">
        <v>0</v>
      </c>
      <c r="AH1604" s="6">
        <v>2</v>
      </c>
      <c r="AI1604" s="6">
        <v>0</v>
      </c>
      <c r="AJ1604" s="6">
        <v>3</v>
      </c>
      <c r="AK1604" s="11">
        <v>0</v>
      </c>
      <c r="AL1604" s="11">
        <v>0</v>
      </c>
      <c r="AM1604" s="11">
        <v>0</v>
      </c>
      <c r="AN1604" s="11">
        <v>0.5</v>
      </c>
      <c r="AO1604" s="11">
        <v>10000</v>
      </c>
      <c r="AP1604" s="11">
        <v>0.2</v>
      </c>
      <c r="AQ1604" s="11">
        <v>3</v>
      </c>
      <c r="AR1604" s="6">
        <v>0</v>
      </c>
      <c r="AS1604" s="11" t="s">
        <v>154</v>
      </c>
      <c r="AT1604" s="12" t="s">
        <v>393</v>
      </c>
      <c r="AU1604" s="11" t="s">
        <v>344</v>
      </c>
      <c r="AV1604" s="14">
        <v>10000007</v>
      </c>
      <c r="AW1604" s="14">
        <v>21102020</v>
      </c>
      <c r="AX1604" s="12" t="s">
        <v>730</v>
      </c>
      <c r="AY1604" s="11">
        <v>0</v>
      </c>
      <c r="AZ1604" s="13">
        <v>0</v>
      </c>
      <c r="BA1604" s="13">
        <v>0</v>
      </c>
      <c r="BB1604" s="109" t="s">
        <v>2029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67000282</v>
      </c>
      <c r="D1605" s="12" t="s">
        <v>2030</v>
      </c>
      <c r="E1605" s="11">
        <v>1</v>
      </c>
      <c r="F1605" s="14">
        <v>61021201</v>
      </c>
      <c r="G1605" s="14">
        <v>0</v>
      </c>
      <c r="H1605" s="13">
        <v>0</v>
      </c>
      <c r="I1605" s="11">
        <f>I1599+5</f>
        <v>6</v>
      </c>
      <c r="J1605" s="11">
        <v>5</v>
      </c>
      <c r="K1605" s="11">
        <v>0</v>
      </c>
      <c r="L1605" s="14">
        <v>0</v>
      </c>
      <c r="M1605" s="14">
        <v>0</v>
      </c>
      <c r="N1605" s="14">
        <v>1</v>
      </c>
      <c r="O1605" s="14">
        <v>0</v>
      </c>
      <c r="P1605" s="14">
        <v>0</v>
      </c>
      <c r="Q1605" s="14">
        <v>0</v>
      </c>
      <c r="R1605" s="6">
        <v>0</v>
      </c>
      <c r="S1605" s="13">
        <v>0</v>
      </c>
      <c r="T1605" s="11">
        <v>1</v>
      </c>
      <c r="U1605" s="14">
        <v>2</v>
      </c>
      <c r="V1605" s="14">
        <v>0</v>
      </c>
      <c r="W1605" s="11">
        <v>3.5</v>
      </c>
      <c r="X1605" s="11">
        <v>500</v>
      </c>
      <c r="Y1605" s="14">
        <v>1</v>
      </c>
      <c r="Z1605" s="14">
        <v>0</v>
      </c>
      <c r="AA1605" s="14">
        <v>0</v>
      </c>
      <c r="AB1605" s="14">
        <v>0</v>
      </c>
      <c r="AC1605" s="14">
        <v>0</v>
      </c>
      <c r="AD1605" s="14">
        <v>7</v>
      </c>
      <c r="AE1605" s="14">
        <v>1</v>
      </c>
      <c r="AF1605" s="14">
        <v>3</v>
      </c>
      <c r="AG1605" s="6">
        <v>2</v>
      </c>
      <c r="AH1605" s="6">
        <v>1</v>
      </c>
      <c r="AI1605" s="6">
        <v>0</v>
      </c>
      <c r="AJ1605" s="6">
        <v>8</v>
      </c>
      <c r="AK1605" s="14">
        <v>0</v>
      </c>
      <c r="AL1605" s="14">
        <v>0.5</v>
      </c>
      <c r="AM1605" s="14">
        <v>0</v>
      </c>
      <c r="AN1605" s="14">
        <v>0.25</v>
      </c>
      <c r="AO1605" s="14">
        <v>9000</v>
      </c>
      <c r="AP1605" s="14">
        <v>0.5</v>
      </c>
      <c r="AQ1605" s="14">
        <v>0</v>
      </c>
      <c r="AR1605" s="6">
        <v>0</v>
      </c>
      <c r="AS1605" s="14">
        <v>0</v>
      </c>
      <c r="AT1605" s="15" t="s">
        <v>724</v>
      </c>
      <c r="AU1605" s="14" t="s">
        <v>725</v>
      </c>
      <c r="AV1605" s="14">
        <v>10003002</v>
      </c>
      <c r="AW1605" s="14">
        <v>21010020</v>
      </c>
      <c r="AX1605" s="15" t="s">
        <v>730</v>
      </c>
      <c r="AY1605" s="15">
        <v>0</v>
      </c>
      <c r="AZ1605" s="13">
        <v>0</v>
      </c>
      <c r="BA1605" s="13">
        <v>0</v>
      </c>
      <c r="BB1605" s="109" t="s">
        <v>2031</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20.100000000000001" customHeight="1">
      <c r="C1606" s="14">
        <v>67000283</v>
      </c>
      <c r="D1606" s="15" t="s">
        <v>2032</v>
      </c>
      <c r="E1606" s="11">
        <v>1</v>
      </c>
      <c r="F1606" s="14">
        <v>63001001</v>
      </c>
      <c r="G1606" s="14">
        <v>0</v>
      </c>
      <c r="H1606" s="13">
        <v>0</v>
      </c>
      <c r="I1606" s="14">
        <v>1</v>
      </c>
      <c r="J1606" s="14">
        <v>0</v>
      </c>
      <c r="K1606" s="11">
        <v>0</v>
      </c>
      <c r="L1606" s="14">
        <v>0</v>
      </c>
      <c r="M1606" s="14">
        <v>0</v>
      </c>
      <c r="N1606" s="14">
        <v>1</v>
      </c>
      <c r="O1606" s="14">
        <v>0</v>
      </c>
      <c r="P1606" s="14">
        <v>1</v>
      </c>
      <c r="Q1606" s="14">
        <v>0</v>
      </c>
      <c r="R1606" s="6">
        <v>0</v>
      </c>
      <c r="S1606" s="13">
        <v>0</v>
      </c>
      <c r="T1606" s="11">
        <v>1</v>
      </c>
      <c r="U1606" s="14">
        <v>2</v>
      </c>
      <c r="V1606" s="14">
        <v>0</v>
      </c>
      <c r="W1606" s="14">
        <v>0</v>
      </c>
      <c r="X1606" s="14">
        <v>0</v>
      </c>
      <c r="Y1606" s="14">
        <v>0</v>
      </c>
      <c r="Z1606" s="14">
        <v>0</v>
      </c>
      <c r="AA1606" s="14">
        <v>0</v>
      </c>
      <c r="AB1606" s="14">
        <v>1</v>
      </c>
      <c r="AC1606" s="14">
        <v>0</v>
      </c>
      <c r="AD1606" s="14">
        <v>60</v>
      </c>
      <c r="AE1606" s="14">
        <v>2</v>
      </c>
      <c r="AF1606" s="14" t="s">
        <v>2033</v>
      </c>
      <c r="AG1606" s="6">
        <v>0</v>
      </c>
      <c r="AH1606" s="6">
        <v>0</v>
      </c>
      <c r="AI1606" s="6">
        <v>0</v>
      </c>
      <c r="AJ1606" s="6">
        <v>0</v>
      </c>
      <c r="AK1606" s="14">
        <v>0</v>
      </c>
      <c r="AL1606" s="14">
        <v>0</v>
      </c>
      <c r="AM1606" s="14">
        <v>0</v>
      </c>
      <c r="AN1606" s="14">
        <v>1</v>
      </c>
      <c r="AO1606" s="14">
        <v>1800000</v>
      </c>
      <c r="AP1606" s="14">
        <v>0</v>
      </c>
      <c r="AQ1606" s="14">
        <v>0</v>
      </c>
      <c r="AR1606" s="6">
        <v>0</v>
      </c>
      <c r="AS1606" s="14">
        <v>99002002</v>
      </c>
      <c r="AT1606" s="15" t="s">
        <v>154</v>
      </c>
      <c r="AU1606" s="14">
        <v>0</v>
      </c>
      <c r="AV1606" s="14">
        <v>0</v>
      </c>
      <c r="AW1606" s="14">
        <v>0</v>
      </c>
      <c r="AX1606" s="15" t="s">
        <v>1046</v>
      </c>
      <c r="AY1606" s="15">
        <v>0</v>
      </c>
      <c r="AZ1606" s="13">
        <v>0</v>
      </c>
      <c r="BA1606" s="13">
        <v>0</v>
      </c>
      <c r="BB1606" s="109" t="s">
        <v>2023</v>
      </c>
      <c r="BC1606" s="14">
        <v>0</v>
      </c>
      <c r="BD1606" s="11">
        <v>0</v>
      </c>
      <c r="BE1606" s="14">
        <v>0</v>
      </c>
      <c r="BF1606" s="14">
        <v>0</v>
      </c>
      <c r="BG1606" s="14">
        <v>0</v>
      </c>
      <c r="BH1606" s="14">
        <v>0</v>
      </c>
      <c r="BI1606" s="9">
        <v>0</v>
      </c>
      <c r="BJ1606" s="6">
        <v>0</v>
      </c>
      <c r="BK1606" s="6">
        <v>0</v>
      </c>
      <c r="BL1606" s="6">
        <v>0</v>
      </c>
      <c r="BM1606" s="6">
        <v>0</v>
      </c>
      <c r="BN1606" s="6">
        <v>0</v>
      </c>
      <c r="BO1606" s="6">
        <v>0</v>
      </c>
    </row>
    <row r="1607" spans="3:67" ht="20.100000000000001" customHeight="1">
      <c r="C1607" s="14">
        <v>67000284</v>
      </c>
      <c r="D1607" s="15" t="s">
        <v>2034</v>
      </c>
      <c r="E1607" s="11">
        <v>1</v>
      </c>
      <c r="F1607" s="14">
        <v>63001001</v>
      </c>
      <c r="G1607" s="14">
        <v>0</v>
      </c>
      <c r="H1607" s="13">
        <v>0</v>
      </c>
      <c r="I1607" s="14">
        <v>1</v>
      </c>
      <c r="J1607" s="14">
        <v>0</v>
      </c>
      <c r="K1607" s="11">
        <v>0</v>
      </c>
      <c r="L1607" s="14">
        <v>0</v>
      </c>
      <c r="M1607" s="14">
        <v>0</v>
      </c>
      <c r="N1607" s="14">
        <v>1</v>
      </c>
      <c r="O1607" s="14">
        <v>0</v>
      </c>
      <c r="P1607" s="14">
        <v>1</v>
      </c>
      <c r="Q1607" s="14">
        <v>0</v>
      </c>
      <c r="R1607" s="6">
        <v>0</v>
      </c>
      <c r="S1607" s="13">
        <v>0</v>
      </c>
      <c r="T1607" s="11">
        <v>1</v>
      </c>
      <c r="U1607" s="14">
        <v>2</v>
      </c>
      <c r="V1607" s="14">
        <v>0</v>
      </c>
      <c r="W1607" s="14">
        <v>0</v>
      </c>
      <c r="X1607" s="14">
        <v>0</v>
      </c>
      <c r="Y1607" s="14">
        <v>0</v>
      </c>
      <c r="Z1607" s="14">
        <v>0</v>
      </c>
      <c r="AA1607" s="14">
        <v>0</v>
      </c>
      <c r="AB1607" s="14">
        <v>1</v>
      </c>
      <c r="AC1607" s="14">
        <v>0</v>
      </c>
      <c r="AD1607" s="14">
        <v>60</v>
      </c>
      <c r="AE1607" s="14">
        <v>2</v>
      </c>
      <c r="AF1607" s="14" t="s">
        <v>442</v>
      </c>
      <c r="AG1607" s="6">
        <v>0</v>
      </c>
      <c r="AH1607" s="6">
        <v>0</v>
      </c>
      <c r="AI1607" s="6">
        <v>0</v>
      </c>
      <c r="AJ1607" s="6">
        <v>0</v>
      </c>
      <c r="AK1607" s="14">
        <v>0</v>
      </c>
      <c r="AL1607" s="14">
        <v>0</v>
      </c>
      <c r="AM1607" s="14">
        <v>0</v>
      </c>
      <c r="AN1607" s="14">
        <v>1</v>
      </c>
      <c r="AO1607" s="14">
        <v>1800000</v>
      </c>
      <c r="AP1607" s="14">
        <v>0</v>
      </c>
      <c r="AQ1607" s="14">
        <v>0</v>
      </c>
      <c r="AR1607" s="6">
        <v>0</v>
      </c>
      <c r="AS1607" s="14">
        <v>99002002</v>
      </c>
      <c r="AT1607" s="15" t="s">
        <v>154</v>
      </c>
      <c r="AU1607" s="14">
        <v>0</v>
      </c>
      <c r="AV1607" s="14">
        <v>0</v>
      </c>
      <c r="AW1607" s="14">
        <v>0</v>
      </c>
      <c r="AX1607" s="15" t="s">
        <v>1046</v>
      </c>
      <c r="AY1607" s="15">
        <v>0</v>
      </c>
      <c r="AZ1607" s="13">
        <v>0</v>
      </c>
      <c r="BA1607" s="13">
        <v>0</v>
      </c>
      <c r="BB1607" s="109" t="s">
        <v>2023</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1.75" customHeight="1">
      <c r="C1608" s="14">
        <v>90010301</v>
      </c>
      <c r="D1608" s="12" t="s">
        <v>342</v>
      </c>
      <c r="E1608" s="14">
        <v>1</v>
      </c>
      <c r="F1608" s="11">
        <v>60010100</v>
      </c>
      <c r="G1608" s="14">
        <v>0</v>
      </c>
      <c r="H1608" s="13">
        <v>0</v>
      </c>
      <c r="I1608" s="14">
        <v>1</v>
      </c>
      <c r="J1608" s="14">
        <v>0</v>
      </c>
      <c r="K1608" s="14">
        <v>0</v>
      </c>
      <c r="L1608" s="11">
        <v>0</v>
      </c>
      <c r="M1608" s="11">
        <v>0</v>
      </c>
      <c r="N1608" s="11">
        <v>2</v>
      </c>
      <c r="O1608" s="11">
        <v>3</v>
      </c>
      <c r="P1608" s="11">
        <v>1</v>
      </c>
      <c r="Q1608" s="11">
        <v>0</v>
      </c>
      <c r="R1608" s="6">
        <v>0</v>
      </c>
      <c r="S1608" s="11">
        <v>0</v>
      </c>
      <c r="T1608" s="11">
        <v>1</v>
      </c>
      <c r="U1608" s="11">
        <v>2</v>
      </c>
      <c r="V1608" s="11">
        <v>0</v>
      </c>
      <c r="W1608" s="11">
        <v>3</v>
      </c>
      <c r="X1608" s="11">
        <v>0</v>
      </c>
      <c r="Y1608" s="11">
        <v>1</v>
      </c>
      <c r="Z1608" s="11">
        <v>0</v>
      </c>
      <c r="AA1608" s="11">
        <v>0</v>
      </c>
      <c r="AB1608" s="11">
        <v>0</v>
      </c>
      <c r="AC1608" s="11">
        <v>0</v>
      </c>
      <c r="AD1608" s="11">
        <v>9</v>
      </c>
      <c r="AE1608" s="11">
        <v>1</v>
      </c>
      <c r="AF1608" s="11">
        <v>4</v>
      </c>
      <c r="AG1608" s="6">
        <v>0</v>
      </c>
      <c r="AH1608" s="6">
        <v>1</v>
      </c>
      <c r="AI1608" s="6">
        <v>0</v>
      </c>
      <c r="AJ1608" s="6">
        <v>2</v>
      </c>
      <c r="AK1608" s="11">
        <v>0</v>
      </c>
      <c r="AL1608" s="11">
        <v>0</v>
      </c>
      <c r="AM1608" s="11">
        <v>0</v>
      </c>
      <c r="AN1608" s="11">
        <v>3</v>
      </c>
      <c r="AO1608" s="11">
        <v>5000</v>
      </c>
      <c r="AP1608" s="11">
        <v>1.1000000000000001</v>
      </c>
      <c r="AQ1608" s="11">
        <v>0</v>
      </c>
      <c r="AR1608" s="6">
        <v>0</v>
      </c>
      <c r="AS1608" s="11">
        <v>90000002</v>
      </c>
      <c r="AT1608" s="12" t="s">
        <v>209</v>
      </c>
      <c r="AU1608" s="11" t="s">
        <v>344</v>
      </c>
      <c r="AV1608" s="14">
        <v>10000007</v>
      </c>
      <c r="AW1608" s="14">
        <v>90010301</v>
      </c>
      <c r="AX1608" s="12" t="s">
        <v>156</v>
      </c>
      <c r="AY1608" s="11" t="s">
        <v>1689</v>
      </c>
      <c r="AZ1608" s="13">
        <v>0</v>
      </c>
      <c r="BA1608" s="13">
        <v>0</v>
      </c>
      <c r="BB1608" s="37" t="s">
        <v>346</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90010302</v>
      </c>
      <c r="D1609" s="12" t="s">
        <v>350</v>
      </c>
      <c r="E1609" s="14">
        <v>1</v>
      </c>
      <c r="F1609" s="11">
        <v>60010300</v>
      </c>
      <c r="G1609" s="14">
        <v>0</v>
      </c>
      <c r="H1609" s="13">
        <v>0</v>
      </c>
      <c r="I1609" s="14">
        <v>1</v>
      </c>
      <c r="J1609" s="14">
        <v>0</v>
      </c>
      <c r="K1609" s="14">
        <v>0</v>
      </c>
      <c r="L1609" s="11">
        <v>0</v>
      </c>
      <c r="M1609" s="11">
        <v>0</v>
      </c>
      <c r="N1609" s="11">
        <v>2</v>
      </c>
      <c r="O1609" s="11">
        <v>1</v>
      </c>
      <c r="P1609" s="11">
        <v>0.5</v>
      </c>
      <c r="Q1609" s="11">
        <v>0</v>
      </c>
      <c r="R1609" s="6">
        <v>0</v>
      </c>
      <c r="S1609" s="11">
        <v>0</v>
      </c>
      <c r="T1609" s="11">
        <v>1</v>
      </c>
      <c r="U1609" s="11">
        <v>2</v>
      </c>
      <c r="V1609" s="11">
        <v>0</v>
      </c>
      <c r="W1609" s="11">
        <v>3</v>
      </c>
      <c r="X1609" s="11">
        <v>0</v>
      </c>
      <c r="Y1609" s="11">
        <v>0</v>
      </c>
      <c r="Z1609" s="11">
        <v>0</v>
      </c>
      <c r="AA1609" s="11">
        <v>0</v>
      </c>
      <c r="AB1609" s="11">
        <v>0</v>
      </c>
      <c r="AC1609" s="11">
        <v>0</v>
      </c>
      <c r="AD1609" s="11">
        <v>12</v>
      </c>
      <c r="AE1609" s="11">
        <v>2</v>
      </c>
      <c r="AF1609" s="11" t="s">
        <v>163</v>
      </c>
      <c r="AG1609" s="6">
        <v>0</v>
      </c>
      <c r="AH1609" s="6">
        <v>2</v>
      </c>
      <c r="AI1609" s="6">
        <v>0</v>
      </c>
      <c r="AJ1609" s="6">
        <v>1.5</v>
      </c>
      <c r="AK1609" s="11">
        <v>0</v>
      </c>
      <c r="AL1609" s="11">
        <v>0</v>
      </c>
      <c r="AM1609" s="11">
        <v>0</v>
      </c>
      <c r="AN1609" s="11">
        <v>1.1000000000000001</v>
      </c>
      <c r="AO1609" s="11">
        <v>3000</v>
      </c>
      <c r="AP1609" s="11">
        <v>1.1000000000000001</v>
      </c>
      <c r="AQ1609" s="11">
        <v>0</v>
      </c>
      <c r="AR1609" s="6">
        <v>0</v>
      </c>
      <c r="AS1609" s="11" t="s">
        <v>154</v>
      </c>
      <c r="AT1609" s="15" t="s">
        <v>209</v>
      </c>
      <c r="AU1609" s="11" t="s">
        <v>351</v>
      </c>
      <c r="AV1609" s="14">
        <v>10001007</v>
      </c>
      <c r="AW1609" s="14">
        <v>70103001</v>
      </c>
      <c r="AX1609" s="12" t="s">
        <v>156</v>
      </c>
      <c r="AY1609" s="11">
        <v>0</v>
      </c>
      <c r="AZ1609" s="13">
        <v>0</v>
      </c>
      <c r="BA1609" s="13">
        <v>0</v>
      </c>
      <c r="BB1609" s="37" t="s">
        <v>352</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90010303</v>
      </c>
      <c r="D1610" s="15" t="s">
        <v>347</v>
      </c>
      <c r="E1610" s="14">
        <v>1</v>
      </c>
      <c r="F1610" s="14">
        <v>60010500</v>
      </c>
      <c r="G1610" s="14">
        <v>0</v>
      </c>
      <c r="H1610" s="13">
        <v>0</v>
      </c>
      <c r="I1610" s="14">
        <v>1</v>
      </c>
      <c r="J1610" s="14">
        <v>0</v>
      </c>
      <c r="K1610" s="14">
        <v>0</v>
      </c>
      <c r="L1610" s="14">
        <v>0</v>
      </c>
      <c r="M1610" s="14">
        <v>0</v>
      </c>
      <c r="N1610" s="11">
        <v>2</v>
      </c>
      <c r="O1610" s="14">
        <v>2</v>
      </c>
      <c r="P1610" s="14">
        <v>0.6</v>
      </c>
      <c r="Q1610" s="14">
        <v>0</v>
      </c>
      <c r="R1610" s="6">
        <v>0</v>
      </c>
      <c r="S1610" s="13">
        <v>0</v>
      </c>
      <c r="T1610" s="11">
        <v>1</v>
      </c>
      <c r="U1610" s="14">
        <v>2</v>
      </c>
      <c r="V1610" s="14">
        <v>0</v>
      </c>
      <c r="W1610" s="14">
        <v>0</v>
      </c>
      <c r="X1610" s="14">
        <v>0</v>
      </c>
      <c r="Y1610" s="14">
        <v>0</v>
      </c>
      <c r="Z1610" s="14">
        <v>0</v>
      </c>
      <c r="AA1610" s="14">
        <v>0</v>
      </c>
      <c r="AB1610" s="14">
        <v>0</v>
      </c>
      <c r="AC1610" s="14">
        <v>0</v>
      </c>
      <c r="AD1610" s="14">
        <v>20</v>
      </c>
      <c r="AE1610" s="14">
        <v>0</v>
      </c>
      <c r="AF1610" s="14">
        <v>0</v>
      </c>
      <c r="AG1610" s="6">
        <v>0</v>
      </c>
      <c r="AH1610" s="6">
        <v>0</v>
      </c>
      <c r="AI1610" s="6">
        <v>0</v>
      </c>
      <c r="AJ1610" s="6">
        <v>0</v>
      </c>
      <c r="AK1610" s="14">
        <v>0</v>
      </c>
      <c r="AL1610" s="14">
        <v>0</v>
      </c>
      <c r="AM1610" s="14">
        <v>0</v>
      </c>
      <c r="AN1610" s="14">
        <v>0</v>
      </c>
      <c r="AO1610" s="14">
        <v>1000</v>
      </c>
      <c r="AP1610" s="14">
        <v>0</v>
      </c>
      <c r="AQ1610" s="14">
        <v>0</v>
      </c>
      <c r="AR1610" s="6">
        <v>90103001</v>
      </c>
      <c r="AS1610" s="14" t="s">
        <v>154</v>
      </c>
      <c r="AT1610" s="15" t="s">
        <v>154</v>
      </c>
      <c r="AU1610" s="14" t="s">
        <v>242</v>
      </c>
      <c r="AV1610" s="14">
        <v>0</v>
      </c>
      <c r="AW1610" s="14">
        <v>40000003</v>
      </c>
      <c r="AX1610" s="15" t="s">
        <v>156</v>
      </c>
      <c r="AY1610" s="15" t="s">
        <v>154</v>
      </c>
      <c r="AZ1610" s="13">
        <v>0</v>
      </c>
      <c r="BA1610" s="13">
        <v>0</v>
      </c>
      <c r="BB1610" s="68" t="s">
        <v>353</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90010401</v>
      </c>
      <c r="D1611" s="9" t="s">
        <v>2035</v>
      </c>
      <c r="E1611" s="9">
        <v>1</v>
      </c>
      <c r="F1611" s="9">
        <v>0</v>
      </c>
      <c r="G1611" s="9">
        <v>0</v>
      </c>
      <c r="H1611" s="10">
        <v>0</v>
      </c>
      <c r="I1611" s="9">
        <v>1</v>
      </c>
      <c r="J1611" s="9">
        <v>0</v>
      </c>
      <c r="K1611" s="10">
        <v>0</v>
      </c>
      <c r="L1611" s="10">
        <v>0</v>
      </c>
      <c r="M1611" s="9">
        <v>0</v>
      </c>
      <c r="N1611" s="9">
        <v>2</v>
      </c>
      <c r="O1611" s="9">
        <v>1</v>
      </c>
      <c r="P1611" s="9">
        <v>0.1</v>
      </c>
      <c r="Q1611" s="9">
        <v>0</v>
      </c>
      <c r="R1611" s="6">
        <v>0</v>
      </c>
      <c r="S1611" s="9">
        <v>0</v>
      </c>
      <c r="T1611" s="11">
        <v>1</v>
      </c>
      <c r="U1611" s="9">
        <v>1</v>
      </c>
      <c r="V1611" s="10">
        <v>0</v>
      </c>
      <c r="W1611" s="9">
        <v>2.5</v>
      </c>
      <c r="X1611" s="9">
        <v>0</v>
      </c>
      <c r="Y1611" s="9">
        <v>1</v>
      </c>
      <c r="Z1611" s="9">
        <v>0</v>
      </c>
      <c r="AA1611" s="10">
        <v>0</v>
      </c>
      <c r="AB1611" s="9">
        <v>0</v>
      </c>
      <c r="AC1611" s="9">
        <v>0</v>
      </c>
      <c r="AD1611" s="9">
        <v>1</v>
      </c>
      <c r="AE1611" s="9">
        <v>0</v>
      </c>
      <c r="AF1611" s="9">
        <v>0</v>
      </c>
      <c r="AG1611" s="6">
        <v>0</v>
      </c>
      <c r="AH1611" s="6">
        <v>0</v>
      </c>
      <c r="AI1611" s="6">
        <v>0</v>
      </c>
      <c r="AJ1611" s="9">
        <v>0</v>
      </c>
      <c r="AK1611" s="28">
        <v>0</v>
      </c>
      <c r="AL1611" s="9">
        <v>0</v>
      </c>
      <c r="AM1611" s="9">
        <v>0</v>
      </c>
      <c r="AN1611" s="9">
        <v>0</v>
      </c>
      <c r="AO1611" s="9">
        <v>3000</v>
      </c>
      <c r="AP1611" s="9">
        <v>0</v>
      </c>
      <c r="AQ1611" s="9">
        <v>0</v>
      </c>
      <c r="AR1611" s="6">
        <v>0</v>
      </c>
      <c r="AS1611" s="9">
        <v>0</v>
      </c>
      <c r="AT1611" s="9">
        <v>0</v>
      </c>
      <c r="AU1611" s="10">
        <v>0</v>
      </c>
      <c r="AV1611" s="10">
        <v>0</v>
      </c>
      <c r="AW1611" s="10">
        <v>0</v>
      </c>
      <c r="AX1611" s="15" t="s">
        <v>156</v>
      </c>
      <c r="AY1611" s="1">
        <v>0</v>
      </c>
      <c r="AZ1611" s="34">
        <v>0</v>
      </c>
      <c r="BA1611" s="34">
        <v>0</v>
      </c>
      <c r="BB1611" s="36" t="s">
        <v>404</v>
      </c>
      <c r="BC1611" s="9">
        <v>0</v>
      </c>
      <c r="BD1611" s="9">
        <v>0</v>
      </c>
      <c r="BE1611" s="14">
        <v>0</v>
      </c>
      <c r="BF1611" s="9">
        <v>0</v>
      </c>
      <c r="BG1611" s="9">
        <v>0</v>
      </c>
      <c r="BH1611" s="28">
        <v>0</v>
      </c>
      <c r="BI1611" s="9">
        <v>0</v>
      </c>
      <c r="BJ1611" s="6">
        <v>0</v>
      </c>
      <c r="BK1611" s="6">
        <v>0</v>
      </c>
      <c r="BL1611" s="6">
        <v>0</v>
      </c>
      <c r="BM1611" s="6">
        <v>0</v>
      </c>
      <c r="BN1611" s="6">
        <v>0</v>
      </c>
      <c r="BO1611" s="6">
        <v>0</v>
      </c>
    </row>
    <row r="1612" spans="3:67" ht="21.75" customHeight="1">
      <c r="C1612" s="14">
        <v>90010402</v>
      </c>
      <c r="D1612" s="12" t="s">
        <v>342</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5</v>
      </c>
      <c r="AG1612" s="6">
        <v>0</v>
      </c>
      <c r="AH1612" s="6">
        <v>1</v>
      </c>
      <c r="AI1612" s="6">
        <v>0</v>
      </c>
      <c r="AJ1612" s="6">
        <v>2.5</v>
      </c>
      <c r="AK1612" s="11">
        <v>0</v>
      </c>
      <c r="AL1612" s="11">
        <v>0</v>
      </c>
      <c r="AM1612" s="11">
        <v>0</v>
      </c>
      <c r="AN1612" s="11">
        <v>2.5</v>
      </c>
      <c r="AO1612" s="11">
        <v>5000</v>
      </c>
      <c r="AP1612" s="11">
        <v>2</v>
      </c>
      <c r="AQ1612" s="11">
        <v>0</v>
      </c>
      <c r="AR1612" s="6">
        <v>0</v>
      </c>
      <c r="AS1612" s="9">
        <v>91000005</v>
      </c>
      <c r="AT1612" s="9" t="s">
        <v>192</v>
      </c>
      <c r="AU1612" s="11">
        <v>0</v>
      </c>
      <c r="AV1612" s="14">
        <v>10000007</v>
      </c>
      <c r="AW1612" s="14">
        <v>90010402</v>
      </c>
      <c r="AX1612" s="12" t="s">
        <v>156</v>
      </c>
      <c r="AY1612" s="11" t="s">
        <v>2036</v>
      </c>
      <c r="AZ1612" s="13">
        <v>0</v>
      </c>
      <c r="BA1612" s="13">
        <v>0</v>
      </c>
      <c r="BB1612" s="37" t="s">
        <v>346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90010403</v>
      </c>
      <c r="D1613" s="9" t="s">
        <v>2037</v>
      </c>
      <c r="E1613" s="9">
        <v>1</v>
      </c>
      <c r="F1613" s="9">
        <v>0</v>
      </c>
      <c r="G1613" s="9">
        <v>0</v>
      </c>
      <c r="H1613" s="10">
        <v>0</v>
      </c>
      <c r="I1613" s="9">
        <v>1</v>
      </c>
      <c r="J1613" s="9">
        <v>0</v>
      </c>
      <c r="K1613" s="10">
        <v>0</v>
      </c>
      <c r="L1613" s="10">
        <v>0</v>
      </c>
      <c r="M1613" s="9">
        <v>0</v>
      </c>
      <c r="N1613" s="9">
        <v>2</v>
      </c>
      <c r="O1613" s="9">
        <v>2</v>
      </c>
      <c r="P1613" s="9">
        <v>0.95</v>
      </c>
      <c r="Q1613" s="9">
        <v>0</v>
      </c>
      <c r="R1613" s="6">
        <v>0</v>
      </c>
      <c r="S1613" s="9">
        <v>0</v>
      </c>
      <c r="T1613" s="11">
        <v>1</v>
      </c>
      <c r="U1613" s="9">
        <v>1</v>
      </c>
      <c r="V1613" s="10">
        <v>0</v>
      </c>
      <c r="W1613" s="9">
        <v>2.5</v>
      </c>
      <c r="X1613" s="9">
        <v>0</v>
      </c>
      <c r="Y1613" s="9">
        <v>1</v>
      </c>
      <c r="Z1613" s="9">
        <v>0</v>
      </c>
      <c r="AA1613" s="10">
        <v>0</v>
      </c>
      <c r="AB1613" s="9">
        <v>0</v>
      </c>
      <c r="AC1613" s="9">
        <v>0</v>
      </c>
      <c r="AD1613" s="9">
        <v>6</v>
      </c>
      <c r="AE1613" s="9">
        <v>1</v>
      </c>
      <c r="AF1613" s="9">
        <v>3</v>
      </c>
      <c r="AG1613" s="6">
        <v>1</v>
      </c>
      <c r="AH1613" s="6">
        <v>1</v>
      </c>
      <c r="AI1613" s="6">
        <v>0</v>
      </c>
      <c r="AJ1613" s="9">
        <v>1.5</v>
      </c>
      <c r="AK1613" s="28">
        <v>0</v>
      </c>
      <c r="AL1613" s="9">
        <v>0</v>
      </c>
      <c r="AM1613" s="9">
        <v>0</v>
      </c>
      <c r="AN1613" s="9">
        <v>2</v>
      </c>
      <c r="AO1613" s="9">
        <v>4000</v>
      </c>
      <c r="AP1613" s="9">
        <v>2</v>
      </c>
      <c r="AQ1613" s="9">
        <v>0</v>
      </c>
      <c r="AR1613" s="6">
        <v>0</v>
      </c>
      <c r="AS1613" s="65" t="s">
        <v>359</v>
      </c>
      <c r="AT1613" s="9" t="s">
        <v>155</v>
      </c>
      <c r="AU1613" s="10">
        <v>0</v>
      </c>
      <c r="AV1613" s="10">
        <v>0</v>
      </c>
      <c r="AW1613" s="10">
        <v>90010403</v>
      </c>
      <c r="AX1613" s="15" t="s">
        <v>156</v>
      </c>
      <c r="AY1613" s="1">
        <v>0</v>
      </c>
      <c r="AZ1613" s="34">
        <v>0</v>
      </c>
      <c r="BA1613" s="34">
        <v>0</v>
      </c>
      <c r="BB1613" s="36" t="s">
        <v>411</v>
      </c>
      <c r="BC1613" s="9">
        <v>2</v>
      </c>
      <c r="BD1613" s="9">
        <v>0</v>
      </c>
      <c r="BE1613" s="14">
        <v>0</v>
      </c>
      <c r="BF1613" s="9">
        <v>0</v>
      </c>
      <c r="BG1613" s="9">
        <v>3</v>
      </c>
      <c r="BH1613" s="28">
        <v>0</v>
      </c>
      <c r="BI1613" s="9">
        <v>0</v>
      </c>
      <c r="BJ1613" s="6">
        <v>0</v>
      </c>
      <c r="BK1613" s="6">
        <v>0</v>
      </c>
      <c r="BL1613" s="6">
        <v>0</v>
      </c>
      <c r="BM1613" s="6">
        <v>0</v>
      </c>
      <c r="BN1613" s="6">
        <v>0</v>
      </c>
      <c r="BO1613" s="6">
        <v>0</v>
      </c>
    </row>
    <row r="1614" spans="3:67" ht="20.100000000000001" customHeight="1">
      <c r="C1614" s="14">
        <v>90010404</v>
      </c>
      <c r="D1614" s="9" t="s">
        <v>2038</v>
      </c>
      <c r="E1614" s="9">
        <v>1</v>
      </c>
      <c r="F1614" s="9">
        <v>0</v>
      </c>
      <c r="G1614" s="9">
        <v>0</v>
      </c>
      <c r="H1614" s="10">
        <v>0</v>
      </c>
      <c r="I1614" s="9">
        <v>0</v>
      </c>
      <c r="J1614" s="9">
        <v>0</v>
      </c>
      <c r="K1614" s="10">
        <v>0</v>
      </c>
      <c r="L1614" s="10">
        <v>0</v>
      </c>
      <c r="M1614" s="9">
        <v>0</v>
      </c>
      <c r="N1614" s="9">
        <v>2</v>
      </c>
      <c r="O1614" s="9">
        <v>2</v>
      </c>
      <c r="P1614" s="9">
        <v>0.9</v>
      </c>
      <c r="Q1614" s="9">
        <v>0</v>
      </c>
      <c r="R1614" s="6">
        <v>0</v>
      </c>
      <c r="S1614" s="9">
        <v>0</v>
      </c>
      <c r="T1614" s="11">
        <v>1</v>
      </c>
      <c r="U1614" s="9">
        <v>1</v>
      </c>
      <c r="V1614" s="10">
        <v>0</v>
      </c>
      <c r="W1614" s="9">
        <v>1.5</v>
      </c>
      <c r="X1614" s="9">
        <v>0</v>
      </c>
      <c r="Y1614" s="9">
        <v>1</v>
      </c>
      <c r="Z1614" s="9">
        <v>0</v>
      </c>
      <c r="AA1614" s="10">
        <v>0</v>
      </c>
      <c r="AB1614" s="9">
        <v>0</v>
      </c>
      <c r="AC1614" s="9">
        <v>0</v>
      </c>
      <c r="AD1614" s="9">
        <v>8</v>
      </c>
      <c r="AE1614" s="9">
        <v>2</v>
      </c>
      <c r="AF1614" s="9" t="s">
        <v>362</v>
      </c>
      <c r="AG1614" s="6">
        <v>0</v>
      </c>
      <c r="AH1614" s="6">
        <v>0</v>
      </c>
      <c r="AI1614" s="6">
        <v>0</v>
      </c>
      <c r="AJ1614" s="9">
        <v>0</v>
      </c>
      <c r="AK1614" s="28">
        <v>0</v>
      </c>
      <c r="AL1614" s="9">
        <v>0</v>
      </c>
      <c r="AM1614" s="9">
        <v>0</v>
      </c>
      <c r="AN1614" s="9">
        <v>0.5</v>
      </c>
      <c r="AO1614" s="9">
        <v>999000</v>
      </c>
      <c r="AP1614" s="9">
        <v>0</v>
      </c>
      <c r="AQ1614" s="9">
        <v>0</v>
      </c>
      <c r="AR1614" s="6">
        <v>0</v>
      </c>
      <c r="AS1614" s="31" t="s">
        <v>154</v>
      </c>
      <c r="AT1614" s="9" t="s">
        <v>209</v>
      </c>
      <c r="AU1614" s="10">
        <v>0</v>
      </c>
      <c r="AV1614" s="10">
        <v>0</v>
      </c>
      <c r="AW1614" s="10">
        <v>20000021</v>
      </c>
      <c r="AX1614" s="15" t="s">
        <v>156</v>
      </c>
      <c r="AY1614" s="1">
        <v>0</v>
      </c>
      <c r="AZ1614" s="34">
        <v>0</v>
      </c>
      <c r="BA1614" s="34">
        <v>0</v>
      </c>
      <c r="BB1614" s="36" t="s">
        <v>229</v>
      </c>
      <c r="BC1614" s="9">
        <v>0</v>
      </c>
      <c r="BD1614" s="9">
        <v>0</v>
      </c>
      <c r="BE1614" s="14">
        <v>0</v>
      </c>
      <c r="BF1614" s="9">
        <v>0</v>
      </c>
      <c r="BG1614" s="9">
        <v>0</v>
      </c>
      <c r="BH1614" s="28">
        <v>0</v>
      </c>
      <c r="BI1614" s="9">
        <v>0</v>
      </c>
      <c r="BJ1614" s="6">
        <v>0</v>
      </c>
      <c r="BK1614" s="6">
        <v>0</v>
      </c>
      <c r="BL1614" s="6">
        <v>0</v>
      </c>
      <c r="BM1614" s="6">
        <v>0</v>
      </c>
      <c r="BN1614" s="6">
        <v>0</v>
      </c>
      <c r="BO1614" s="6">
        <v>0</v>
      </c>
    </row>
    <row r="1615" spans="3:67" ht="20.100000000000001" customHeight="1">
      <c r="C1615" s="14">
        <v>90010405</v>
      </c>
      <c r="D1615" s="15" t="s">
        <v>364</v>
      </c>
      <c r="E1615" s="14">
        <v>1</v>
      </c>
      <c r="F1615" s="14">
        <v>0</v>
      </c>
      <c r="G1615" s="14">
        <v>0</v>
      </c>
      <c r="H1615" s="13">
        <v>0</v>
      </c>
      <c r="I1615" s="14">
        <v>1</v>
      </c>
      <c r="J1615" s="14">
        <v>0</v>
      </c>
      <c r="K1615" s="14">
        <v>0</v>
      </c>
      <c r="L1615" s="14">
        <v>0</v>
      </c>
      <c r="M1615" s="14">
        <v>0</v>
      </c>
      <c r="N1615" s="9">
        <v>2</v>
      </c>
      <c r="O1615" s="14">
        <v>2</v>
      </c>
      <c r="P1615" s="14">
        <v>0.6</v>
      </c>
      <c r="Q1615" s="14">
        <v>0</v>
      </c>
      <c r="R1615" s="6">
        <v>0</v>
      </c>
      <c r="S1615" s="13">
        <v>0</v>
      </c>
      <c r="T1615" s="11">
        <v>1</v>
      </c>
      <c r="U1615" s="14">
        <v>2</v>
      </c>
      <c r="V1615" s="14">
        <v>0</v>
      </c>
      <c r="W1615" s="14">
        <v>0</v>
      </c>
      <c r="X1615" s="14">
        <v>0</v>
      </c>
      <c r="Y1615" s="14">
        <v>0</v>
      </c>
      <c r="Z1615" s="14">
        <v>0</v>
      </c>
      <c r="AA1615" s="14">
        <v>0</v>
      </c>
      <c r="AB1615" s="14">
        <v>0</v>
      </c>
      <c r="AC1615" s="14">
        <v>0</v>
      </c>
      <c r="AD1615" s="11">
        <v>99999</v>
      </c>
      <c r="AE1615" s="14">
        <v>0</v>
      </c>
      <c r="AF1615" s="14">
        <v>0</v>
      </c>
      <c r="AG1615" s="6">
        <v>2</v>
      </c>
      <c r="AH1615" s="6">
        <v>0</v>
      </c>
      <c r="AI1615" s="6">
        <v>0</v>
      </c>
      <c r="AJ1615" s="6">
        <v>0</v>
      </c>
      <c r="AK1615" s="14">
        <v>0</v>
      </c>
      <c r="AL1615" s="14">
        <v>0</v>
      </c>
      <c r="AM1615" s="14">
        <v>0</v>
      </c>
      <c r="AN1615" s="14">
        <v>0</v>
      </c>
      <c r="AO1615" s="14">
        <v>1000</v>
      </c>
      <c r="AP1615" s="14">
        <v>0</v>
      </c>
      <c r="AQ1615" s="14">
        <v>0</v>
      </c>
      <c r="AR1615" s="6">
        <v>90104002</v>
      </c>
      <c r="AS1615" s="14" t="s">
        <v>154</v>
      </c>
      <c r="AT1615" s="9" t="s">
        <v>209</v>
      </c>
      <c r="AU1615" s="14" t="s">
        <v>242</v>
      </c>
      <c r="AV1615" s="14">
        <v>0</v>
      </c>
      <c r="AW1615" s="14">
        <v>0</v>
      </c>
      <c r="AX1615" s="15" t="s">
        <v>156</v>
      </c>
      <c r="AY1615" s="15" t="s">
        <v>154</v>
      </c>
      <c r="AZ1615" s="13">
        <v>0</v>
      </c>
      <c r="BA1615" s="13">
        <v>0</v>
      </c>
      <c r="BB1615" s="68" t="s">
        <v>431</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90010406</v>
      </c>
      <c r="D1616" s="15" t="s">
        <v>2039</v>
      </c>
      <c r="E1616" s="14">
        <v>1</v>
      </c>
      <c r="F1616" s="14">
        <v>60010500</v>
      </c>
      <c r="G1616" s="14">
        <v>0</v>
      </c>
      <c r="H1616" s="13">
        <v>0</v>
      </c>
      <c r="I1616" s="14">
        <v>1</v>
      </c>
      <c r="J1616" s="14">
        <v>0</v>
      </c>
      <c r="K1616" s="14">
        <v>0</v>
      </c>
      <c r="L1616" s="14">
        <v>0</v>
      </c>
      <c r="M1616" s="14">
        <v>0</v>
      </c>
      <c r="N1616" s="9">
        <v>2</v>
      </c>
      <c r="O1616" s="14">
        <v>2</v>
      </c>
      <c r="P1616" s="14">
        <v>0.6</v>
      </c>
      <c r="Q1616" s="14">
        <v>0</v>
      </c>
      <c r="R1616" s="6">
        <v>0</v>
      </c>
      <c r="S1616" s="13">
        <v>0</v>
      </c>
      <c r="T1616" s="11">
        <v>1</v>
      </c>
      <c r="U1616" s="14">
        <v>2</v>
      </c>
      <c r="V1616" s="14">
        <v>0</v>
      </c>
      <c r="W1616" s="14">
        <v>0</v>
      </c>
      <c r="X1616" s="14">
        <v>0</v>
      </c>
      <c r="Y1616" s="14">
        <v>0</v>
      </c>
      <c r="Z1616" s="14">
        <v>0</v>
      </c>
      <c r="AA1616" s="14">
        <v>0</v>
      </c>
      <c r="AB1616" s="14">
        <v>0</v>
      </c>
      <c r="AC1616" s="14">
        <v>0</v>
      </c>
      <c r="AD1616" s="14">
        <v>20</v>
      </c>
      <c r="AE1616" s="14">
        <v>0</v>
      </c>
      <c r="AF1616" s="14">
        <v>0</v>
      </c>
      <c r="AG1616" s="6">
        <v>2</v>
      </c>
      <c r="AH1616" s="6">
        <v>0</v>
      </c>
      <c r="AI1616" s="6">
        <v>0</v>
      </c>
      <c r="AJ1616" s="6">
        <v>0</v>
      </c>
      <c r="AK1616" s="14">
        <v>0</v>
      </c>
      <c r="AL1616" s="14">
        <v>0</v>
      </c>
      <c r="AM1616" s="14">
        <v>0</v>
      </c>
      <c r="AN1616" s="14">
        <v>0</v>
      </c>
      <c r="AO1616" s="14">
        <v>1000</v>
      </c>
      <c r="AP1616" s="14">
        <v>0</v>
      </c>
      <c r="AQ1616" s="14">
        <v>0</v>
      </c>
      <c r="AR1616" s="6">
        <v>90103001</v>
      </c>
      <c r="AS1616" s="14" t="s">
        <v>154</v>
      </c>
      <c r="AT1616" s="9" t="s">
        <v>209</v>
      </c>
      <c r="AU1616" s="14" t="s">
        <v>242</v>
      </c>
      <c r="AV1616" s="14">
        <v>0</v>
      </c>
      <c r="AW1616" s="14">
        <v>40000003</v>
      </c>
      <c r="AX1616" s="15" t="s">
        <v>156</v>
      </c>
      <c r="AY1616" s="15" t="s">
        <v>154</v>
      </c>
      <c r="AZ1616" s="13">
        <v>0</v>
      </c>
      <c r="BA1616" s="13">
        <v>0</v>
      </c>
      <c r="BB1616" s="68" t="s">
        <v>2040</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90010501</v>
      </c>
      <c r="D1617" s="15" t="s">
        <v>367</v>
      </c>
      <c r="E1617" s="14">
        <v>1</v>
      </c>
      <c r="F1617" s="14">
        <v>60010300</v>
      </c>
      <c r="G1617" s="14">
        <v>0</v>
      </c>
      <c r="H1617" s="13">
        <v>0</v>
      </c>
      <c r="I1617" s="14">
        <v>1</v>
      </c>
      <c r="J1617" s="14">
        <v>0</v>
      </c>
      <c r="K1617" s="14">
        <v>0</v>
      </c>
      <c r="L1617" s="14">
        <v>0</v>
      </c>
      <c r="M1617" s="14">
        <v>0</v>
      </c>
      <c r="N1617" s="11">
        <v>2</v>
      </c>
      <c r="O1617" s="14">
        <v>1</v>
      </c>
      <c r="P1617" s="14">
        <v>0.5</v>
      </c>
      <c r="Q1617" s="14">
        <v>0</v>
      </c>
      <c r="R1617" s="6">
        <v>0</v>
      </c>
      <c r="S1617" s="13">
        <v>0</v>
      </c>
      <c r="T1617" s="11">
        <v>1</v>
      </c>
      <c r="U1617" s="14">
        <v>2</v>
      </c>
      <c r="V1617" s="14">
        <v>0</v>
      </c>
      <c r="W1617" s="14">
        <v>0.5</v>
      </c>
      <c r="X1617" s="14">
        <v>0</v>
      </c>
      <c r="Y1617" s="14">
        <v>0</v>
      </c>
      <c r="Z1617" s="14">
        <v>0</v>
      </c>
      <c r="AA1617" s="14">
        <v>0</v>
      </c>
      <c r="AB1617" s="14">
        <v>0</v>
      </c>
      <c r="AC1617" s="14">
        <v>0</v>
      </c>
      <c r="AD1617" s="14">
        <v>15</v>
      </c>
      <c r="AE1617" s="14">
        <v>1</v>
      </c>
      <c r="AF1617" s="14">
        <v>3</v>
      </c>
      <c r="AG1617" s="6">
        <v>1</v>
      </c>
      <c r="AH1617" s="6">
        <v>0</v>
      </c>
      <c r="AI1617" s="6">
        <v>0</v>
      </c>
      <c r="AJ1617" s="6">
        <v>1.5</v>
      </c>
      <c r="AK1617" s="14">
        <v>0</v>
      </c>
      <c r="AL1617" s="14">
        <v>0</v>
      </c>
      <c r="AM1617" s="14">
        <v>0</v>
      </c>
      <c r="AN1617" s="14">
        <v>1</v>
      </c>
      <c r="AO1617" s="14">
        <v>360000</v>
      </c>
      <c r="AP1617" s="14">
        <v>0.5</v>
      </c>
      <c r="AQ1617" s="14">
        <v>0</v>
      </c>
      <c r="AR1617" s="6">
        <v>0</v>
      </c>
      <c r="AS1617" s="14" t="s">
        <v>368</v>
      </c>
      <c r="AT1617" s="15" t="s">
        <v>155</v>
      </c>
      <c r="AU1617" s="14" t="s">
        <v>351</v>
      </c>
      <c r="AV1617" s="14">
        <v>10002001</v>
      </c>
      <c r="AW1617" s="14">
        <v>70106001</v>
      </c>
      <c r="AX1617" s="15" t="s">
        <v>225</v>
      </c>
      <c r="AY1617" s="15" t="s">
        <v>369</v>
      </c>
      <c r="AZ1617" s="13">
        <v>0</v>
      </c>
      <c r="BA1617" s="13">
        <v>0</v>
      </c>
      <c r="BB1617" s="68" t="s">
        <v>370</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90010502</v>
      </c>
      <c r="D1618" s="12" t="s">
        <v>371</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3</v>
      </c>
      <c r="X1618" s="11">
        <v>0</v>
      </c>
      <c r="Y1618" s="11">
        <v>0</v>
      </c>
      <c r="Z1618" s="11">
        <v>0</v>
      </c>
      <c r="AA1618" s="11">
        <v>0</v>
      </c>
      <c r="AB1618" s="11">
        <v>0</v>
      </c>
      <c r="AC1618" s="11">
        <v>0</v>
      </c>
      <c r="AD1618" s="11">
        <v>12</v>
      </c>
      <c r="AE1618" s="11">
        <v>1</v>
      </c>
      <c r="AF1618" s="11">
        <v>3</v>
      </c>
      <c r="AG1618" s="6">
        <v>6</v>
      </c>
      <c r="AH1618" s="6">
        <v>1</v>
      </c>
      <c r="AI1618" s="6">
        <v>0</v>
      </c>
      <c r="AJ1618" s="6">
        <v>1.5</v>
      </c>
      <c r="AK1618" s="11">
        <v>0</v>
      </c>
      <c r="AL1618" s="11">
        <v>0</v>
      </c>
      <c r="AM1618" s="11">
        <v>0</v>
      </c>
      <c r="AN1618" s="11">
        <v>3</v>
      </c>
      <c r="AO1618" s="11">
        <v>5000</v>
      </c>
      <c r="AP1618" s="11">
        <v>2</v>
      </c>
      <c r="AQ1618" s="11">
        <v>0</v>
      </c>
      <c r="AR1618" s="6">
        <v>0</v>
      </c>
      <c r="AS1618" s="11" t="s">
        <v>154</v>
      </c>
      <c r="AT1618" s="15" t="s">
        <v>155</v>
      </c>
      <c r="AU1618" s="11" t="s">
        <v>344</v>
      </c>
      <c r="AV1618" s="14">
        <v>10000007</v>
      </c>
      <c r="AW1618" s="14">
        <v>90010502</v>
      </c>
      <c r="AX1618" s="12" t="s">
        <v>156</v>
      </c>
      <c r="AY1618" s="11" t="s">
        <v>2041</v>
      </c>
      <c r="AZ1618" s="13">
        <v>0</v>
      </c>
      <c r="BA1618" s="13">
        <v>0</v>
      </c>
      <c r="BB1618" s="37" t="s">
        <v>373</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19.5" customHeight="1">
      <c r="C1619" s="14">
        <v>90010503</v>
      </c>
      <c r="D1619" s="15" t="s">
        <v>374</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3</v>
      </c>
      <c r="X1619" s="14">
        <v>0</v>
      </c>
      <c r="Y1619" s="14">
        <v>0</v>
      </c>
      <c r="Z1619" s="14">
        <v>0</v>
      </c>
      <c r="AA1619" s="14">
        <v>0</v>
      </c>
      <c r="AB1619" s="14">
        <v>0</v>
      </c>
      <c r="AC1619" s="14">
        <v>0</v>
      </c>
      <c r="AD1619" s="14">
        <v>9</v>
      </c>
      <c r="AE1619" s="14">
        <v>1</v>
      </c>
      <c r="AF1619" s="14">
        <v>2</v>
      </c>
      <c r="AG1619" s="6">
        <v>2</v>
      </c>
      <c r="AH1619" s="6">
        <v>2</v>
      </c>
      <c r="AI1619" s="6">
        <v>0</v>
      </c>
      <c r="AJ1619" s="6">
        <v>3</v>
      </c>
      <c r="AK1619" s="14">
        <v>0</v>
      </c>
      <c r="AL1619" s="14">
        <v>0</v>
      </c>
      <c r="AM1619" s="14">
        <v>0</v>
      </c>
      <c r="AN1619" s="14">
        <v>2</v>
      </c>
      <c r="AO1619" s="14">
        <v>30000</v>
      </c>
      <c r="AP1619" s="14">
        <v>2</v>
      </c>
      <c r="AQ1619" s="14">
        <v>4</v>
      </c>
      <c r="AR1619" s="6">
        <v>0</v>
      </c>
      <c r="AS1619" s="14" t="s">
        <v>154</v>
      </c>
      <c r="AT1619" s="15" t="s">
        <v>155</v>
      </c>
      <c r="AU1619" s="14" t="s">
        <v>351</v>
      </c>
      <c r="AV1619" s="14">
        <v>10003002</v>
      </c>
      <c r="AW1619" s="14">
        <v>70106005</v>
      </c>
      <c r="AX1619" s="15" t="s">
        <v>375</v>
      </c>
      <c r="AY1619" s="15">
        <v>0</v>
      </c>
      <c r="AZ1619" s="13">
        <v>0</v>
      </c>
      <c r="BA1619" s="13">
        <v>0</v>
      </c>
      <c r="BB1619" s="68" t="s">
        <v>370</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90010504</v>
      </c>
      <c r="D1620" s="15" t="s">
        <v>364</v>
      </c>
      <c r="E1620" s="14">
        <v>1</v>
      </c>
      <c r="F1620" s="14">
        <v>60010500</v>
      </c>
      <c r="G1620" s="14">
        <v>0</v>
      </c>
      <c r="H1620" s="13">
        <v>0</v>
      </c>
      <c r="I1620" s="14">
        <v>1</v>
      </c>
      <c r="J1620" s="14">
        <v>0</v>
      </c>
      <c r="K1620" s="14">
        <v>0</v>
      </c>
      <c r="L1620" s="14">
        <v>0</v>
      </c>
      <c r="M1620" s="14">
        <v>0</v>
      </c>
      <c r="N1620" s="11">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1">
        <v>30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90104002</v>
      </c>
      <c r="AS1620" s="14" t="s">
        <v>154</v>
      </c>
      <c r="AT1620" s="15" t="s">
        <v>155</v>
      </c>
      <c r="AU1620" s="14" t="s">
        <v>242</v>
      </c>
      <c r="AV1620" s="14">
        <v>0</v>
      </c>
      <c r="AW1620" s="14">
        <v>0</v>
      </c>
      <c r="AX1620" s="15" t="s">
        <v>156</v>
      </c>
      <c r="AY1620" s="15" t="s">
        <v>154</v>
      </c>
      <c r="AZ1620" s="13">
        <v>0</v>
      </c>
      <c r="BA1620" s="13">
        <v>0</v>
      </c>
      <c r="BB1620" s="68" t="s">
        <v>376</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90010505</v>
      </c>
      <c r="D1621" s="12" t="s">
        <v>377</v>
      </c>
      <c r="E1621" s="14">
        <v>1</v>
      </c>
      <c r="F1621" s="11">
        <v>60010300</v>
      </c>
      <c r="G1621" s="14">
        <v>0</v>
      </c>
      <c r="H1621" s="13">
        <v>0</v>
      </c>
      <c r="I1621" s="14">
        <v>1</v>
      </c>
      <c r="J1621" s="14">
        <v>0</v>
      </c>
      <c r="K1621" s="14">
        <v>0</v>
      </c>
      <c r="L1621" s="11">
        <v>0</v>
      </c>
      <c r="M1621" s="11">
        <v>0</v>
      </c>
      <c r="N1621" s="11">
        <v>2</v>
      </c>
      <c r="O1621" s="11">
        <v>1</v>
      </c>
      <c r="P1621" s="11">
        <v>0.6</v>
      </c>
      <c r="Q1621" s="11">
        <v>0</v>
      </c>
      <c r="R1621" s="6">
        <v>0</v>
      </c>
      <c r="S1621" s="11">
        <v>0</v>
      </c>
      <c r="T1621" s="11">
        <v>1</v>
      </c>
      <c r="U1621" s="11">
        <v>2</v>
      </c>
      <c r="V1621" s="11">
        <v>0</v>
      </c>
      <c r="W1621" s="11">
        <v>0</v>
      </c>
      <c r="X1621" s="11">
        <v>0</v>
      </c>
      <c r="Y1621" s="11">
        <v>0</v>
      </c>
      <c r="Z1621" s="11">
        <v>0</v>
      </c>
      <c r="AA1621" s="11">
        <v>0</v>
      </c>
      <c r="AB1621" s="11">
        <v>0</v>
      </c>
      <c r="AC1621" s="11">
        <v>0</v>
      </c>
      <c r="AD1621" s="11">
        <v>20</v>
      </c>
      <c r="AE1621" s="11">
        <v>0</v>
      </c>
      <c r="AF1621" s="11">
        <v>0</v>
      </c>
      <c r="AG1621" s="6">
        <v>2</v>
      </c>
      <c r="AH1621" s="6">
        <v>2</v>
      </c>
      <c r="AI1621" s="6">
        <v>0</v>
      </c>
      <c r="AJ1621" s="6">
        <v>1.5</v>
      </c>
      <c r="AK1621" s="11">
        <v>0</v>
      </c>
      <c r="AL1621" s="11">
        <v>0</v>
      </c>
      <c r="AM1621" s="11">
        <v>0</v>
      </c>
      <c r="AN1621" s="11">
        <v>1</v>
      </c>
      <c r="AO1621" s="11">
        <v>3000</v>
      </c>
      <c r="AP1621" s="11">
        <v>0.5</v>
      </c>
      <c r="AQ1621" s="11">
        <v>0</v>
      </c>
      <c r="AR1621" s="6">
        <v>0</v>
      </c>
      <c r="AS1621" s="11" t="s">
        <v>154</v>
      </c>
      <c r="AT1621" s="15" t="s">
        <v>155</v>
      </c>
      <c r="AU1621" s="11" t="s">
        <v>351</v>
      </c>
      <c r="AV1621" s="14">
        <v>0</v>
      </c>
      <c r="AW1621" s="14">
        <v>0</v>
      </c>
      <c r="AX1621" s="12" t="s">
        <v>339</v>
      </c>
      <c r="AY1621" s="11" t="s">
        <v>378</v>
      </c>
      <c r="AZ1621" s="13">
        <v>0</v>
      </c>
      <c r="BA1621" s="13">
        <v>0</v>
      </c>
      <c r="BB1621" s="37" t="s">
        <v>379</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90010901</v>
      </c>
      <c r="D1622" s="162" t="s">
        <v>2042</v>
      </c>
      <c r="E1622" s="11">
        <v>1</v>
      </c>
      <c r="F1622" s="11">
        <v>62021401</v>
      </c>
      <c r="G1622" s="14">
        <f t="shared" ref="G1622" si="114">C1623</f>
        <v>90010902</v>
      </c>
      <c r="H1622" s="13">
        <v>0</v>
      </c>
      <c r="I1622" s="11">
        <v>27</v>
      </c>
      <c r="J1622" s="11">
        <v>2</v>
      </c>
      <c r="K1622" s="11">
        <v>0</v>
      </c>
      <c r="L1622" s="14">
        <v>0</v>
      </c>
      <c r="M1622" s="14">
        <v>0</v>
      </c>
      <c r="N1622" s="14">
        <v>2</v>
      </c>
      <c r="O1622" s="14">
        <v>2</v>
      </c>
      <c r="P1622" s="14">
        <v>0.95</v>
      </c>
      <c r="Q1622" s="14">
        <v>0</v>
      </c>
      <c r="R1622" s="6">
        <v>0</v>
      </c>
      <c r="S1622" s="13">
        <v>0</v>
      </c>
      <c r="T1622" s="11">
        <v>1</v>
      </c>
      <c r="U1622" s="14">
        <v>2</v>
      </c>
      <c r="V1622" s="14">
        <v>0</v>
      </c>
      <c r="W1622" s="14">
        <v>1.2</v>
      </c>
      <c r="X1622" s="14">
        <v>500</v>
      </c>
      <c r="Y1622" s="14">
        <v>0</v>
      </c>
      <c r="Z1622" s="14">
        <v>0</v>
      </c>
      <c r="AA1622" s="14">
        <v>0</v>
      </c>
      <c r="AB1622" s="14">
        <v>0</v>
      </c>
      <c r="AC1622" s="14">
        <v>0</v>
      </c>
      <c r="AD1622" s="14">
        <v>6</v>
      </c>
      <c r="AE1622" s="14">
        <v>1</v>
      </c>
      <c r="AF1622" s="14">
        <v>3</v>
      </c>
      <c r="AG1622" s="6">
        <v>2</v>
      </c>
      <c r="AH1622" s="6">
        <v>1</v>
      </c>
      <c r="AI1622" s="6">
        <v>0</v>
      </c>
      <c r="AJ1622" s="6">
        <v>7</v>
      </c>
      <c r="AK1622" s="14">
        <v>0</v>
      </c>
      <c r="AL1622" s="14">
        <v>0</v>
      </c>
      <c r="AM1622" s="14">
        <v>6</v>
      </c>
      <c r="AN1622" s="14">
        <v>0.25</v>
      </c>
      <c r="AO1622" s="14">
        <v>6000</v>
      </c>
      <c r="AP1622" s="14">
        <v>0</v>
      </c>
      <c r="AQ1622" s="14">
        <v>0</v>
      </c>
      <c r="AR1622" s="6">
        <v>0</v>
      </c>
      <c r="AS1622" s="14">
        <v>92014001</v>
      </c>
      <c r="AT1622" s="15" t="s">
        <v>253</v>
      </c>
      <c r="AU1622" s="14" t="s">
        <v>254</v>
      </c>
      <c r="AV1622" s="14">
        <v>10002001</v>
      </c>
      <c r="AW1622" s="14">
        <v>21101040</v>
      </c>
      <c r="AX1622" s="15" t="s">
        <v>225</v>
      </c>
      <c r="AY1622" s="15" t="s">
        <v>787</v>
      </c>
      <c r="AZ1622" s="13">
        <v>0</v>
      </c>
      <c r="BA1622" s="13">
        <v>0</v>
      </c>
      <c r="BB1622" s="109" t="str">
        <f t="shared" ref="BB1622" si="115">"对目标区域持续造成伤害,在此范围内的敌方目标每秒造成2次"&amp;W1622*100&amp;"%攻击伤害+"&amp;X1622&amp;"点固定伤害,目标移动速度降低75%,持续6秒,当在施法过程中进行移动会中断此技能施放"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1">
        <v>90010902</v>
      </c>
      <c r="D1623" s="162" t="s">
        <v>2043</v>
      </c>
      <c r="E1623" s="11">
        <v>1</v>
      </c>
      <c r="F1623" s="14">
        <v>62021301</v>
      </c>
      <c r="G1623" s="11">
        <v>62021203</v>
      </c>
      <c r="H1623" s="13">
        <v>0</v>
      </c>
      <c r="I1623" s="11">
        <v>32</v>
      </c>
      <c r="J1623" s="11">
        <v>2</v>
      </c>
      <c r="K1623" s="11">
        <v>0</v>
      </c>
      <c r="L1623" s="14">
        <v>0</v>
      </c>
      <c r="M1623" s="14">
        <v>0</v>
      </c>
      <c r="N1623" s="14">
        <v>2</v>
      </c>
      <c r="O1623" s="14">
        <v>2</v>
      </c>
      <c r="P1623" s="14">
        <v>0.95</v>
      </c>
      <c r="Q1623" s="14">
        <v>0</v>
      </c>
      <c r="R1623" s="6">
        <v>0</v>
      </c>
      <c r="S1623" s="13">
        <v>0</v>
      </c>
      <c r="T1623" s="11">
        <v>1</v>
      </c>
      <c r="U1623" s="14">
        <v>2</v>
      </c>
      <c r="V1623" s="14">
        <v>0</v>
      </c>
      <c r="W1623" s="14">
        <v>2.5</v>
      </c>
      <c r="X1623" s="14">
        <v>1500</v>
      </c>
      <c r="Y1623" s="14">
        <v>0</v>
      </c>
      <c r="Z1623" s="14">
        <v>0</v>
      </c>
      <c r="AA1623" s="14">
        <v>0</v>
      </c>
      <c r="AB1623" s="14">
        <v>0</v>
      </c>
      <c r="AC1623" s="14">
        <v>0</v>
      </c>
      <c r="AD1623" s="14">
        <v>12</v>
      </c>
      <c r="AE1623" s="14">
        <v>1</v>
      </c>
      <c r="AF1623" s="14">
        <v>3</v>
      </c>
      <c r="AG1623" s="6">
        <v>2</v>
      </c>
      <c r="AH1623" s="6">
        <v>2</v>
      </c>
      <c r="AI1623" s="6">
        <v>0</v>
      </c>
      <c r="AJ1623" s="6">
        <v>4</v>
      </c>
      <c r="AK1623" s="14">
        <v>0</v>
      </c>
      <c r="AL1623" s="14">
        <v>3</v>
      </c>
      <c r="AM1623" s="14">
        <v>0</v>
      </c>
      <c r="AN1623" s="14">
        <v>0.25</v>
      </c>
      <c r="AO1623" s="14">
        <v>2000</v>
      </c>
      <c r="AP1623" s="14">
        <v>0</v>
      </c>
      <c r="AQ1623" s="14">
        <v>10</v>
      </c>
      <c r="AR1623" s="6">
        <v>0</v>
      </c>
      <c r="AS1623" s="14">
        <v>92002001</v>
      </c>
      <c r="AT1623" s="15" t="s">
        <v>155</v>
      </c>
      <c r="AU1623" s="14" t="s">
        <v>351</v>
      </c>
      <c r="AV1623" s="14">
        <v>10003002</v>
      </c>
      <c r="AW1623" s="14">
        <v>21101030</v>
      </c>
      <c r="AX1623" s="15" t="s">
        <v>375</v>
      </c>
      <c r="AY1623" s="15">
        <v>0</v>
      </c>
      <c r="AZ1623" s="13">
        <v>0</v>
      </c>
      <c r="BA1623" s="13">
        <v>0</v>
      </c>
      <c r="BB1623" s="109" t="str">
        <f t="shared" ref="BB1623" si="116">"立即对指定前方区域释放冲击波,冲击波对触碰的怪物造成"&amp;W1623*100&amp;"%攻击伤害+"&amp;X1623&amp;"点固定伤害"</f>
        <v>立即对指定前方区域释放冲击波,冲击波对触碰的怪物造成250%攻击伤害+1500点固定伤害</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19.5" customHeight="1">
      <c r="C1624" s="14">
        <v>90010903</v>
      </c>
      <c r="D1624" s="162" t="s">
        <v>2044</v>
      </c>
      <c r="E1624" s="11">
        <v>1</v>
      </c>
      <c r="F1624" s="14">
        <v>62021301</v>
      </c>
      <c r="G1624" s="11">
        <v>62021203</v>
      </c>
      <c r="H1624" s="13">
        <v>0</v>
      </c>
      <c r="I1624" s="11">
        <v>32</v>
      </c>
      <c r="J1624" s="11">
        <v>2</v>
      </c>
      <c r="K1624" s="11">
        <v>0</v>
      </c>
      <c r="L1624" s="14">
        <v>0</v>
      </c>
      <c r="M1624" s="14">
        <v>0</v>
      </c>
      <c r="N1624" s="14">
        <v>2</v>
      </c>
      <c r="O1624" s="14">
        <v>2</v>
      </c>
      <c r="P1624" s="14">
        <v>0.95</v>
      </c>
      <c r="Q1624" s="14">
        <v>0</v>
      </c>
      <c r="R1624" s="6">
        <v>0</v>
      </c>
      <c r="S1624" s="13">
        <v>0</v>
      </c>
      <c r="T1624" s="11">
        <v>1</v>
      </c>
      <c r="U1624" s="14">
        <v>2</v>
      </c>
      <c r="V1624" s="14">
        <v>0</v>
      </c>
      <c r="W1624" s="14">
        <v>2.5</v>
      </c>
      <c r="X1624" s="14">
        <v>1500</v>
      </c>
      <c r="Y1624" s="14">
        <v>0</v>
      </c>
      <c r="Z1624" s="14">
        <v>0</v>
      </c>
      <c r="AA1624" s="14">
        <v>0</v>
      </c>
      <c r="AB1624" s="14">
        <v>0</v>
      </c>
      <c r="AC1624" s="14">
        <v>0</v>
      </c>
      <c r="AD1624" s="14">
        <v>12</v>
      </c>
      <c r="AE1624" s="14">
        <v>1</v>
      </c>
      <c r="AF1624" s="14">
        <v>3</v>
      </c>
      <c r="AG1624" s="6">
        <v>2</v>
      </c>
      <c r="AH1624" s="6">
        <v>2</v>
      </c>
      <c r="AI1624" s="6">
        <v>0</v>
      </c>
      <c r="AJ1624" s="6">
        <v>4</v>
      </c>
      <c r="AK1624" s="14">
        <v>0</v>
      </c>
      <c r="AL1624" s="14">
        <v>3</v>
      </c>
      <c r="AM1624" s="14">
        <v>0</v>
      </c>
      <c r="AN1624" s="14">
        <v>0.25</v>
      </c>
      <c r="AO1624" s="14">
        <v>2000</v>
      </c>
      <c r="AP1624" s="14">
        <v>0</v>
      </c>
      <c r="AQ1624" s="14">
        <v>10</v>
      </c>
      <c r="AR1624" s="6">
        <v>0</v>
      </c>
      <c r="AS1624" s="14">
        <v>92002001</v>
      </c>
      <c r="AT1624" s="15" t="s">
        <v>155</v>
      </c>
      <c r="AU1624" s="14" t="s">
        <v>351</v>
      </c>
      <c r="AV1624" s="14">
        <v>10003002</v>
      </c>
      <c r="AW1624" s="14">
        <v>21101030</v>
      </c>
      <c r="AX1624" s="15" t="s">
        <v>375</v>
      </c>
      <c r="AY1624" s="15">
        <v>0</v>
      </c>
      <c r="AZ1624" s="13">
        <v>0</v>
      </c>
      <c r="BA1624" s="13">
        <v>0</v>
      </c>
      <c r="BB1624" s="109" t="str">
        <f t="shared" ref="BB1624" si="117">"立即对指定前方区域释放冲击波,冲击波对触碰的怪物造成"&amp;W1624*100&amp;"%攻击伤害+"&amp;X1624&amp;"点固定伤害"</f>
        <v>立即对指定前方区域释放冲击波,冲击波对触碰的怪物造成250%攻击伤害+1500点固定伤害</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90010904</v>
      </c>
      <c r="D1625" s="15" t="s">
        <v>2045</v>
      </c>
      <c r="E1625" s="14">
        <v>1</v>
      </c>
      <c r="F1625" s="14">
        <v>60010300</v>
      </c>
      <c r="G1625" s="14">
        <v>0</v>
      </c>
      <c r="H1625" s="13">
        <v>0</v>
      </c>
      <c r="I1625" s="14">
        <v>1</v>
      </c>
      <c r="J1625" s="14">
        <v>0</v>
      </c>
      <c r="K1625" s="14">
        <v>0</v>
      </c>
      <c r="L1625" s="14">
        <v>0</v>
      </c>
      <c r="M1625" s="14">
        <v>0</v>
      </c>
      <c r="N1625" s="11">
        <v>1</v>
      </c>
      <c r="O1625" s="14">
        <v>0</v>
      </c>
      <c r="P1625" s="14">
        <v>0</v>
      </c>
      <c r="Q1625" s="14">
        <v>0</v>
      </c>
      <c r="R1625" s="6">
        <v>0</v>
      </c>
      <c r="S1625" s="13">
        <v>0</v>
      </c>
      <c r="T1625" s="11">
        <v>1</v>
      </c>
      <c r="U1625" s="14">
        <v>2</v>
      </c>
      <c r="V1625" s="14">
        <v>0</v>
      </c>
      <c r="W1625" s="14">
        <v>3</v>
      </c>
      <c r="X1625" s="14">
        <v>0</v>
      </c>
      <c r="Y1625" s="14">
        <v>0</v>
      </c>
      <c r="Z1625" s="14">
        <v>0</v>
      </c>
      <c r="AA1625" s="14">
        <v>0</v>
      </c>
      <c r="AB1625" s="14">
        <v>0</v>
      </c>
      <c r="AC1625" s="14">
        <v>0</v>
      </c>
      <c r="AD1625" s="14">
        <v>9</v>
      </c>
      <c r="AE1625" s="14">
        <v>1</v>
      </c>
      <c r="AF1625" s="14">
        <v>2</v>
      </c>
      <c r="AG1625" s="6">
        <v>2</v>
      </c>
      <c r="AH1625" s="6">
        <v>2</v>
      </c>
      <c r="AI1625" s="6">
        <v>0</v>
      </c>
      <c r="AJ1625" s="6">
        <v>3</v>
      </c>
      <c r="AK1625" s="14">
        <v>0</v>
      </c>
      <c r="AL1625" s="14">
        <v>0</v>
      </c>
      <c r="AM1625" s="14">
        <v>0</v>
      </c>
      <c r="AN1625" s="14">
        <v>0.5</v>
      </c>
      <c r="AO1625" s="14">
        <v>2000</v>
      </c>
      <c r="AP1625" s="14">
        <v>0</v>
      </c>
      <c r="AQ1625" s="14">
        <v>20</v>
      </c>
      <c r="AR1625" s="6">
        <v>0</v>
      </c>
      <c r="AS1625" s="14" t="s">
        <v>154</v>
      </c>
      <c r="AT1625" s="15" t="s">
        <v>155</v>
      </c>
      <c r="AU1625" s="14" t="s">
        <v>351</v>
      </c>
      <c r="AV1625" s="14">
        <v>10003002</v>
      </c>
      <c r="AW1625" s="14">
        <v>70106005</v>
      </c>
      <c r="AX1625" s="15" t="s">
        <v>845</v>
      </c>
      <c r="AY1625" s="15">
        <v>0</v>
      </c>
      <c r="AZ1625" s="13">
        <v>0</v>
      </c>
      <c r="BA1625" s="13">
        <v>0</v>
      </c>
      <c r="BB1625" s="68" t="s">
        <v>2046</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90010905</v>
      </c>
      <c r="D1626" s="15" t="s">
        <v>2047</v>
      </c>
      <c r="E1626" s="14">
        <v>1</v>
      </c>
      <c r="F1626" s="14">
        <v>60010300</v>
      </c>
      <c r="G1626" s="14">
        <v>0</v>
      </c>
      <c r="H1626" s="13">
        <v>0</v>
      </c>
      <c r="I1626" s="14">
        <v>1</v>
      </c>
      <c r="J1626" s="14">
        <v>0</v>
      </c>
      <c r="K1626" s="14">
        <v>0</v>
      </c>
      <c r="L1626" s="14">
        <v>0</v>
      </c>
      <c r="M1626" s="14">
        <v>0</v>
      </c>
      <c r="N1626" s="11">
        <v>1</v>
      </c>
      <c r="O1626" s="14">
        <v>0</v>
      </c>
      <c r="P1626" s="14">
        <v>0</v>
      </c>
      <c r="Q1626" s="14">
        <v>0</v>
      </c>
      <c r="R1626" s="6">
        <v>0</v>
      </c>
      <c r="S1626" s="13">
        <v>0</v>
      </c>
      <c r="T1626" s="11">
        <v>1</v>
      </c>
      <c r="U1626" s="14">
        <v>2</v>
      </c>
      <c r="V1626" s="14">
        <v>0</v>
      </c>
      <c r="W1626" s="14">
        <v>3</v>
      </c>
      <c r="X1626" s="14">
        <v>0</v>
      </c>
      <c r="Y1626" s="14">
        <v>0</v>
      </c>
      <c r="Z1626" s="14">
        <v>0</v>
      </c>
      <c r="AA1626" s="14">
        <v>0</v>
      </c>
      <c r="AB1626" s="14">
        <v>0</v>
      </c>
      <c r="AC1626" s="14">
        <v>0</v>
      </c>
      <c r="AD1626" s="14">
        <v>9</v>
      </c>
      <c r="AE1626" s="14">
        <v>1</v>
      </c>
      <c r="AF1626" s="14">
        <v>2</v>
      </c>
      <c r="AG1626" s="6">
        <v>2</v>
      </c>
      <c r="AH1626" s="6">
        <v>1</v>
      </c>
      <c r="AI1626" s="6">
        <v>0</v>
      </c>
      <c r="AJ1626" s="6">
        <v>5</v>
      </c>
      <c r="AK1626" s="14">
        <v>0</v>
      </c>
      <c r="AL1626" s="14">
        <v>0</v>
      </c>
      <c r="AM1626" s="14">
        <v>0</v>
      </c>
      <c r="AN1626" s="14">
        <v>0.5</v>
      </c>
      <c r="AO1626" s="14">
        <v>2000</v>
      </c>
      <c r="AP1626" s="14">
        <v>0</v>
      </c>
      <c r="AQ1626" s="14">
        <v>20</v>
      </c>
      <c r="AR1626" s="6">
        <v>0</v>
      </c>
      <c r="AS1626" s="14" t="s">
        <v>154</v>
      </c>
      <c r="AT1626" s="15" t="s">
        <v>155</v>
      </c>
      <c r="AU1626" s="14" t="s">
        <v>351</v>
      </c>
      <c r="AV1626" s="14">
        <v>0</v>
      </c>
      <c r="AW1626" s="14">
        <v>70106005</v>
      </c>
      <c r="AX1626" s="15" t="s">
        <v>881</v>
      </c>
      <c r="AY1626" s="185" t="s">
        <v>2048</v>
      </c>
      <c r="AZ1626" s="13">
        <v>0</v>
      </c>
      <c r="BA1626" s="13">
        <v>0</v>
      </c>
      <c r="BB1626" s="68" t="s">
        <v>882</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90010906</v>
      </c>
      <c r="D1627" s="12" t="s">
        <v>2049</v>
      </c>
      <c r="E1627" s="11">
        <v>1</v>
      </c>
      <c r="F1627" s="11">
        <v>62011201</v>
      </c>
      <c r="G1627" s="11">
        <v>0</v>
      </c>
      <c r="H1627" s="13">
        <v>0</v>
      </c>
      <c r="I1627" s="11">
        <v>5</v>
      </c>
      <c r="J1627" s="11">
        <v>3</v>
      </c>
      <c r="K1627" s="11">
        <v>0</v>
      </c>
      <c r="L1627" s="11">
        <v>0</v>
      </c>
      <c r="M1627" s="11">
        <v>0</v>
      </c>
      <c r="N1627" s="11">
        <v>1</v>
      </c>
      <c r="O1627" s="11">
        <v>0</v>
      </c>
      <c r="P1627" s="11">
        <v>0</v>
      </c>
      <c r="Q1627" s="11">
        <v>0</v>
      </c>
      <c r="R1627" s="6">
        <v>0</v>
      </c>
      <c r="S1627" s="11">
        <v>0</v>
      </c>
      <c r="T1627" s="11">
        <v>1</v>
      </c>
      <c r="U1627" s="11">
        <v>2</v>
      </c>
      <c r="V1627" s="11">
        <v>0</v>
      </c>
      <c r="W1627" s="11">
        <v>1.5</v>
      </c>
      <c r="X1627" s="11">
        <v>10</v>
      </c>
      <c r="Y1627" s="11">
        <v>1</v>
      </c>
      <c r="Z1627" s="11">
        <v>0</v>
      </c>
      <c r="AA1627" s="11">
        <v>0</v>
      </c>
      <c r="AB1627" s="11">
        <v>0</v>
      </c>
      <c r="AC1627" s="11">
        <v>0</v>
      </c>
      <c r="AD1627" s="11">
        <v>5</v>
      </c>
      <c r="AE1627" s="11">
        <v>1</v>
      </c>
      <c r="AF1627" s="11">
        <v>2</v>
      </c>
      <c r="AG1627" s="6">
        <v>7</v>
      </c>
      <c r="AH1627" s="6">
        <v>0</v>
      </c>
      <c r="AI1627" s="6">
        <v>0</v>
      </c>
      <c r="AJ1627" s="6">
        <v>7</v>
      </c>
      <c r="AK1627" s="11">
        <v>0</v>
      </c>
      <c r="AL1627" s="11">
        <v>0</v>
      </c>
      <c r="AM1627" s="11">
        <v>0</v>
      </c>
      <c r="AN1627" s="11">
        <v>0.5</v>
      </c>
      <c r="AO1627" s="11">
        <v>3000</v>
      </c>
      <c r="AP1627" s="11">
        <v>0</v>
      </c>
      <c r="AQ1627" s="11">
        <v>0</v>
      </c>
      <c r="AR1627" s="6">
        <v>0</v>
      </c>
      <c r="AS1627" s="11" t="s">
        <v>154</v>
      </c>
      <c r="AT1627" s="12" t="s">
        <v>393</v>
      </c>
      <c r="AU1627" s="11" t="s">
        <v>344</v>
      </c>
      <c r="AV1627" s="14">
        <v>10000007</v>
      </c>
      <c r="AW1627" s="14">
        <v>21000020</v>
      </c>
      <c r="AX1627" s="12" t="s">
        <v>2050</v>
      </c>
      <c r="AY1627" s="11">
        <v>0</v>
      </c>
      <c r="AZ1627" s="13">
        <v>0</v>
      </c>
      <c r="BA1627" s="13">
        <v>0</v>
      </c>
      <c r="BB1627" s="109" t="s">
        <v>2025</v>
      </c>
      <c r="BC1627" s="11">
        <v>0</v>
      </c>
      <c r="BD1627" s="11">
        <v>0</v>
      </c>
      <c r="BE1627" s="11">
        <v>0</v>
      </c>
      <c r="BF1627" s="11">
        <v>0</v>
      </c>
      <c r="BG1627" s="11">
        <v>0</v>
      </c>
      <c r="BH1627" s="11">
        <v>0</v>
      </c>
      <c r="BI1627" s="9">
        <v>0</v>
      </c>
      <c r="BJ1627" s="6">
        <v>0</v>
      </c>
      <c r="BK1627" s="6">
        <v>0</v>
      </c>
      <c r="BL1627" s="6">
        <v>0</v>
      </c>
      <c r="BM1627" s="6">
        <v>0</v>
      </c>
      <c r="BN1627" s="6">
        <v>0</v>
      </c>
      <c r="BO1627" s="6">
        <v>0</v>
      </c>
    </row>
    <row r="1628" spans="3:67" ht="19.5" customHeight="1">
      <c r="C1628" s="11">
        <v>90010907</v>
      </c>
      <c r="D1628" s="12" t="s">
        <v>2051</v>
      </c>
      <c r="E1628" s="11">
        <v>1</v>
      </c>
      <c r="F1628" s="11">
        <v>62011201</v>
      </c>
      <c r="G1628" s="11">
        <v>0</v>
      </c>
      <c r="H1628" s="13">
        <v>0</v>
      </c>
      <c r="I1628" s="11">
        <v>5</v>
      </c>
      <c r="J1628" s="11">
        <v>3</v>
      </c>
      <c r="K1628" s="11">
        <v>0</v>
      </c>
      <c r="L1628" s="11">
        <v>0</v>
      </c>
      <c r="M1628" s="11">
        <v>0</v>
      </c>
      <c r="N1628" s="11">
        <v>1</v>
      </c>
      <c r="O1628" s="11">
        <v>0</v>
      </c>
      <c r="P1628" s="11">
        <v>0</v>
      </c>
      <c r="Q1628" s="11">
        <v>0</v>
      </c>
      <c r="R1628" s="6">
        <v>0</v>
      </c>
      <c r="S1628" s="11">
        <v>0</v>
      </c>
      <c r="T1628" s="11">
        <v>1</v>
      </c>
      <c r="U1628" s="11">
        <v>2</v>
      </c>
      <c r="V1628" s="11">
        <v>0</v>
      </c>
      <c r="W1628" s="11">
        <v>1.5</v>
      </c>
      <c r="X1628" s="11">
        <v>10</v>
      </c>
      <c r="Y1628" s="11">
        <v>1</v>
      </c>
      <c r="Z1628" s="11">
        <v>0</v>
      </c>
      <c r="AA1628" s="11">
        <v>0</v>
      </c>
      <c r="AB1628" s="11">
        <v>0</v>
      </c>
      <c r="AC1628" s="11">
        <v>0</v>
      </c>
      <c r="AD1628" s="11">
        <v>5</v>
      </c>
      <c r="AE1628" s="11">
        <v>1</v>
      </c>
      <c r="AF1628" s="11">
        <v>3</v>
      </c>
      <c r="AG1628" s="6">
        <v>2</v>
      </c>
      <c r="AH1628" s="6">
        <v>1</v>
      </c>
      <c r="AI1628" s="6">
        <v>0</v>
      </c>
      <c r="AJ1628" s="6">
        <v>7</v>
      </c>
      <c r="AK1628" s="11">
        <v>0</v>
      </c>
      <c r="AL1628" s="11">
        <v>0</v>
      </c>
      <c r="AM1628" s="11">
        <v>0</v>
      </c>
      <c r="AN1628" s="11">
        <v>0.5</v>
      </c>
      <c r="AO1628" s="11">
        <v>3000</v>
      </c>
      <c r="AP1628" s="11">
        <v>0</v>
      </c>
      <c r="AQ1628" s="11">
        <v>0</v>
      </c>
      <c r="AR1628" s="6">
        <v>0</v>
      </c>
      <c r="AS1628" s="11" t="s">
        <v>154</v>
      </c>
      <c r="AT1628" s="12" t="s">
        <v>393</v>
      </c>
      <c r="AU1628" s="11" t="s">
        <v>344</v>
      </c>
      <c r="AV1628" s="14">
        <v>10000007</v>
      </c>
      <c r="AW1628" s="14">
        <v>21000020</v>
      </c>
      <c r="AX1628" s="12" t="s">
        <v>2052</v>
      </c>
      <c r="AY1628" s="11">
        <v>0</v>
      </c>
      <c r="AZ1628" s="13">
        <v>0</v>
      </c>
      <c r="BA1628" s="13">
        <v>0</v>
      </c>
      <c r="BB1628" s="109" t="s">
        <v>2025</v>
      </c>
      <c r="BC1628" s="11">
        <v>0</v>
      </c>
      <c r="BD1628" s="11">
        <v>0</v>
      </c>
      <c r="BE1628" s="11">
        <v>0</v>
      </c>
      <c r="BF1628" s="11">
        <v>0</v>
      </c>
      <c r="BG1628" s="11">
        <v>0</v>
      </c>
      <c r="BH1628" s="11">
        <v>0</v>
      </c>
      <c r="BI1628" s="9">
        <v>0</v>
      </c>
      <c r="BJ1628" s="6">
        <v>0</v>
      </c>
      <c r="BK1628" s="6">
        <v>0</v>
      </c>
      <c r="BL1628" s="6">
        <v>0</v>
      </c>
      <c r="BM1628" s="6">
        <v>0</v>
      </c>
      <c r="BN1628" s="6">
        <v>0</v>
      </c>
      <c r="BO1628" s="6">
        <v>0</v>
      </c>
    </row>
    <row r="1632" spans="3:67" ht="13.5" customHeight="1">
      <c r="BB1632">
        <f ca="1">BB1632</f>
        <v>0</v>
      </c>
    </row>
  </sheetData>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2023-09-22T09:49:17Z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