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2F4882D-7A8A-4E74-9A9E-E1CBDB937C14}" xr6:coauthVersionLast="47" xr6:coauthVersionMax="47" xr10:uidLastSave="{00000000-0000-0000-0000-000000000000}"/>
  <bookViews>
    <workbookView xWindow="28680" yWindow="-120" windowWidth="29040" windowHeight="15840" firstSheet="2" activeTab="12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O15" i="13" l="1"/>
  <c r="N15" i="13"/>
  <c r="Q16" i="13"/>
  <c r="M15" i="13"/>
  <c r="M14" i="13"/>
  <c r="AG94" i="9"/>
  <c r="AG95" i="9"/>
  <c r="AG96" i="9"/>
  <c r="AG93" i="9"/>
  <c r="AG92" i="9"/>
  <c r="AG91" i="9"/>
  <c r="AG90" i="9"/>
  <c r="AG89" i="9"/>
  <c r="G9" i="6" l="1"/>
  <c r="H9" i="6"/>
  <c r="I9" i="6"/>
  <c r="J9" i="6"/>
  <c r="G10" i="6"/>
  <c r="H10" i="6"/>
  <c r="I10" i="6"/>
  <c r="J10" i="6"/>
  <c r="G11" i="6"/>
  <c r="H11" i="6"/>
  <c r="AX6" i="6" s="1"/>
  <c r="I11" i="6"/>
  <c r="J11" i="6"/>
  <c r="G12" i="6"/>
  <c r="H12" i="6"/>
  <c r="I12" i="6"/>
  <c r="J12" i="6"/>
  <c r="G13" i="6"/>
  <c r="H13" i="6"/>
  <c r="I13" i="6"/>
  <c r="J13" i="6"/>
  <c r="G14" i="6"/>
  <c r="H14" i="6"/>
  <c r="V7" i="6" s="1"/>
  <c r="I14" i="6"/>
  <c r="J14" i="6"/>
  <c r="G15" i="6"/>
  <c r="H15" i="6"/>
  <c r="I15" i="6"/>
  <c r="J15" i="6"/>
  <c r="G16" i="6"/>
  <c r="H16" i="6"/>
  <c r="I16" i="6"/>
  <c r="J16" i="6"/>
  <c r="G17" i="6"/>
  <c r="H17" i="6"/>
  <c r="AH7" i="6" s="1"/>
  <c r="I17" i="6"/>
  <c r="J17" i="6"/>
  <c r="G18" i="6"/>
  <c r="H18" i="6"/>
  <c r="I18" i="6"/>
  <c r="J18" i="6"/>
  <c r="S36" i="35"/>
  <c r="V36" i="35" s="1"/>
  <c r="V35" i="35"/>
  <c r="S35" i="35"/>
  <c r="S34" i="35"/>
  <c r="V34" i="35" s="1"/>
  <c r="S33" i="35"/>
  <c r="V33" i="35" s="1"/>
  <c r="S32" i="35"/>
  <c r="V32" i="35" s="1"/>
  <c r="S31" i="35"/>
  <c r="V31" i="35" s="1"/>
  <c r="S30" i="35"/>
  <c r="V30" i="35" s="1"/>
  <c r="V29" i="35"/>
  <c r="S29" i="35"/>
  <c r="S28" i="35"/>
  <c r="V28" i="35" s="1"/>
  <c r="S27" i="35"/>
  <c r="V27" i="35" s="1"/>
  <c r="L26" i="35"/>
  <c r="K26" i="35"/>
  <c r="J26" i="35"/>
  <c r="L25" i="35"/>
  <c r="J25" i="35"/>
  <c r="K25" i="35" s="1"/>
  <c r="L24" i="35"/>
  <c r="J24" i="35"/>
  <c r="K24" i="35" s="1"/>
  <c r="J23" i="35"/>
  <c r="L23" i="35" s="1"/>
  <c r="L22" i="35"/>
  <c r="K22" i="35"/>
  <c r="J22" i="35"/>
  <c r="L21" i="35"/>
  <c r="J21" i="35"/>
  <c r="K21" i="35" s="1"/>
  <c r="L20" i="35"/>
  <c r="J20" i="35"/>
  <c r="K20" i="35" s="1"/>
  <c r="J19" i="35"/>
  <c r="L19" i="35" s="1"/>
  <c r="L18" i="35"/>
  <c r="K18" i="35"/>
  <c r="J18" i="35"/>
  <c r="L17" i="35"/>
  <c r="J17" i="35"/>
  <c r="K17" i="35" s="1"/>
  <c r="L16" i="35"/>
  <c r="J16" i="35"/>
  <c r="K16" i="35" s="1"/>
  <c r="J15" i="35"/>
  <c r="L15" i="35" s="1"/>
  <c r="S12" i="35"/>
  <c r="S11" i="35"/>
  <c r="S10" i="35"/>
  <c r="S9" i="35"/>
  <c r="S8" i="35"/>
  <c r="S7" i="35"/>
  <c r="S6" i="35"/>
  <c r="S5" i="35"/>
  <c r="T4" i="35"/>
  <c r="T5" i="35" s="1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C61" i="33"/>
  <c r="AQ61" i="33" s="1"/>
  <c r="Q61" i="33"/>
  <c r="M61" i="33"/>
  <c r="S61" i="33" s="1"/>
  <c r="Y61" i="33" s="1"/>
  <c r="G61" i="33"/>
  <c r="C61" i="33"/>
  <c r="AM60" i="33"/>
  <c r="AQ60" i="33" s="1"/>
  <c r="AC60" i="33"/>
  <c r="Q60" i="33"/>
  <c r="G60" i="33"/>
  <c r="C60" i="33"/>
  <c r="M60" i="33" s="1"/>
  <c r="S60" i="33" s="1"/>
  <c r="Y60" i="33" s="1"/>
  <c r="AQ59" i="33"/>
  <c r="AM59" i="33"/>
  <c r="AC59" i="33"/>
  <c r="Q59" i="33"/>
  <c r="G59" i="33"/>
  <c r="C59" i="33"/>
  <c r="M59" i="33" s="1"/>
  <c r="S59" i="33" s="1"/>
  <c r="Y59" i="33" s="1"/>
  <c r="AM58" i="33"/>
  <c r="AQ58" i="33" s="1"/>
  <c r="AC58" i="33"/>
  <c r="M58" i="33"/>
  <c r="S58" i="33" s="1"/>
  <c r="Y58" i="33" s="1"/>
  <c r="C58" i="33"/>
  <c r="AM57" i="33"/>
  <c r="AQ57" i="33" s="1"/>
  <c r="AC57" i="33"/>
  <c r="S57" i="33"/>
  <c r="Y57" i="33" s="1"/>
  <c r="C57" i="33"/>
  <c r="M57" i="33" s="1"/>
  <c r="AQ56" i="33"/>
  <c r="AM56" i="33"/>
  <c r="AC56" i="33"/>
  <c r="M56" i="33"/>
  <c r="S56" i="33" s="1"/>
  <c r="Y56" i="33" s="1"/>
  <c r="G56" i="33"/>
  <c r="Q56" i="33" s="1"/>
  <c r="C56" i="33"/>
  <c r="AQ55" i="33"/>
  <c r="AM55" i="33"/>
  <c r="AC55" i="33"/>
  <c r="Q55" i="33"/>
  <c r="G55" i="33"/>
  <c r="C55" i="33"/>
  <c r="M55" i="33" s="1"/>
  <c r="S55" i="33" s="1"/>
  <c r="Y55" i="33" s="1"/>
  <c r="AM54" i="33"/>
  <c r="AQ54" i="33" s="1"/>
  <c r="AC54" i="33"/>
  <c r="Y54" i="33"/>
  <c r="M54" i="33"/>
  <c r="S54" i="33" s="1"/>
  <c r="G54" i="33"/>
  <c r="Q54" i="33" s="1"/>
  <c r="C54" i="33"/>
  <c r="AM53" i="33"/>
  <c r="AC53" i="33"/>
  <c r="AQ53" i="33" s="1"/>
  <c r="S53" i="33"/>
  <c r="Y53" i="33" s="1"/>
  <c r="Q53" i="33"/>
  <c r="M53" i="33"/>
  <c r="G53" i="33"/>
  <c r="C53" i="33"/>
  <c r="AQ52" i="33"/>
  <c r="AM52" i="33"/>
  <c r="AC52" i="33"/>
  <c r="M52" i="33"/>
  <c r="G52" i="33"/>
  <c r="Q52" i="33" s="1"/>
  <c r="C52" i="33"/>
  <c r="AQ51" i="33"/>
  <c r="AM51" i="33"/>
  <c r="AC51" i="33"/>
  <c r="Q51" i="33"/>
  <c r="G51" i="33"/>
  <c r="C51" i="33"/>
  <c r="M51" i="33" s="1"/>
  <c r="S51" i="33" s="1"/>
  <c r="Y51" i="33" s="1"/>
  <c r="AQ50" i="33"/>
  <c r="AM50" i="33"/>
  <c r="AC50" i="33"/>
  <c r="M50" i="33"/>
  <c r="G50" i="33"/>
  <c r="Q50" i="33" s="1"/>
  <c r="C50" i="33"/>
  <c r="AM49" i="33"/>
  <c r="AQ49" i="33" s="1"/>
  <c r="AC49" i="33"/>
  <c r="Q49" i="33"/>
  <c r="M49" i="33"/>
  <c r="S49" i="33" s="1"/>
  <c r="Y49" i="33" s="1"/>
  <c r="G49" i="33"/>
  <c r="C49" i="33"/>
  <c r="AQ48" i="33"/>
  <c r="AM48" i="33"/>
  <c r="AC48" i="33"/>
  <c r="M48" i="33"/>
  <c r="G48" i="33"/>
  <c r="Q48" i="33" s="1"/>
  <c r="C48" i="33"/>
  <c r="AQ47" i="33"/>
  <c r="AM47" i="33"/>
  <c r="AC47" i="33"/>
  <c r="Q47" i="33"/>
  <c r="G47" i="33"/>
  <c r="C47" i="33"/>
  <c r="M47" i="33" s="1"/>
  <c r="S47" i="33" s="1"/>
  <c r="Y47" i="33" s="1"/>
  <c r="AM46" i="33"/>
  <c r="AQ46" i="33" s="1"/>
  <c r="AC46" i="33"/>
  <c r="M46" i="33"/>
  <c r="S46" i="33" s="1"/>
  <c r="Y46" i="33" s="1"/>
  <c r="G46" i="33"/>
  <c r="Q46" i="33" s="1"/>
  <c r="C46" i="33"/>
  <c r="AM45" i="33"/>
  <c r="AQ45" i="33" s="1"/>
  <c r="AC45" i="33"/>
  <c r="Y45" i="33"/>
  <c r="S45" i="33"/>
  <c r="Q45" i="33"/>
  <c r="M45" i="33"/>
  <c r="G45" i="33"/>
  <c r="C45" i="33"/>
  <c r="AQ44" i="33"/>
  <c r="AM44" i="33"/>
  <c r="AC44" i="33"/>
  <c r="Y44" i="33"/>
  <c r="C44" i="33"/>
  <c r="M44" i="33" s="1"/>
  <c r="AQ43" i="33"/>
  <c r="AM43" i="33"/>
  <c r="AC43" i="33"/>
  <c r="Y43" i="33"/>
  <c r="C43" i="33"/>
  <c r="M43" i="33" s="1"/>
  <c r="AQ42" i="33"/>
  <c r="AM42" i="33"/>
  <c r="AC42" i="33"/>
  <c r="Y42" i="33"/>
  <c r="C42" i="33"/>
  <c r="M42" i="33" s="1"/>
  <c r="AM41" i="33"/>
  <c r="AQ41" i="33" s="1"/>
  <c r="AC41" i="33"/>
  <c r="Y41" i="33"/>
  <c r="C41" i="33"/>
  <c r="M41" i="33" s="1"/>
  <c r="AQ40" i="33"/>
  <c r="AM40" i="33"/>
  <c r="AC40" i="33"/>
  <c r="Y40" i="33"/>
  <c r="C40" i="33"/>
  <c r="M40" i="33" s="1"/>
  <c r="AQ39" i="33"/>
  <c r="AM39" i="33"/>
  <c r="AC39" i="33"/>
  <c r="Y39" i="33"/>
  <c r="C39" i="33"/>
  <c r="M39" i="33" s="1"/>
  <c r="AQ38" i="33"/>
  <c r="AM38" i="33"/>
  <c r="AC38" i="33"/>
  <c r="Y38" i="33"/>
  <c r="C38" i="33"/>
  <c r="M38" i="33" s="1"/>
  <c r="AQ37" i="33"/>
  <c r="AM37" i="33"/>
  <c r="AC37" i="33"/>
  <c r="Y37" i="33"/>
  <c r="C37" i="33"/>
  <c r="M37" i="33" s="1"/>
  <c r="AQ36" i="33"/>
  <c r="AM36" i="33"/>
  <c r="AC36" i="33"/>
  <c r="Y36" i="33"/>
  <c r="C36" i="33"/>
  <c r="M36" i="33" s="1"/>
  <c r="AM35" i="33"/>
  <c r="AQ35" i="33" s="1"/>
  <c r="AC35" i="33"/>
  <c r="Y35" i="33"/>
  <c r="C35" i="33"/>
  <c r="M35" i="33" s="1"/>
  <c r="AQ34" i="33"/>
  <c r="AM34" i="33"/>
  <c r="AC34" i="33"/>
  <c r="Y34" i="33"/>
  <c r="C34" i="33"/>
  <c r="M34" i="33" s="1"/>
  <c r="AQ33" i="33"/>
  <c r="AM33" i="33"/>
  <c r="AC33" i="33"/>
  <c r="Y33" i="33"/>
  <c r="C33" i="33"/>
  <c r="M33" i="33" s="1"/>
  <c r="AQ32" i="33"/>
  <c r="AM32" i="33"/>
  <c r="AC32" i="33"/>
  <c r="Y32" i="33"/>
  <c r="C32" i="33"/>
  <c r="M32" i="33" s="1"/>
  <c r="AQ31" i="33"/>
  <c r="AM31" i="33"/>
  <c r="AC31" i="33"/>
  <c r="Y31" i="33"/>
  <c r="C31" i="33"/>
  <c r="M31" i="33" s="1"/>
  <c r="AQ30" i="33"/>
  <c r="AM30" i="33"/>
  <c r="AC30" i="33"/>
  <c r="Y30" i="33"/>
  <c r="C30" i="33"/>
  <c r="M30" i="33" s="1"/>
  <c r="AM29" i="33"/>
  <c r="AQ29" i="33" s="1"/>
  <c r="AC29" i="33"/>
  <c r="Y29" i="33"/>
  <c r="C29" i="33"/>
  <c r="M29" i="33" s="1"/>
  <c r="AQ28" i="33"/>
  <c r="AM28" i="33"/>
  <c r="AC28" i="33"/>
  <c r="Y28" i="33"/>
  <c r="C28" i="33"/>
  <c r="M28" i="33" s="1"/>
  <c r="AQ27" i="33"/>
  <c r="AM27" i="33"/>
  <c r="AC27" i="33"/>
  <c r="Y27" i="33"/>
  <c r="C27" i="33"/>
  <c r="M27" i="33" s="1"/>
  <c r="AK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E217" i="32"/>
  <c r="F217" i="32" s="1"/>
  <c r="F216" i="32"/>
  <c r="F209" i="32"/>
  <c r="E204" i="32"/>
  <c r="F204" i="32" s="1"/>
  <c r="F203" i="32"/>
  <c r="F197" i="32"/>
  <c r="F191" i="32"/>
  <c r="E190" i="32"/>
  <c r="F190" i="32" s="1"/>
  <c r="E187" i="32"/>
  <c r="F187" i="32" s="1"/>
  <c r="F186" i="32"/>
  <c r="E186" i="32"/>
  <c r="AC182" i="32"/>
  <c r="AA182" i="32"/>
  <c r="Y182" i="32"/>
  <c r="T182" i="32"/>
  <c r="G182" i="32"/>
  <c r="E182" i="32"/>
  <c r="D182" i="32"/>
  <c r="E219" i="32" s="1"/>
  <c r="F219" i="32" s="1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AE179" i="32"/>
  <c r="AC179" i="32"/>
  <c r="AA179" i="32"/>
  <c r="Y179" i="32"/>
  <c r="T179" i="32"/>
  <c r="G179" i="32"/>
  <c r="E179" i="32"/>
  <c r="D179" i="32"/>
  <c r="E216" i="32" s="1"/>
  <c r="AE178" i="32"/>
  <c r="AC178" i="32"/>
  <c r="AA178" i="32"/>
  <c r="Y178" i="32"/>
  <c r="T178" i="32"/>
  <c r="G178" i="32"/>
  <c r="E178" i="32"/>
  <c r="D178" i="32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E213" i="32" s="1"/>
  <c r="F213" i="32" s="1"/>
  <c r="AA175" i="32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D173" i="32"/>
  <c r="E210" i="32" s="1"/>
  <c r="F210" i="32" s="1"/>
  <c r="AE172" i="32"/>
  <c r="AC172" i="32"/>
  <c r="AA172" i="32"/>
  <c r="Y172" i="32"/>
  <c r="T172" i="32"/>
  <c r="G172" i="32"/>
  <c r="E172" i="32"/>
  <c r="D172" i="32"/>
  <c r="E209" i="32" s="1"/>
  <c r="AE171" i="32"/>
  <c r="AC171" i="32"/>
  <c r="AA171" i="32"/>
  <c r="Y171" i="32"/>
  <c r="T171" i="32"/>
  <c r="G171" i="32"/>
  <c r="E171" i="32"/>
  <c r="D171" i="32"/>
  <c r="E208" i="32" s="1"/>
  <c r="F208" i="32" s="1"/>
  <c r="AE170" i="32"/>
  <c r="AC170" i="32"/>
  <c r="AA170" i="32"/>
  <c r="Y170" i="32"/>
  <c r="T170" i="32"/>
  <c r="G170" i="32"/>
  <c r="E170" i="32"/>
  <c r="D170" i="32"/>
  <c r="E207" i="32" s="1"/>
  <c r="F207" i="32" s="1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E203" i="32" s="1"/>
  <c r="AE165" i="32"/>
  <c r="AC165" i="32"/>
  <c r="AA165" i="32"/>
  <c r="Y165" i="32"/>
  <c r="T165" i="32"/>
  <c r="G165" i="32"/>
  <c r="E165" i="32"/>
  <c r="D165" i="32"/>
  <c r="E202" i="32" s="1"/>
  <c r="F202" i="32" s="1"/>
  <c r="AE164" i="32"/>
  <c r="AC164" i="32"/>
  <c r="AA164" i="32"/>
  <c r="Y164" i="32"/>
  <c r="T164" i="32"/>
  <c r="G164" i="32"/>
  <c r="E164" i="32"/>
  <c r="D164" i="32"/>
  <c r="E201" i="32" s="1"/>
  <c r="F201" i="32" s="1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D161" i="32"/>
  <c r="E198" i="32" s="1"/>
  <c r="F198" i="32" s="1"/>
  <c r="AE160" i="32"/>
  <c r="AC160" i="32"/>
  <c r="AA160" i="32"/>
  <c r="Y160" i="32"/>
  <c r="T160" i="32"/>
  <c r="G160" i="32"/>
  <c r="E160" i="32"/>
  <c r="D160" i="32"/>
  <c r="E197" i="32" s="1"/>
  <c r="AE159" i="32"/>
  <c r="AC159" i="32"/>
  <c r="AA159" i="32"/>
  <c r="Y159" i="32"/>
  <c r="T159" i="32"/>
  <c r="G159" i="32"/>
  <c r="E159" i="32"/>
  <c r="D159" i="32"/>
  <c r="E196" i="32" s="1"/>
  <c r="F196" i="32" s="1"/>
  <c r="AE158" i="32"/>
  <c r="AC158" i="32"/>
  <c r="AA158" i="32"/>
  <c r="Y158" i="32"/>
  <c r="T158" i="32"/>
  <c r="G158" i="32"/>
  <c r="E158" i="32"/>
  <c r="D158" i="32"/>
  <c r="E195" i="32" s="1"/>
  <c r="F195" i="32" s="1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D155" i="32"/>
  <c r="E192" i="32" s="1"/>
  <c r="F192" i="32" s="1"/>
  <c r="AC154" i="32"/>
  <c r="AA154" i="32"/>
  <c r="Y154" i="32"/>
  <c r="T154" i="32"/>
  <c r="G154" i="32"/>
  <c r="E154" i="32"/>
  <c r="D154" i="32"/>
  <c r="E191" i="32" s="1"/>
  <c r="AC153" i="32"/>
  <c r="AA153" i="32"/>
  <c r="Y153" i="32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AA149" i="32"/>
  <c r="Y149" i="32"/>
  <c r="T149" i="32"/>
  <c r="G149" i="32"/>
  <c r="E149" i="32"/>
  <c r="D149" i="32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40" i="32" s="1"/>
  <c r="L139" i="32"/>
  <c r="K139" i="32"/>
  <c r="N139" i="32" s="1"/>
  <c r="J139" i="32"/>
  <c r="I139" i="32"/>
  <c r="L138" i="32"/>
  <c r="K138" i="32"/>
  <c r="J138" i="32"/>
  <c r="I138" i="32"/>
  <c r="L137" i="32"/>
  <c r="K137" i="32"/>
  <c r="J137" i="32"/>
  <c r="I137" i="32"/>
  <c r="L136" i="32"/>
  <c r="K136" i="32"/>
  <c r="J136" i="32"/>
  <c r="N136" i="32" s="1"/>
  <c r="I136" i="32"/>
  <c r="L135" i="32"/>
  <c r="K135" i="32"/>
  <c r="J135" i="32"/>
  <c r="I135" i="32"/>
  <c r="L134" i="32"/>
  <c r="K134" i="32"/>
  <c r="N134" i="32" s="1"/>
  <c r="J134" i="32"/>
  <c r="I134" i="32"/>
  <c r="L133" i="32"/>
  <c r="K133" i="32"/>
  <c r="J133" i="32"/>
  <c r="N133" i="32" s="1"/>
  <c r="I133" i="32"/>
  <c r="L132" i="32"/>
  <c r="K132" i="32"/>
  <c r="J132" i="32"/>
  <c r="I132" i="32"/>
  <c r="N132" i="32" s="1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N128" i="32" s="1"/>
  <c r="L127" i="32"/>
  <c r="K127" i="32"/>
  <c r="J127" i="32"/>
  <c r="I127" i="32"/>
  <c r="N127" i="32" s="1"/>
  <c r="N126" i="32"/>
  <c r="L126" i="32"/>
  <c r="K126" i="32"/>
  <c r="J126" i="32"/>
  <c r="I126" i="32"/>
  <c r="L125" i="32"/>
  <c r="K125" i="32"/>
  <c r="J125" i="32"/>
  <c r="I125" i="32"/>
  <c r="L124" i="32"/>
  <c r="K124" i="32"/>
  <c r="J124" i="32"/>
  <c r="I124" i="32"/>
  <c r="N124" i="32" s="1"/>
  <c r="L123" i="32"/>
  <c r="K123" i="32"/>
  <c r="J123" i="32"/>
  <c r="N123" i="32" s="1"/>
  <c r="I123" i="32"/>
  <c r="L122" i="32"/>
  <c r="K122" i="32"/>
  <c r="J122" i="32"/>
  <c r="I122" i="32"/>
  <c r="L121" i="32"/>
  <c r="K121" i="32"/>
  <c r="N121" i="32" s="1"/>
  <c r="J121" i="32"/>
  <c r="I121" i="32"/>
  <c r="L120" i="32"/>
  <c r="K120" i="32"/>
  <c r="J120" i="32"/>
  <c r="N120" i="32" s="1"/>
  <c r="I120" i="32"/>
  <c r="L119" i="32"/>
  <c r="K119" i="32"/>
  <c r="J119" i="32"/>
  <c r="I119" i="32"/>
  <c r="N119" i="32" s="1"/>
  <c r="L118" i="32"/>
  <c r="K118" i="32"/>
  <c r="J118" i="32"/>
  <c r="I118" i="32"/>
  <c r="L117" i="32"/>
  <c r="K117" i="32"/>
  <c r="J117" i="32"/>
  <c r="N117" i="32" s="1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R74" i="32"/>
  <c r="R76" i="32" s="1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R67" i="32"/>
  <c r="R69" i="32" s="1"/>
  <c r="R71" i="32" s="1"/>
  <c r="R73" i="32" s="1"/>
  <c r="J67" i="32"/>
  <c r="J69" i="32" s="1"/>
  <c r="AJ66" i="32"/>
  <c r="AG66" i="32"/>
  <c r="R66" i="32"/>
  <c r="R68" i="32" s="1"/>
  <c r="R70" i="32" s="1"/>
  <c r="J66" i="32"/>
  <c r="AJ65" i="32"/>
  <c r="AG65" i="32"/>
  <c r="X65" i="32"/>
  <c r="X67" i="32" s="1"/>
  <c r="R65" i="32"/>
  <c r="AJ64" i="32"/>
  <c r="AH64" i="32"/>
  <c r="AG64" i="32"/>
  <c r="X64" i="32"/>
  <c r="R64" i="32"/>
  <c r="O64" i="32"/>
  <c r="N64" i="32" s="1"/>
  <c r="AJ63" i="32"/>
  <c r="AG63" i="32"/>
  <c r="AH63" i="32" s="1"/>
  <c r="O63" i="32"/>
  <c r="N63" i="32" s="1"/>
  <c r="AJ62" i="32"/>
  <c r="AG62" i="32"/>
  <c r="AH62" i="32" s="1"/>
  <c r="O62" i="32"/>
  <c r="N62" i="32"/>
  <c r="K62" i="32"/>
  <c r="AJ61" i="32"/>
  <c r="AH61" i="32"/>
  <c r="AG61" i="32"/>
  <c r="P61" i="32"/>
  <c r="N61" i="32"/>
  <c r="M61" i="32"/>
  <c r="P57" i="32"/>
  <c r="Q57" i="32" s="1"/>
  <c r="O57" i="32"/>
  <c r="P56" i="32"/>
  <c r="O56" i="32"/>
  <c r="P55" i="32"/>
  <c r="O55" i="32"/>
  <c r="P54" i="32"/>
  <c r="O54" i="32"/>
  <c r="AI53" i="32"/>
  <c r="P53" i="32"/>
  <c r="O53" i="32"/>
  <c r="AK52" i="32"/>
  <c r="AL52" i="32" s="1"/>
  <c r="AG52" i="32"/>
  <c r="AH52" i="32" s="1"/>
  <c r="Q52" i="32"/>
  <c r="P52" i="32"/>
  <c r="AD52" i="32" s="1"/>
  <c r="AE52" i="32" s="1"/>
  <c r="O52" i="32"/>
  <c r="P51" i="32"/>
  <c r="AD51" i="32" s="1"/>
  <c r="AE51" i="32" s="1"/>
  <c r="O51" i="32"/>
  <c r="AE50" i="32"/>
  <c r="Q50" i="32"/>
  <c r="P50" i="32"/>
  <c r="AD50" i="32" s="1"/>
  <c r="O50" i="32"/>
  <c r="AG49" i="32"/>
  <c r="P49" i="32"/>
  <c r="O49" i="32"/>
  <c r="AM48" i="32"/>
  <c r="AD48" i="32"/>
  <c r="AE48" i="32" s="1"/>
  <c r="P48" i="32"/>
  <c r="Q48" i="32" s="1"/>
  <c r="O48" i="32"/>
  <c r="AD47" i="32"/>
  <c r="AE47" i="32" s="1"/>
  <c r="Q47" i="32"/>
  <c r="P47" i="32"/>
  <c r="O47" i="32"/>
  <c r="AM46" i="32"/>
  <c r="AN46" i="32" s="1"/>
  <c r="Q46" i="32"/>
  <c r="P46" i="32"/>
  <c r="AD46" i="32" s="1"/>
  <c r="AE46" i="32" s="1"/>
  <c r="O46" i="32"/>
  <c r="U45" i="32"/>
  <c r="V45" i="32" s="1"/>
  <c r="T45" i="32"/>
  <c r="P45" i="32"/>
  <c r="Q45" i="32" s="1"/>
  <c r="S45" i="32" s="1"/>
  <c r="O45" i="32"/>
  <c r="M45" i="32"/>
  <c r="M46" i="32" s="1"/>
  <c r="AI44" i="32"/>
  <c r="AJ44" i="32" s="1"/>
  <c r="AD44" i="32"/>
  <c r="AE44" i="32" s="1"/>
  <c r="AA44" i="32"/>
  <c r="S44" i="32"/>
  <c r="Q44" i="32"/>
  <c r="P44" i="32"/>
  <c r="O44" i="32"/>
  <c r="Y40" i="32"/>
  <c r="AJ39" i="32"/>
  <c r="AI39" i="32"/>
  <c r="AB39" i="32"/>
  <c r="AC39" i="32" s="1"/>
  <c r="AA39" i="32"/>
  <c r="Q39" i="32"/>
  <c r="F39" i="32" s="1"/>
  <c r="AI38" i="32"/>
  <c r="AB38" i="32"/>
  <c r="AA38" i="32"/>
  <c r="Q38" i="32"/>
  <c r="F38" i="32"/>
  <c r="E38" i="32" s="1"/>
  <c r="D38" i="32"/>
  <c r="AS37" i="32"/>
  <c r="AB37" i="32"/>
  <c r="AD37" i="32" s="1"/>
  <c r="AA37" i="32"/>
  <c r="Q37" i="32"/>
  <c r="F37" i="32"/>
  <c r="D37" i="32" s="1"/>
  <c r="E37" i="32"/>
  <c r="AS36" i="32"/>
  <c r="AD36" i="32"/>
  <c r="AC36" i="32"/>
  <c r="AB36" i="32"/>
  <c r="AA36" i="32"/>
  <c r="Q36" i="32"/>
  <c r="F36" i="32"/>
  <c r="E36" i="32" s="1"/>
  <c r="D36" i="32"/>
  <c r="AI35" i="32"/>
  <c r="AG35" i="32"/>
  <c r="AB35" i="32"/>
  <c r="AD35" i="32" s="1"/>
  <c r="AS35" i="32" s="1"/>
  <c r="AA35" i="32"/>
  <c r="Q35" i="32"/>
  <c r="F35" i="32"/>
  <c r="D35" i="32" s="1"/>
  <c r="E35" i="32"/>
  <c r="AS34" i="32"/>
  <c r="AI34" i="32"/>
  <c r="AJ34" i="32" s="1"/>
  <c r="AD34" i="32"/>
  <c r="AC34" i="32"/>
  <c r="AB34" i="32"/>
  <c r="AA34" i="32"/>
  <c r="Q34" i="32"/>
  <c r="F34" i="32"/>
  <c r="E34" i="32" s="1"/>
  <c r="D34" i="32"/>
  <c r="AS33" i="32"/>
  <c r="AI33" i="32"/>
  <c r="AB33" i="32"/>
  <c r="AD33" i="32" s="1"/>
  <c r="AA33" i="32"/>
  <c r="Q33" i="32"/>
  <c r="F33" i="32"/>
  <c r="D33" i="32" s="1"/>
  <c r="E33" i="32"/>
  <c r="AS32" i="32"/>
  <c r="AI32" i="32"/>
  <c r="AJ32" i="32" s="1"/>
  <c r="AD32" i="32"/>
  <c r="AC32" i="32"/>
  <c r="AB32" i="32"/>
  <c r="AA32" i="32"/>
  <c r="Q32" i="32"/>
  <c r="F32" i="32"/>
  <c r="E32" i="32" s="1"/>
  <c r="D32" i="32"/>
  <c r="AS31" i="32"/>
  <c r="AI31" i="32"/>
  <c r="AB31" i="32"/>
  <c r="AD31" i="32" s="1"/>
  <c r="AA31" i="32"/>
  <c r="S31" i="32"/>
  <c r="Q31" i="32"/>
  <c r="F31" i="32"/>
  <c r="D31" i="32" s="1"/>
  <c r="E31" i="32"/>
  <c r="AS30" i="32"/>
  <c r="AI30" i="32"/>
  <c r="AJ30" i="32" s="1"/>
  <c r="AD30" i="32"/>
  <c r="AC30" i="32"/>
  <c r="AB30" i="32"/>
  <c r="AA30" i="32"/>
  <c r="S30" i="32"/>
  <c r="Q30" i="32"/>
  <c r="F30" i="32"/>
  <c r="E30" i="32" s="1"/>
  <c r="D30" i="32"/>
  <c r="AI29" i="32"/>
  <c r="AG29" i="32"/>
  <c r="AB29" i="32"/>
  <c r="AD29" i="32" s="1"/>
  <c r="AS29" i="32" s="1"/>
  <c r="AA29" i="32"/>
  <c r="S29" i="32"/>
  <c r="Q29" i="32"/>
  <c r="F29" i="32"/>
  <c r="D29" i="32" s="1"/>
  <c r="E29" i="32"/>
  <c r="AS28" i="32"/>
  <c r="AI28" i="32"/>
  <c r="AJ28" i="32" s="1"/>
  <c r="AD28" i="32"/>
  <c r="AC28" i="32"/>
  <c r="AB28" i="32"/>
  <c r="AA28" i="32"/>
  <c r="S28" i="32"/>
  <c r="Q28" i="32"/>
  <c r="M28" i="32"/>
  <c r="M29" i="32" s="1"/>
  <c r="M30" i="32" s="1"/>
  <c r="M31" i="32" s="1"/>
  <c r="M32" i="32" s="1"/>
  <c r="F28" i="32"/>
  <c r="E28" i="32" s="1"/>
  <c r="D28" i="32"/>
  <c r="AI27" i="32"/>
  <c r="AB27" i="32"/>
  <c r="AD27" i="32" s="1"/>
  <c r="AS27" i="32" s="1"/>
  <c r="AA27" i="32"/>
  <c r="S27" i="32"/>
  <c r="Q27" i="32"/>
  <c r="M27" i="32"/>
  <c r="G27" i="32"/>
  <c r="F27" i="32"/>
  <c r="E27" i="32" s="1"/>
  <c r="D27" i="32"/>
  <c r="AI26" i="32"/>
  <c r="AG26" i="32"/>
  <c r="AB26" i="32"/>
  <c r="AA26" i="32"/>
  <c r="Q26" i="32"/>
  <c r="S26" i="32" s="1"/>
  <c r="G26" i="32"/>
  <c r="C26" i="32"/>
  <c r="AD16" i="32"/>
  <c r="AM49" i="32" s="1"/>
  <c r="AD15" i="32"/>
  <c r="AD14" i="32"/>
  <c r="AI57" i="32" s="1"/>
  <c r="AD13" i="32"/>
  <c r="AG51" i="32" s="1"/>
  <c r="AH51" i="32" s="1"/>
  <c r="AD9" i="32"/>
  <c r="AK36" i="32" s="1"/>
  <c r="AL36" i="32" s="1"/>
  <c r="AO36" i="32" s="1"/>
  <c r="AD8" i="32"/>
  <c r="AI36" i="32" s="1"/>
  <c r="AJ36" i="32" s="1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O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J34" i="29"/>
  <c r="J36" i="29" s="1"/>
  <c r="J38" i="29" s="1"/>
  <c r="J40" i="29" s="1"/>
  <c r="J42" i="29" s="1"/>
  <c r="J44" i="29" s="1"/>
  <c r="J46" i="29" s="1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J28" i="29"/>
  <c r="J30" i="29" s="1"/>
  <c r="J32" i="29" s="1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8" i="29"/>
  <c r="K18" i="29"/>
  <c r="F18" i="29"/>
  <c r="E18" i="29"/>
  <c r="Q17" i="29"/>
  <c r="P17" i="29"/>
  <c r="L17" i="29"/>
  <c r="K17" i="29"/>
  <c r="F17" i="29"/>
  <c r="E17" i="29"/>
  <c r="Q16" i="29"/>
  <c r="P16" i="29"/>
  <c r="L16" i="29"/>
  <c r="K16" i="29"/>
  <c r="F16" i="29"/>
  <c r="E16" i="29"/>
  <c r="Q15" i="29"/>
  <c r="P15" i="29"/>
  <c r="L15" i="29"/>
  <c r="K15" i="29"/>
  <c r="F15" i="29"/>
  <c r="E15" i="29"/>
  <c r="Q14" i="29"/>
  <c r="P14" i="29"/>
  <c r="O14" i="29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4" i="29"/>
  <c r="K14" i="29"/>
  <c r="F14" i="29"/>
  <c r="E14" i="29"/>
  <c r="Q13" i="29"/>
  <c r="P13" i="29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O15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AB11" i="24"/>
  <c r="U11" i="24"/>
  <c r="M11" i="24"/>
  <c r="L11" i="24"/>
  <c r="T11" i="24" s="1"/>
  <c r="T10" i="24"/>
  <c r="M10" i="24"/>
  <c r="L10" i="24"/>
  <c r="L9" i="24"/>
  <c r="AC3" i="24"/>
  <c r="U3" i="24"/>
  <c r="L3" i="24"/>
  <c r="T3" i="24" s="1"/>
  <c r="AB3" i="24" s="1"/>
  <c r="AJ3" i="24" s="1"/>
  <c r="K3" i="24"/>
  <c r="K4" i="24" s="1"/>
  <c r="L4" i="24" s="1"/>
  <c r="U2" i="24"/>
  <c r="T2" i="24"/>
  <c r="AB2" i="24" s="1"/>
  <c r="M2" i="24"/>
  <c r="L2" i="24"/>
  <c r="D2" i="24"/>
  <c r="AM25" i="23"/>
  <c r="AJ25" i="23"/>
  <c r="AG25" i="23"/>
  <c r="AD25" i="23"/>
  <c r="AA25" i="23"/>
  <c r="X25" i="23"/>
  <c r="U25" i="23"/>
  <c r="AG24" i="23"/>
  <c r="AD24" i="23"/>
  <c r="AM24" i="23" s="1"/>
  <c r="AA24" i="23"/>
  <c r="X24" i="23"/>
  <c r="U24" i="23"/>
  <c r="AD23" i="23"/>
  <c r="AA23" i="23"/>
  <c r="X23" i="23"/>
  <c r="U23" i="23"/>
  <c r="AM23" i="23" s="1"/>
  <c r="AJ20" i="23"/>
  <c r="AG20" i="23"/>
  <c r="AD20" i="23"/>
  <c r="AA20" i="23"/>
  <c r="X20" i="23"/>
  <c r="U20" i="23"/>
  <c r="AM20" i="23" s="1"/>
  <c r="AG19" i="23"/>
  <c r="AD19" i="23"/>
  <c r="AA19" i="23"/>
  <c r="X19" i="23"/>
  <c r="AM19" i="23" s="1"/>
  <c r="U19" i="23"/>
  <c r="AM18" i="23"/>
  <c r="AD18" i="23"/>
  <c r="AA18" i="23"/>
  <c r="X18" i="23"/>
  <c r="U18" i="23"/>
  <c r="AM15" i="23"/>
  <c r="AJ15" i="23"/>
  <c r="AG15" i="23"/>
  <c r="AD15" i="23"/>
  <c r="AA15" i="23"/>
  <c r="X15" i="23"/>
  <c r="U15" i="23"/>
  <c r="AM14" i="23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X10" i="23"/>
  <c r="U10" i="23"/>
  <c r="AG9" i="23"/>
  <c r="AD9" i="23"/>
  <c r="AA9" i="23"/>
  <c r="X9" i="23"/>
  <c r="U9" i="23"/>
  <c r="AM9" i="23" s="1"/>
  <c r="AM8" i="23"/>
  <c r="AD8" i="23"/>
  <c r="AA8" i="23"/>
  <c r="X8" i="23"/>
  <c r="U8" i="23"/>
  <c r="AM5" i="23"/>
  <c r="AJ5" i="23"/>
  <c r="AG5" i="23"/>
  <c r="AD5" i="23"/>
  <c r="AA5" i="23"/>
  <c r="X5" i="23"/>
  <c r="U5" i="23"/>
  <c r="AM4" i="23"/>
  <c r="AG4" i="23"/>
  <c r="AD4" i="23"/>
  <c r="AA4" i="23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Q155" i="20"/>
  <c r="M155" i="20"/>
  <c r="M154" i="20"/>
  <c r="Q154" i="20" s="1"/>
  <c r="M153" i="20"/>
  <c r="Q153" i="20" s="1"/>
  <c r="M152" i="20"/>
  <c r="Q152" i="20" s="1"/>
  <c r="J134" i="20"/>
  <c r="J133" i="20"/>
  <c r="J132" i="20"/>
  <c r="J131" i="20"/>
  <c r="J130" i="20"/>
  <c r="J129" i="20"/>
  <c r="J125" i="20"/>
  <c r="J124" i="20"/>
  <c r="J123" i="20"/>
  <c r="J122" i="20"/>
  <c r="J121" i="20"/>
  <c r="J120" i="20"/>
  <c r="J119" i="20"/>
  <c r="J118" i="20"/>
  <c r="J117" i="20"/>
  <c r="J113" i="20"/>
  <c r="J112" i="20"/>
  <c r="J111" i="20"/>
  <c r="J110" i="20"/>
  <c r="J109" i="20"/>
  <c r="J108" i="20"/>
  <c r="J107" i="20"/>
  <c r="J106" i="20"/>
  <c r="J105" i="20"/>
  <c r="J101" i="20"/>
  <c r="J100" i="20"/>
  <c r="J99" i="20"/>
  <c r="J98" i="20"/>
  <c r="J97" i="20"/>
  <c r="J96" i="20"/>
  <c r="J95" i="20"/>
  <c r="J94" i="20"/>
  <c r="J93" i="20"/>
  <c r="J89" i="20"/>
  <c r="J88" i="20"/>
  <c r="J87" i="20"/>
  <c r="J86" i="20"/>
  <c r="J85" i="20"/>
  <c r="J84" i="20"/>
  <c r="J83" i="20"/>
  <c r="J82" i="20"/>
  <c r="J81" i="20"/>
  <c r="J77" i="20"/>
  <c r="J76" i="20"/>
  <c r="J75" i="20"/>
  <c r="J74" i="20"/>
  <c r="J73" i="20"/>
  <c r="J72" i="20"/>
  <c r="J71" i="20"/>
  <c r="J70" i="20"/>
  <c r="J69" i="20"/>
  <c r="J65" i="20"/>
  <c r="J64" i="20"/>
  <c r="J63" i="20"/>
  <c r="J62" i="20"/>
  <c r="J61" i="20"/>
  <c r="J60" i="20"/>
  <c r="J59" i="20"/>
  <c r="J58" i="20"/>
  <c r="J57" i="20"/>
  <c r="I55" i="20"/>
  <c r="J128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P116" i="18"/>
  <c r="O116" i="18"/>
  <c r="P115" i="18"/>
  <c r="O115" i="18"/>
  <c r="E115" i="18"/>
  <c r="P114" i="18"/>
  <c r="O114" i="18"/>
  <c r="E114" i="18"/>
  <c r="P113" i="18"/>
  <c r="O113" i="18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M30" i="15"/>
  <c r="L30" i="15"/>
  <c r="O30" i="15" s="1"/>
  <c r="O29" i="15"/>
  <c r="M29" i="15"/>
  <c r="L29" i="15"/>
  <c r="O28" i="15"/>
  <c r="M28" i="15"/>
  <c r="L28" i="15"/>
  <c r="O27" i="15"/>
  <c r="M27" i="15"/>
  <c r="L27" i="15"/>
  <c r="M26" i="15"/>
  <c r="L26" i="15"/>
  <c r="O26" i="15" s="1"/>
  <c r="O25" i="15"/>
  <c r="M25" i="15"/>
  <c r="L25" i="15"/>
  <c r="O24" i="15"/>
  <c r="M24" i="15"/>
  <c r="L24" i="15"/>
  <c r="O23" i="15"/>
  <c r="M23" i="15"/>
  <c r="L23" i="15"/>
  <c r="M22" i="15"/>
  <c r="L22" i="15"/>
  <c r="O22" i="15" s="1"/>
  <c r="O21" i="15"/>
  <c r="M21" i="15"/>
  <c r="L21" i="15"/>
  <c r="O20" i="15"/>
  <c r="M20" i="15"/>
  <c r="L20" i="15"/>
  <c r="O19" i="15"/>
  <c r="M19" i="15"/>
  <c r="L19" i="15"/>
  <c r="M18" i="15"/>
  <c r="L18" i="15"/>
  <c r="O17" i="15"/>
  <c r="M17" i="15"/>
  <c r="L17" i="15"/>
  <c r="O16" i="15"/>
  <c r="M16" i="15"/>
  <c r="L16" i="15"/>
  <c r="O15" i="15"/>
  <c r="M15" i="15"/>
  <c r="L15" i="15"/>
  <c r="M14" i="15"/>
  <c r="L14" i="15"/>
  <c r="O14" i="15" s="1"/>
  <c r="O13" i="15"/>
  <c r="M13" i="15"/>
  <c r="L13" i="15"/>
  <c r="O12" i="15"/>
  <c r="M12" i="15"/>
  <c r="L12" i="15"/>
  <c r="O11" i="15"/>
  <c r="M11" i="15"/>
  <c r="L11" i="15"/>
  <c r="M10" i="15"/>
  <c r="L10" i="15"/>
  <c r="O9" i="15"/>
  <c r="M9" i="15"/>
  <c r="L9" i="15"/>
  <c r="O8" i="15"/>
  <c r="M8" i="15"/>
  <c r="L8" i="15"/>
  <c r="O7" i="15"/>
  <c r="M7" i="15"/>
  <c r="L7" i="15"/>
  <c r="M6" i="15"/>
  <c r="L6" i="15"/>
  <c r="O5" i="15"/>
  <c r="M5" i="15"/>
  <c r="L5" i="15"/>
  <c r="O4" i="15"/>
  <c r="M4" i="15"/>
  <c r="L4" i="15"/>
  <c r="O3" i="15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8" i="14"/>
  <c r="AV458" i="14"/>
  <c r="AS458" i="14"/>
  <c r="AP458" i="14"/>
  <c r="AM458" i="14"/>
  <c r="AJ458" i="14"/>
  <c r="AV456" i="14"/>
  <c r="AS456" i="14"/>
  <c r="AM456" i="14"/>
  <c r="W456" i="14"/>
  <c r="AP456" i="14" s="1"/>
  <c r="AS455" i="14"/>
  <c r="AM455" i="14"/>
  <c r="AS454" i="14"/>
  <c r="AP454" i="14"/>
  <c r="AM454" i="14"/>
  <c r="W454" i="14"/>
  <c r="O454" i="14"/>
  <c r="AJ454" i="14" s="1"/>
  <c r="AV453" i="14"/>
  <c r="AS453" i="14"/>
  <c r="AM453" i="14"/>
  <c r="O453" i="14"/>
  <c r="AJ453" i="14" s="1"/>
  <c r="AS452" i="14"/>
  <c r="AM452" i="14"/>
  <c r="AS451" i="14"/>
  <c r="AM451" i="14"/>
  <c r="W451" i="14"/>
  <c r="AP451" i="14" s="1"/>
  <c r="AS450" i="14"/>
  <c r="AM450" i="14"/>
  <c r="AV449" i="14"/>
  <c r="AS449" i="14"/>
  <c r="AP449" i="14"/>
  <c r="AM449" i="14"/>
  <c r="W449" i="14"/>
  <c r="AS448" i="14"/>
  <c r="AM448" i="14"/>
  <c r="O448" i="14"/>
  <c r="AJ448" i="14" s="1"/>
  <c r="AS447" i="14"/>
  <c r="AM447" i="14"/>
  <c r="AS446" i="14"/>
  <c r="AM446" i="14"/>
  <c r="W446" i="14"/>
  <c r="AP446" i="14" s="1"/>
  <c r="AV445" i="14"/>
  <c r="AS445" i="14"/>
  <c r="AM445" i="14"/>
  <c r="BA444" i="14"/>
  <c r="AS444" i="14"/>
  <c r="AP444" i="14"/>
  <c r="AM444" i="14"/>
  <c r="W444" i="14"/>
  <c r="AS443" i="14"/>
  <c r="AM443" i="14"/>
  <c r="W443" i="14"/>
  <c r="AP443" i="14" s="1"/>
  <c r="O443" i="14"/>
  <c r="AJ443" i="14" s="1"/>
  <c r="AV442" i="14"/>
  <c r="AS442" i="14"/>
  <c r="AM442" i="14"/>
  <c r="AS441" i="14"/>
  <c r="AM441" i="14"/>
  <c r="AJ441" i="14"/>
  <c r="O441" i="14"/>
  <c r="AS440" i="14"/>
  <c r="AM440" i="14"/>
  <c r="AV439" i="14"/>
  <c r="AS439" i="14"/>
  <c r="AM439" i="14"/>
  <c r="AS438" i="14"/>
  <c r="AM438" i="14"/>
  <c r="W438" i="14"/>
  <c r="AP438" i="14" s="1"/>
  <c r="O438" i="14"/>
  <c r="AJ438" i="14" s="1"/>
  <c r="BA438" i="14" s="1"/>
  <c r="AS437" i="14"/>
  <c r="AM437" i="14"/>
  <c r="AV436" i="14"/>
  <c r="AS436" i="14"/>
  <c r="AP436" i="14"/>
  <c r="AM436" i="14"/>
  <c r="W436" i="14"/>
  <c r="O436" i="14"/>
  <c r="O456" i="14" s="1"/>
  <c r="AJ456" i="14" s="1"/>
  <c r="BA456" i="14" s="1"/>
  <c r="AS435" i="14"/>
  <c r="AM435" i="14"/>
  <c r="W435" i="14"/>
  <c r="AP435" i="14" s="1"/>
  <c r="O435" i="14"/>
  <c r="AS434" i="14"/>
  <c r="BA434" i="14" s="1"/>
  <c r="AP434" i="14"/>
  <c r="AM434" i="14"/>
  <c r="AJ434" i="14"/>
  <c r="W434" i="14"/>
  <c r="O434" i="14"/>
  <c r="AV433" i="14"/>
  <c r="AS433" i="14"/>
  <c r="AM433" i="14"/>
  <c r="AJ433" i="14"/>
  <c r="W433" i="14"/>
  <c r="AP433" i="14" s="1"/>
  <c r="O433" i="14"/>
  <c r="BA432" i="14"/>
  <c r="AS432" i="14"/>
  <c r="AP432" i="14"/>
  <c r="AM432" i="14"/>
  <c r="AJ432" i="14"/>
  <c r="W432" i="14"/>
  <c r="W452" i="14" s="1"/>
  <c r="AP452" i="14" s="1"/>
  <c r="BA452" i="14" s="1"/>
  <c r="O432" i="14"/>
  <c r="O452" i="14" s="1"/>
  <c r="AJ452" i="14" s="1"/>
  <c r="AS431" i="14"/>
  <c r="AP431" i="14"/>
  <c r="AM431" i="14"/>
  <c r="W431" i="14"/>
  <c r="O431" i="14"/>
  <c r="O451" i="14" s="1"/>
  <c r="AJ451" i="14" s="1"/>
  <c r="AS430" i="14"/>
  <c r="AM430" i="14"/>
  <c r="W430" i="14"/>
  <c r="AP430" i="14" s="1"/>
  <c r="O430" i="14"/>
  <c r="AV429" i="14"/>
  <c r="AS429" i="14"/>
  <c r="AP429" i="14"/>
  <c r="AM429" i="14"/>
  <c r="W429" i="14"/>
  <c r="O429" i="14"/>
  <c r="O449" i="14" s="1"/>
  <c r="AJ449" i="14" s="1"/>
  <c r="AS428" i="14"/>
  <c r="AM428" i="14"/>
  <c r="AJ428" i="14"/>
  <c r="W428" i="14"/>
  <c r="AP428" i="14" s="1"/>
  <c r="O428" i="14"/>
  <c r="AS427" i="14"/>
  <c r="AM427" i="14"/>
  <c r="AJ427" i="14"/>
  <c r="W427" i="14"/>
  <c r="AP427" i="14" s="1"/>
  <c r="BA427" i="14" s="1"/>
  <c r="O427" i="14"/>
  <c r="O447" i="14" s="1"/>
  <c r="AJ447" i="14" s="1"/>
  <c r="AS426" i="14"/>
  <c r="AP426" i="14"/>
  <c r="AM426" i="14"/>
  <c r="W426" i="14"/>
  <c r="O426" i="14"/>
  <c r="O446" i="14" s="1"/>
  <c r="AJ446" i="14" s="1"/>
  <c r="AV425" i="14"/>
  <c r="AS425" i="14"/>
  <c r="AM425" i="14"/>
  <c r="W425" i="14"/>
  <c r="O425" i="14"/>
  <c r="O445" i="14" s="1"/>
  <c r="AJ445" i="14" s="1"/>
  <c r="AS424" i="14"/>
  <c r="AP424" i="14"/>
  <c r="AM424" i="14"/>
  <c r="W424" i="14"/>
  <c r="O424" i="14"/>
  <c r="O444" i="14" s="1"/>
  <c r="AJ444" i="14" s="1"/>
  <c r="AS423" i="14"/>
  <c r="AM423" i="14"/>
  <c r="AJ423" i="14"/>
  <c r="BA423" i="14" s="1"/>
  <c r="W423" i="14"/>
  <c r="AP423" i="14" s="1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BA442" i="14" s="1"/>
  <c r="AS421" i="14"/>
  <c r="AP421" i="14"/>
  <c r="BA421" i="14" s="1"/>
  <c r="AM421" i="14"/>
  <c r="AJ421" i="14"/>
  <c r="W421" i="14"/>
  <c r="W441" i="14" s="1"/>
  <c r="AP441" i="14" s="1"/>
  <c r="O421" i="14"/>
  <c r="AS420" i="14"/>
  <c r="AM420" i="14"/>
  <c r="W420" i="14"/>
  <c r="O420" i="14"/>
  <c r="O440" i="14" s="1"/>
  <c r="AJ440" i="14" s="1"/>
  <c r="BA419" i="14"/>
  <c r="AV419" i="14"/>
  <c r="AS419" i="14"/>
  <c r="AP419" i="14"/>
  <c r="AM419" i="14"/>
  <c r="AJ419" i="14"/>
  <c r="W419" i="14"/>
  <c r="W439" i="14" s="1"/>
  <c r="AP439" i="14" s="1"/>
  <c r="O419" i="14"/>
  <c r="O439" i="14" s="1"/>
  <c r="AJ439" i="14" s="1"/>
  <c r="BA439" i="14" s="1"/>
  <c r="AS418" i="14"/>
  <c r="AP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BA416" i="14" s="1"/>
  <c r="AP416" i="14"/>
  <c r="AM416" i="14"/>
  <c r="AJ416" i="14"/>
  <c r="AS415" i="14"/>
  <c r="AP415" i="14"/>
  <c r="AM415" i="14"/>
  <c r="AJ415" i="14"/>
  <c r="BA415" i="14" s="1"/>
  <c r="AS414" i="14"/>
  <c r="AP414" i="14"/>
  <c r="AM414" i="14"/>
  <c r="BA414" i="14" s="1"/>
  <c r="AJ414" i="14"/>
  <c r="BA413" i="14"/>
  <c r="AV413" i="14"/>
  <c r="AS413" i="14"/>
  <c r="AP413" i="14"/>
  <c r="AM413" i="14"/>
  <c r="AJ413" i="14"/>
  <c r="AS412" i="14"/>
  <c r="AP412" i="14"/>
  <c r="AM412" i="14"/>
  <c r="AJ412" i="14"/>
  <c r="BA412" i="14" s="1"/>
  <c r="AS411" i="14"/>
  <c r="AP411" i="14"/>
  <c r="BA411" i="14" s="1"/>
  <c r="AM411" i="14"/>
  <c r="AJ411" i="14"/>
  <c r="AS410" i="14"/>
  <c r="AP410" i="14"/>
  <c r="AM410" i="14"/>
  <c r="AJ410" i="14"/>
  <c r="BA410" i="14" s="1"/>
  <c r="AV409" i="14"/>
  <c r="BA409" i="14" s="1"/>
  <c r="AS409" i="14"/>
  <c r="AP409" i="14"/>
  <c r="AM409" i="14"/>
  <c r="AJ409" i="14"/>
  <c r="AS408" i="14"/>
  <c r="AP408" i="14"/>
  <c r="AM408" i="14"/>
  <c r="AJ408" i="14"/>
  <c r="BA408" i="14" s="1"/>
  <c r="BA407" i="14"/>
  <c r="AS407" i="14"/>
  <c r="AP407" i="14"/>
  <c r="AM407" i="14"/>
  <c r="AJ407" i="14"/>
  <c r="BA406" i="14"/>
  <c r="AS406" i="14"/>
  <c r="AP406" i="14"/>
  <c r="AM406" i="14"/>
  <c r="AJ406" i="14"/>
  <c r="AV405" i="14"/>
  <c r="AS405" i="14"/>
  <c r="AP405" i="14"/>
  <c r="AM405" i="14"/>
  <c r="AJ405" i="14"/>
  <c r="BA405" i="14" s="1"/>
  <c r="BA404" i="14"/>
  <c r="AS404" i="14"/>
  <c r="AP404" i="14"/>
  <c r="AM404" i="14"/>
  <c r="AJ404" i="14"/>
  <c r="AS403" i="14"/>
  <c r="AP403" i="14"/>
  <c r="AM403" i="14"/>
  <c r="AJ403" i="14"/>
  <c r="BA403" i="14" s="1"/>
  <c r="BA402" i="14"/>
  <c r="AV402" i="14"/>
  <c r="AS402" i="14"/>
  <c r="AP402" i="14"/>
  <c r="AM402" i="14"/>
  <c r="AJ402" i="14"/>
  <c r="AS401" i="14"/>
  <c r="AP401" i="14"/>
  <c r="AM401" i="14"/>
  <c r="AJ401" i="14"/>
  <c r="BA401" i="14" s="1"/>
  <c r="AS400" i="14"/>
  <c r="BA400" i="14" s="1"/>
  <c r="AP400" i="14"/>
  <c r="AM400" i="14"/>
  <c r="AJ400" i="14"/>
  <c r="AV399" i="14"/>
  <c r="AS399" i="14"/>
  <c r="AP399" i="14"/>
  <c r="AM399" i="14"/>
  <c r="AJ399" i="14"/>
  <c r="BA399" i="14" s="1"/>
  <c r="AS398" i="14"/>
  <c r="AP398" i="14"/>
  <c r="BA398" i="14" s="1"/>
  <c r="AM398" i="14"/>
  <c r="AJ398" i="14"/>
  <c r="BA397" i="14"/>
  <c r="AS397" i="14"/>
  <c r="AP397" i="14"/>
  <c r="AM397" i="14"/>
  <c r="AJ397" i="14"/>
  <c r="AV396" i="14"/>
  <c r="AS396" i="14"/>
  <c r="AP396" i="14"/>
  <c r="AM396" i="14"/>
  <c r="AJ396" i="14"/>
  <c r="BA396" i="14" s="1"/>
  <c r="BA395" i="14"/>
  <c r="AV395" i="14"/>
  <c r="AS395" i="14"/>
  <c r="AP395" i="14"/>
  <c r="AM395" i="14"/>
  <c r="AJ395" i="14"/>
  <c r="AV394" i="14"/>
  <c r="AS394" i="14"/>
  <c r="AP394" i="14"/>
  <c r="AM394" i="14"/>
  <c r="AJ394" i="14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2" i="14" s="1"/>
  <c r="BA391" i="14"/>
  <c r="AV391" i="14"/>
  <c r="AS391" i="14"/>
  <c r="AP391" i="14"/>
  <c r="AM391" i="14"/>
  <c r="AJ391" i="14"/>
  <c r="AS390" i="14"/>
  <c r="AP390" i="14"/>
  <c r="AM390" i="14"/>
  <c r="AJ390" i="14"/>
  <c r="AS389" i="14"/>
  <c r="AP389" i="14"/>
  <c r="BA389" i="14" s="1"/>
  <c r="AM389" i="14"/>
  <c r="AJ389" i="14"/>
  <c r="AS388" i="14"/>
  <c r="AP388" i="14"/>
  <c r="AM388" i="14"/>
  <c r="AJ388" i="14"/>
  <c r="BA388" i="14" s="1"/>
  <c r="AS387" i="14"/>
  <c r="BA387" i="14" s="1"/>
  <c r="AP387" i="14"/>
  <c r="AM387" i="14"/>
  <c r="AJ387" i="14"/>
  <c r="AS386" i="14"/>
  <c r="AP386" i="14"/>
  <c r="AM386" i="14"/>
  <c r="BA386" i="14" s="1"/>
  <c r="AJ386" i="14"/>
  <c r="AS385" i="14"/>
  <c r="AP385" i="14"/>
  <c r="AM385" i="14"/>
  <c r="BA385" i="14" s="1"/>
  <c r="AJ385" i="14"/>
  <c r="BA384" i="14"/>
  <c r="AS384" i="14"/>
  <c r="AP384" i="14"/>
  <c r="AM384" i="14"/>
  <c r="AJ384" i="14"/>
  <c r="AS383" i="14"/>
  <c r="AP383" i="14"/>
  <c r="AM383" i="14"/>
  <c r="AJ383" i="14"/>
  <c r="BA382" i="14"/>
  <c r="AS382" i="14"/>
  <c r="AP382" i="14"/>
  <c r="AM382" i="14"/>
  <c r="AJ382" i="14"/>
  <c r="AS381" i="14"/>
  <c r="AP381" i="14"/>
  <c r="AM381" i="14"/>
  <c r="AJ381" i="14"/>
  <c r="BA381" i="14" s="1"/>
  <c r="BA380" i="14"/>
  <c r="AS380" i="14"/>
  <c r="AP380" i="14"/>
  <c r="AM380" i="14"/>
  <c r="AJ380" i="14"/>
  <c r="BA379" i="14"/>
  <c r="AS379" i="14"/>
  <c r="AP379" i="14"/>
  <c r="AM379" i="14"/>
  <c r="AJ379" i="14"/>
  <c r="AS378" i="14"/>
  <c r="AP378" i="14"/>
  <c r="AM378" i="14"/>
  <c r="AJ378" i="14"/>
  <c r="BA378" i="14" s="1"/>
  <c r="AS377" i="14"/>
  <c r="AP377" i="14"/>
  <c r="BA377" i="14" s="1"/>
  <c r="AM377" i="14"/>
  <c r="AJ377" i="14"/>
  <c r="AS376" i="14"/>
  <c r="AP376" i="14"/>
  <c r="AM376" i="14"/>
  <c r="AJ376" i="14"/>
  <c r="BA376" i="14" s="1"/>
  <c r="AS375" i="14"/>
  <c r="BA375" i="14" s="1"/>
  <c r="AP375" i="14"/>
  <c r="AM375" i="14"/>
  <c r="AJ375" i="14"/>
  <c r="AS374" i="14"/>
  <c r="AP374" i="14"/>
  <c r="AM374" i="14"/>
  <c r="BA374" i="14" s="1"/>
  <c r="AJ374" i="14"/>
  <c r="AS373" i="14"/>
  <c r="AP373" i="14"/>
  <c r="AM373" i="14"/>
  <c r="BA373" i="14" s="1"/>
  <c r="AJ373" i="14"/>
  <c r="BA372" i="14"/>
  <c r="AS372" i="14"/>
  <c r="AP372" i="14"/>
  <c r="AM372" i="14"/>
  <c r="AJ372" i="14"/>
  <c r="AS371" i="14"/>
  <c r="AP371" i="14"/>
  <c r="AM371" i="14"/>
  <c r="AJ371" i="14"/>
  <c r="BA371" i="14" s="1"/>
  <c r="BA370" i="14"/>
  <c r="AS370" i="14"/>
  <c r="AP370" i="14"/>
  <c r="AM370" i="14"/>
  <c r="AJ370" i="14"/>
  <c r="AS369" i="14"/>
  <c r="AP369" i="14"/>
  <c r="AM369" i="14"/>
  <c r="AJ369" i="14"/>
  <c r="BA369" i="14" s="1"/>
  <c r="BA368" i="14"/>
  <c r="AS368" i="14"/>
  <c r="AP368" i="14"/>
  <c r="AM368" i="14"/>
  <c r="AJ368" i="14"/>
  <c r="BA367" i="14"/>
  <c r="AS367" i="14"/>
  <c r="AP367" i="14"/>
  <c r="AM367" i="14"/>
  <c r="AJ367" i="14"/>
  <c r="AY364" i="14"/>
  <c r="AV364" i="14"/>
  <c r="AS364" i="14"/>
  <c r="AP364" i="14"/>
  <c r="AM364" i="14"/>
  <c r="AJ364" i="14"/>
  <c r="BA364" i="14" s="1"/>
  <c r="BA363" i="14"/>
  <c r="AY363" i="14"/>
  <c r="AV363" i="14"/>
  <c r="AS363" i="14"/>
  <c r="AP363" i="14"/>
  <c r="AM363" i="14"/>
  <c r="AJ363" i="14"/>
  <c r="BA362" i="14"/>
  <c r="AY362" i="14"/>
  <c r="AV362" i="14"/>
  <c r="AS362" i="14"/>
  <c r="AP362" i="14"/>
  <c r="AM362" i="14"/>
  <c r="AJ362" i="14"/>
  <c r="AY361" i="14"/>
  <c r="AV361" i="14"/>
  <c r="AS361" i="14"/>
  <c r="AP361" i="14"/>
  <c r="AM361" i="14"/>
  <c r="AJ361" i="14"/>
  <c r="BA361" i="14" s="1"/>
  <c r="BA360" i="14"/>
  <c r="AY360" i="14"/>
  <c r="AV360" i="14"/>
  <c r="AS360" i="14"/>
  <c r="AP360" i="14"/>
  <c r="AM360" i="14"/>
  <c r="AJ360" i="14"/>
  <c r="AY359" i="14"/>
  <c r="AV359" i="14"/>
  <c r="AS359" i="14"/>
  <c r="AP359" i="14"/>
  <c r="AM359" i="14"/>
  <c r="AJ359" i="14"/>
  <c r="BA358" i="14"/>
  <c r="AY358" i="14"/>
  <c r="AV358" i="14"/>
  <c r="AS358" i="14"/>
  <c r="AP358" i="14"/>
  <c r="AM358" i="14"/>
  <c r="AJ358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AJ356" i="14"/>
  <c r="BA356" i="14" s="1"/>
  <c r="AY355" i="14"/>
  <c r="BA355" i="14" s="1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BA353" i="14" s="1"/>
  <c r="AS353" i="14"/>
  <c r="AP353" i="14"/>
  <c r="AM353" i="14"/>
  <c r="AJ353" i="14"/>
  <c r="AY352" i="14"/>
  <c r="AV352" i="14"/>
  <c r="AS352" i="14"/>
  <c r="AP352" i="14"/>
  <c r="AM352" i="14"/>
  <c r="AJ352" i="14"/>
  <c r="BA352" i="14" s="1"/>
  <c r="BA351" i="14"/>
  <c r="AY351" i="14"/>
  <c r="AV351" i="14"/>
  <c r="AS351" i="14"/>
  <c r="AP351" i="14"/>
  <c r="AM351" i="14"/>
  <c r="AJ351" i="14"/>
  <c r="BA350" i="14"/>
  <c r="AY350" i="14"/>
  <c r="AV350" i="14"/>
  <c r="AS350" i="14"/>
  <c r="AP350" i="14"/>
  <c r="AM350" i="14"/>
  <c r="AJ350" i="14"/>
  <c r="AY349" i="14"/>
  <c r="AV349" i="14"/>
  <c r="AS349" i="14"/>
  <c r="AP349" i="14"/>
  <c r="AM349" i="14"/>
  <c r="AJ349" i="14"/>
  <c r="BA349" i="14" s="1"/>
  <c r="BA348" i="14"/>
  <c r="AY348" i="14"/>
  <c r="AV348" i="14"/>
  <c r="AS348" i="14"/>
  <c r="AP348" i="14"/>
  <c r="AM348" i="14"/>
  <c r="AJ348" i="14"/>
  <c r="AY347" i="14"/>
  <c r="AV347" i="14"/>
  <c r="AS347" i="14"/>
  <c r="AP347" i="14"/>
  <c r="AM347" i="14"/>
  <c r="AJ347" i="14"/>
  <c r="BA346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AJ344" i="14"/>
  <c r="BA344" i="14" s="1"/>
  <c r="AY343" i="14"/>
  <c r="BA343" i="14" s="1"/>
  <c r="AV343" i="14"/>
  <c r="AS343" i="14"/>
  <c r="AP343" i="14"/>
  <c r="AM343" i="14"/>
  <c r="AJ343" i="14"/>
  <c r="AY342" i="14"/>
  <c r="AV342" i="14"/>
  <c r="AS342" i="14"/>
  <c r="AP342" i="14"/>
  <c r="AM342" i="14"/>
  <c r="AJ342" i="14"/>
  <c r="AY341" i="14"/>
  <c r="AV341" i="14"/>
  <c r="BA341" i="14" s="1"/>
  <c r="AS341" i="14"/>
  <c r="AP341" i="14"/>
  <c r="AM341" i="14"/>
  <c r="AJ341" i="14"/>
  <c r="AY340" i="14"/>
  <c r="AV340" i="14"/>
  <c r="AS340" i="14"/>
  <c r="AP340" i="14"/>
  <c r="AM340" i="14"/>
  <c r="AJ340" i="14"/>
  <c r="BA339" i="14"/>
  <c r="AY339" i="14"/>
  <c r="AV339" i="14"/>
  <c r="AS339" i="14"/>
  <c r="AP339" i="14"/>
  <c r="AM339" i="14"/>
  <c r="AJ339" i="14"/>
  <c r="AY336" i="14"/>
  <c r="AV336" i="14"/>
  <c r="BA336" i="14" s="1"/>
  <c r="AS336" i="14"/>
  <c r="AP336" i="14"/>
  <c r="AM336" i="14"/>
  <c r="AJ336" i="14"/>
  <c r="AY335" i="14"/>
  <c r="AV335" i="14"/>
  <c r="AS335" i="14"/>
  <c r="AP335" i="14"/>
  <c r="AM335" i="14"/>
  <c r="AJ335" i="14"/>
  <c r="BA335" i="14" s="1"/>
  <c r="BA334" i="14"/>
  <c r="AY334" i="14"/>
  <c r="AV334" i="14"/>
  <c r="AS334" i="14"/>
  <c r="AP334" i="14"/>
  <c r="AM334" i="14"/>
  <c r="AJ334" i="14"/>
  <c r="AY333" i="14"/>
  <c r="AV333" i="14"/>
  <c r="AS333" i="14"/>
  <c r="AP333" i="14"/>
  <c r="AM333" i="14"/>
  <c r="AJ333" i="14"/>
  <c r="BA332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BA330" i="14" s="1"/>
  <c r="AY329" i="14"/>
  <c r="BA329" i="14" s="1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8" i="14" s="1"/>
  <c r="AY327" i="14"/>
  <c r="AV327" i="14"/>
  <c r="BA327" i="14" s="1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BA325" i="14"/>
  <c r="AY325" i="14"/>
  <c r="AV325" i="14"/>
  <c r="AS325" i="14"/>
  <c r="AP325" i="14"/>
  <c r="AM325" i="14"/>
  <c r="AJ325" i="14"/>
  <c r="BA324" i="14"/>
  <c r="AY324" i="14"/>
  <c r="AV324" i="14"/>
  <c r="AS324" i="14"/>
  <c r="AP324" i="14"/>
  <c r="AM324" i="14"/>
  <c r="AJ324" i="14"/>
  <c r="AY323" i="14"/>
  <c r="AV323" i="14"/>
  <c r="AS323" i="14"/>
  <c r="AP323" i="14"/>
  <c r="AM323" i="14"/>
  <c r="AJ323" i="14"/>
  <c r="BA323" i="14" s="1"/>
  <c r="BA322" i="14"/>
  <c r="AY322" i="14"/>
  <c r="AV322" i="14"/>
  <c r="AS322" i="14"/>
  <c r="AP322" i="14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AJ319" i="14"/>
  <c r="AY318" i="14"/>
  <c r="AV318" i="14"/>
  <c r="AS318" i="14"/>
  <c r="AP318" i="14"/>
  <c r="AM318" i="14"/>
  <c r="AJ318" i="14"/>
  <c r="BA318" i="14" s="1"/>
  <c r="AY317" i="14"/>
  <c r="BA317" i="14" s="1"/>
  <c r="AV317" i="14"/>
  <c r="AS317" i="14"/>
  <c r="AP317" i="14"/>
  <c r="AM317" i="14"/>
  <c r="AJ317" i="14"/>
  <c r="AY316" i="14"/>
  <c r="AV316" i="14"/>
  <c r="AS316" i="14"/>
  <c r="AP316" i="14"/>
  <c r="AM316" i="14"/>
  <c r="AJ316" i="14"/>
  <c r="BA316" i="14" s="1"/>
  <c r="AY315" i="14"/>
  <c r="AV315" i="14"/>
  <c r="BA315" i="14" s="1"/>
  <c r="AS315" i="14"/>
  <c r="AP315" i="14"/>
  <c r="AM315" i="14"/>
  <c r="AJ315" i="14"/>
  <c r="AY314" i="14"/>
  <c r="AV314" i="14"/>
  <c r="AS314" i="14"/>
  <c r="AP314" i="14"/>
  <c r="AM314" i="14"/>
  <c r="AJ314" i="14"/>
  <c r="BA314" i="14" s="1"/>
  <c r="BA313" i="14"/>
  <c r="AY313" i="14"/>
  <c r="AV313" i="14"/>
  <c r="AS313" i="14"/>
  <c r="AP313" i="14"/>
  <c r="AM313" i="14"/>
  <c r="AJ313" i="14"/>
  <c r="BA312" i="14"/>
  <c r="AY312" i="14"/>
  <c r="AV312" i="14"/>
  <c r="AS312" i="14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AS306" i="14"/>
  <c r="AP306" i="14"/>
  <c r="BA306" i="14" s="1"/>
  <c r="AM306" i="14"/>
  <c r="AJ306" i="14"/>
  <c r="T306" i="14"/>
  <c r="P306" i="14"/>
  <c r="AS305" i="14"/>
  <c r="AP305" i="14"/>
  <c r="AM305" i="14"/>
  <c r="AJ305" i="14"/>
  <c r="T305" i="14"/>
  <c r="P305" i="14"/>
  <c r="BA304" i="14"/>
  <c r="AS304" i="14"/>
  <c r="AP304" i="14"/>
  <c r="AM304" i="14"/>
  <c r="AJ304" i="14"/>
  <c r="T304" i="14"/>
  <c r="P304" i="14"/>
  <c r="BA303" i="14"/>
  <c r="AS303" i="14"/>
  <c r="AP303" i="14"/>
  <c r="AM303" i="14"/>
  <c r="AJ303" i="14"/>
  <c r="T303" i="14"/>
  <c r="P303" i="14"/>
  <c r="AS302" i="14"/>
  <c r="AP302" i="14"/>
  <c r="AM302" i="14"/>
  <c r="AJ302" i="14"/>
  <c r="BA302" i="14" s="1"/>
  <c r="T302" i="14"/>
  <c r="P302" i="14"/>
  <c r="BA301" i="14"/>
  <c r="AS301" i="14"/>
  <c r="AP301" i="14"/>
  <c r="AM301" i="14"/>
  <c r="AJ301" i="14"/>
  <c r="T301" i="14"/>
  <c r="P301" i="14"/>
  <c r="AS300" i="14"/>
  <c r="AP300" i="14"/>
  <c r="AM300" i="14"/>
  <c r="AJ300" i="14"/>
  <c r="BA300" i="14" s="1"/>
  <c r="T300" i="14"/>
  <c r="P300" i="14"/>
  <c r="AS299" i="14"/>
  <c r="BA299" i="14" s="1"/>
  <c r="AP299" i="14"/>
  <c r="AM299" i="14"/>
  <c r="AJ299" i="14"/>
  <c r="T299" i="14"/>
  <c r="P299" i="14"/>
  <c r="AS298" i="14"/>
  <c r="AP298" i="14"/>
  <c r="AM298" i="14"/>
  <c r="AJ298" i="14"/>
  <c r="T298" i="14"/>
  <c r="P298" i="14"/>
  <c r="AS297" i="14"/>
  <c r="AP297" i="14"/>
  <c r="AM297" i="14"/>
  <c r="BA297" i="14" s="1"/>
  <c r="AJ297" i="14"/>
  <c r="T297" i="14"/>
  <c r="P297" i="14"/>
  <c r="AS296" i="14"/>
  <c r="BA296" i="14" s="1"/>
  <c r="AP296" i="14"/>
  <c r="AM296" i="14"/>
  <c r="AJ296" i="14"/>
  <c r="T296" i="14"/>
  <c r="P296" i="14"/>
  <c r="AS295" i="14"/>
  <c r="AP295" i="14"/>
  <c r="AM295" i="14"/>
  <c r="AJ295" i="14"/>
  <c r="BA295" i="14" s="1"/>
  <c r="T295" i="14"/>
  <c r="P295" i="14"/>
  <c r="AS292" i="14"/>
  <c r="AP292" i="14"/>
  <c r="BA292" i="14" s="1"/>
  <c r="AM292" i="14"/>
  <c r="AJ292" i="14"/>
  <c r="AS291" i="14"/>
  <c r="AP291" i="14"/>
  <c r="AM291" i="14"/>
  <c r="AJ291" i="14"/>
  <c r="BA291" i="14" s="1"/>
  <c r="AS290" i="14"/>
  <c r="BA290" i="14" s="1"/>
  <c r="AP290" i="14"/>
  <c r="AM290" i="14"/>
  <c r="AJ290" i="14"/>
  <c r="AS289" i="14"/>
  <c r="AP289" i="14"/>
  <c r="AM289" i="14"/>
  <c r="BA289" i="14" s="1"/>
  <c r="AJ289" i="14"/>
  <c r="AS288" i="14"/>
  <c r="AP288" i="14"/>
  <c r="AM288" i="14"/>
  <c r="AJ288" i="14"/>
  <c r="AM286" i="14"/>
  <c r="BA286" i="14" s="1"/>
  <c r="AJ286" i="14"/>
  <c r="AS284" i="14"/>
  <c r="AP284" i="14"/>
  <c r="AM284" i="14"/>
  <c r="AJ284" i="14"/>
  <c r="BA284" i="14" s="1"/>
  <c r="AS283" i="14"/>
  <c r="BA283" i="14" s="1"/>
  <c r="AP283" i="14"/>
  <c r="AM283" i="14"/>
  <c r="AJ283" i="14"/>
  <c r="AS282" i="14"/>
  <c r="AP282" i="14"/>
  <c r="AM282" i="14"/>
  <c r="AJ282" i="14"/>
  <c r="BA282" i="14" s="1"/>
  <c r="AS281" i="14"/>
  <c r="BA281" i="14" s="1"/>
  <c r="AP281" i="14"/>
  <c r="AM281" i="14"/>
  <c r="AJ281" i="14"/>
  <c r="AS280" i="14"/>
  <c r="AP280" i="14"/>
  <c r="AM280" i="14"/>
  <c r="AJ280" i="14"/>
  <c r="BA280" i="14" s="1"/>
  <c r="AS279" i="14"/>
  <c r="BA279" i="14" s="1"/>
  <c r="AP279" i="14"/>
  <c r="AM279" i="14"/>
  <c r="AJ279" i="14"/>
  <c r="AS278" i="14"/>
  <c r="AP278" i="14"/>
  <c r="AM278" i="14"/>
  <c r="AJ278" i="14"/>
  <c r="BA278" i="14" s="1"/>
  <c r="AS277" i="14"/>
  <c r="BA277" i="14" s="1"/>
  <c r="AP277" i="14"/>
  <c r="AM277" i="14"/>
  <c r="AJ277" i="14"/>
  <c r="AS276" i="14"/>
  <c r="AP276" i="14"/>
  <c r="AM276" i="14"/>
  <c r="AJ276" i="14"/>
  <c r="BA276" i="14" s="1"/>
  <c r="AS275" i="14"/>
  <c r="BA275" i="14" s="1"/>
  <c r="AP275" i="14"/>
  <c r="AM275" i="14"/>
  <c r="AJ275" i="14"/>
  <c r="AS274" i="14"/>
  <c r="AP274" i="14"/>
  <c r="AM274" i="14"/>
  <c r="AJ274" i="14"/>
  <c r="BA274" i="14" s="1"/>
  <c r="J274" i="14"/>
  <c r="J278" i="14" s="1"/>
  <c r="J282" i="14" s="1"/>
  <c r="AS273" i="14"/>
  <c r="BA273" i="14" s="1"/>
  <c r="AP273" i="14"/>
  <c r="AM273" i="14"/>
  <c r="AJ273" i="14"/>
  <c r="AS272" i="14"/>
  <c r="AP272" i="14"/>
  <c r="AM272" i="14"/>
  <c r="AJ272" i="14"/>
  <c r="BA272" i="14" s="1"/>
  <c r="J272" i="14"/>
  <c r="J276" i="14" s="1"/>
  <c r="J280" i="14" s="1"/>
  <c r="J284" i="14" s="1"/>
  <c r="AS271" i="14"/>
  <c r="BA271" i="14" s="1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AS269" i="14"/>
  <c r="BA269" i="14" s="1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BA267" i="14"/>
  <c r="AS267" i="14"/>
  <c r="AP267" i="14"/>
  <c r="AM267" i="14"/>
  <c r="AJ267" i="14"/>
  <c r="BA266" i="14"/>
  <c r="AS266" i="14"/>
  <c r="AP266" i="14"/>
  <c r="AM266" i="14"/>
  <c r="AJ266" i="14"/>
  <c r="AS265" i="14"/>
  <c r="AP265" i="14"/>
  <c r="AM265" i="14"/>
  <c r="AJ265" i="14"/>
  <c r="AV263" i="14"/>
  <c r="AS263" i="14"/>
  <c r="BA263" i="14" s="1"/>
  <c r="AP263" i="14"/>
  <c r="AM263" i="14"/>
  <c r="AJ263" i="14"/>
  <c r="T263" i="14"/>
  <c r="P263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AJ261" i="14"/>
  <c r="BA261" i="14" s="1"/>
  <c r="T261" i="14"/>
  <c r="P261" i="14"/>
  <c r="AS260" i="14"/>
  <c r="AP260" i="14"/>
  <c r="BA260" i="14" s="1"/>
  <c r="AM260" i="14"/>
  <c r="AJ260" i="14"/>
  <c r="T260" i="14"/>
  <c r="P260" i="14"/>
  <c r="AS259" i="14"/>
  <c r="AP259" i="14"/>
  <c r="AM259" i="14"/>
  <c r="AJ259" i="14"/>
  <c r="BA259" i="14" s="1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BA255" i="14"/>
  <c r="AV255" i="14"/>
  <c r="AS255" i="14"/>
  <c r="AP255" i="14"/>
  <c r="AM255" i="14"/>
  <c r="AJ255" i="14"/>
  <c r="T255" i="14"/>
  <c r="P255" i="14"/>
  <c r="AS254" i="14"/>
  <c r="AP254" i="14"/>
  <c r="AM254" i="14"/>
  <c r="AJ254" i="14"/>
  <c r="T254" i="14"/>
  <c r="P254" i="14"/>
  <c r="BA253" i="14"/>
  <c r="AS253" i="14"/>
  <c r="AP253" i="14"/>
  <c r="AM253" i="14"/>
  <c r="AJ253" i="14"/>
  <c r="T253" i="14"/>
  <c r="P253" i="14"/>
  <c r="BA252" i="14"/>
  <c r="AM252" i="14"/>
  <c r="AJ252" i="14"/>
  <c r="T252" i="14"/>
  <c r="P252" i="14"/>
  <c r="BA251" i="14"/>
  <c r="AV251" i="14"/>
  <c r="AS251" i="14"/>
  <c r="AP251" i="14"/>
  <c r="AM251" i="14"/>
  <c r="AJ251" i="14"/>
  <c r="T251" i="14"/>
  <c r="P251" i="14"/>
  <c r="AV250" i="14"/>
  <c r="BA250" i="14" s="1"/>
  <c r="AS250" i="14"/>
  <c r="AP250" i="14"/>
  <c r="AM250" i="14"/>
  <c r="AJ250" i="14"/>
  <c r="T250" i="14"/>
  <c r="P250" i="14"/>
  <c r="AV249" i="14"/>
  <c r="AS249" i="14"/>
  <c r="AP249" i="14"/>
  <c r="AM249" i="14"/>
  <c r="AJ249" i="14"/>
  <c r="BA249" i="14" s="1"/>
  <c r="T249" i="14"/>
  <c r="P249" i="14"/>
  <c r="BA248" i="14"/>
  <c r="AS248" i="14"/>
  <c r="AP248" i="14"/>
  <c r="AM248" i="14"/>
  <c r="AJ248" i="14"/>
  <c r="T248" i="14"/>
  <c r="P248" i="14"/>
  <c r="AS247" i="14"/>
  <c r="AP247" i="14"/>
  <c r="BA247" i="14" s="1"/>
  <c r="AM247" i="14"/>
  <c r="AJ247" i="14"/>
  <c r="T247" i="14"/>
  <c r="P247" i="14"/>
  <c r="AM246" i="14"/>
  <c r="AJ246" i="14"/>
  <c r="BA246" i="14" s="1"/>
  <c r="T246" i="14"/>
  <c r="P246" i="14"/>
  <c r="BA245" i="14"/>
  <c r="AV245" i="14"/>
  <c r="AS245" i="14"/>
  <c r="AP245" i="14"/>
  <c r="AM245" i="14"/>
  <c r="AJ245" i="14"/>
  <c r="T245" i="14"/>
  <c r="P245" i="14"/>
  <c r="AV244" i="14"/>
  <c r="AS244" i="14"/>
  <c r="AP244" i="14"/>
  <c r="AM244" i="14"/>
  <c r="AJ244" i="14"/>
  <c r="BA244" i="14" s="1"/>
  <c r="T244" i="14"/>
  <c r="P244" i="14"/>
  <c r="AV243" i="14"/>
  <c r="BA243" i="14" s="1"/>
  <c r="AS243" i="14"/>
  <c r="AP243" i="14"/>
  <c r="AM243" i="14"/>
  <c r="AJ243" i="14"/>
  <c r="T243" i="14"/>
  <c r="P243" i="14"/>
  <c r="AS242" i="14"/>
  <c r="AP242" i="14"/>
  <c r="BA242" i="14" s="1"/>
  <c r="AM242" i="14"/>
  <c r="AJ242" i="14"/>
  <c r="T242" i="14"/>
  <c r="P242" i="14"/>
  <c r="AS241" i="14"/>
  <c r="AP241" i="14"/>
  <c r="AM241" i="14"/>
  <c r="AJ241" i="14"/>
  <c r="BA241" i="14" s="1"/>
  <c r="T241" i="14"/>
  <c r="P241" i="14"/>
  <c r="BA240" i="14"/>
  <c r="AM240" i="14"/>
  <c r="AJ240" i="14"/>
  <c r="T240" i="14"/>
  <c r="P240" i="14"/>
  <c r="AV239" i="14"/>
  <c r="AS239" i="14"/>
  <c r="AP239" i="14"/>
  <c r="AM239" i="14"/>
  <c r="AJ239" i="14"/>
  <c r="BA239" i="14" s="1"/>
  <c r="T239" i="14"/>
  <c r="P239" i="14"/>
  <c r="AV238" i="14"/>
  <c r="AS238" i="14"/>
  <c r="BA238" i="14" s="1"/>
  <c r="AP238" i="14"/>
  <c r="AM238" i="14"/>
  <c r="AJ238" i="14"/>
  <c r="T238" i="14"/>
  <c r="P238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BA235" i="14"/>
  <c r="AS235" i="14"/>
  <c r="AP235" i="14"/>
  <c r="AM235" i="14"/>
  <c r="AJ235" i="14"/>
  <c r="T235" i="14"/>
  <c r="P235" i="14"/>
  <c r="AM234" i="14"/>
  <c r="AJ234" i="14"/>
  <c r="BA234" i="14" s="1"/>
  <c r="T234" i="14"/>
  <c r="P234" i="14"/>
  <c r="BB165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BB163" i="14" s="1"/>
  <c r="AV163" i="14"/>
  <c r="AS163" i="14"/>
  <c r="AP163" i="14"/>
  <c r="AM163" i="14"/>
  <c r="AJ163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AJ161" i="14"/>
  <c r="BB161" i="14" s="1"/>
  <c r="AY160" i="14"/>
  <c r="BB160" i="14" s="1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BB158" i="14" s="1"/>
  <c r="AS158" i="14"/>
  <c r="AP158" i="14"/>
  <c r="AM158" i="14"/>
  <c r="AJ158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AP156" i="14"/>
  <c r="AM156" i="14"/>
  <c r="AJ156" i="14"/>
  <c r="BB156" i="14" s="1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BB154" i="14" s="1"/>
  <c r="AS154" i="14"/>
  <c r="AP154" i="14"/>
  <c r="AM154" i="14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BB152" i="14" s="1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BB148" i="14" s="1"/>
  <c r="AS148" i="14"/>
  <c r="AP148" i="14"/>
  <c r="AM148" i="14"/>
  <c r="AJ148" i="14"/>
  <c r="AB148" i="14"/>
  <c r="X148" i="14"/>
  <c r="T148" i="14"/>
  <c r="P148" i="14"/>
  <c r="BB147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BB146" i="14" s="1"/>
  <c r="AP146" i="14"/>
  <c r="AM146" i="14"/>
  <c r="AJ146" i="14"/>
  <c r="AB146" i="14"/>
  <c r="X146" i="14"/>
  <c r="T146" i="14"/>
  <c r="P146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BB142" i="14" s="1"/>
  <c r="AS142" i="14"/>
  <c r="AP142" i="14"/>
  <c r="AM142" i="14"/>
  <c r="AJ142" i="14"/>
  <c r="AB142" i="14"/>
  <c r="X142" i="14"/>
  <c r="T142" i="14"/>
  <c r="P142" i="14"/>
  <c r="BB141" i="14"/>
  <c r="AV141" i="14"/>
  <c r="AS141" i="14"/>
  <c r="AP141" i="14"/>
  <c r="AM141" i="14"/>
  <c r="AJ141" i="14"/>
  <c r="AB141" i="14"/>
  <c r="X141" i="14"/>
  <c r="T141" i="14"/>
  <c r="P141" i="14"/>
  <c r="AV140" i="14"/>
  <c r="AS140" i="14"/>
  <c r="BB140" i="14" s="1"/>
  <c r="AP140" i="14"/>
  <c r="AM140" i="14"/>
  <c r="AJ140" i="14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AM138" i="14"/>
  <c r="AJ138" i="14"/>
  <c r="BB138" i="14" s="1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BB136" i="14" s="1"/>
  <c r="AS136" i="14"/>
  <c r="AP136" i="14"/>
  <c r="AM136" i="14"/>
  <c r="AJ136" i="14"/>
  <c r="AB136" i="14"/>
  <c r="X136" i="14"/>
  <c r="T136" i="14"/>
  <c r="P136" i="14"/>
  <c r="BB135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BB134" i="14" s="1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BB132" i="14" s="1"/>
  <c r="BB131" i="14"/>
  <c r="AY131" i="14"/>
  <c r="AV131" i="14"/>
  <c r="AS131" i="14"/>
  <c r="AP131" i="14"/>
  <c r="AM131" i="14"/>
  <c r="AJ131" i="14"/>
  <c r="AY130" i="14"/>
  <c r="AV130" i="14"/>
  <c r="BB130" i="14" s="1"/>
  <c r="AS130" i="14"/>
  <c r="AP130" i="14"/>
  <c r="AM130" i="14"/>
  <c r="AJ130" i="14"/>
  <c r="AY129" i="14"/>
  <c r="AV129" i="14"/>
  <c r="AS129" i="14"/>
  <c r="AP129" i="14"/>
  <c r="AM129" i="14"/>
  <c r="AJ129" i="14"/>
  <c r="BB128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BB126" i="14" s="1"/>
  <c r="AV126" i="14"/>
  <c r="AS126" i="14"/>
  <c r="AP126" i="14"/>
  <c r="AM126" i="14"/>
  <c r="AJ126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BB123" i="14" s="1"/>
  <c r="AS123" i="14"/>
  <c r="AP123" i="14"/>
  <c r="AM123" i="14"/>
  <c r="AJ123" i="14"/>
  <c r="AB123" i="14"/>
  <c r="X123" i="14"/>
  <c r="T123" i="14"/>
  <c r="P123" i="14"/>
  <c r="BB122" i="14"/>
  <c r="AV122" i="14"/>
  <c r="AS122" i="14"/>
  <c r="AP122" i="14"/>
  <c r="AM122" i="14"/>
  <c r="AJ122" i="14"/>
  <c r="AB122" i="14"/>
  <c r="X122" i="14"/>
  <c r="T122" i="14"/>
  <c r="P122" i="14"/>
  <c r="AV121" i="14"/>
  <c r="BB121" i="14" s="1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AB120" i="14"/>
  <c r="X120" i="14"/>
  <c r="T120" i="14"/>
  <c r="P120" i="14"/>
  <c r="AV119" i="14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BB117" i="14" s="1"/>
  <c r="AS117" i="14"/>
  <c r="AP117" i="14"/>
  <c r="AM117" i="14"/>
  <c r="AJ117" i="14"/>
  <c r="AB117" i="14"/>
  <c r="X117" i="14"/>
  <c r="T117" i="14"/>
  <c r="P117" i="14"/>
  <c r="BB116" i="14"/>
  <c r="AV116" i="14"/>
  <c r="AS116" i="14"/>
  <c r="AP116" i="14"/>
  <c r="AM116" i="14"/>
  <c r="AJ116" i="14"/>
  <c r="AB116" i="14"/>
  <c r="X116" i="14"/>
  <c r="T116" i="14"/>
  <c r="P116" i="14"/>
  <c r="AV115" i="14"/>
  <c r="AS115" i="14"/>
  <c r="BB115" i="14" s="1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AS113" i="14"/>
  <c r="AP113" i="14"/>
  <c r="AM113" i="14"/>
  <c r="AJ113" i="14"/>
  <c r="BB113" i="14" s="1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BB111" i="14" s="1"/>
  <c r="AS111" i="14"/>
  <c r="AP111" i="14"/>
  <c r="AM111" i="14"/>
  <c r="AJ111" i="14"/>
  <c r="AB111" i="14"/>
  <c r="X111" i="14"/>
  <c r="T111" i="14"/>
  <c r="P111" i="14"/>
  <c r="BB110" i="14"/>
  <c r="AV110" i="14"/>
  <c r="AS110" i="14"/>
  <c r="AP110" i="14"/>
  <c r="AM110" i="14"/>
  <c r="AJ110" i="14"/>
  <c r="AB110" i="14"/>
  <c r="X110" i="14"/>
  <c r="T110" i="14"/>
  <c r="P110" i="14"/>
  <c r="BB109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AB108" i="14"/>
  <c r="X108" i="14"/>
  <c r="T108" i="14"/>
  <c r="P108" i="14"/>
  <c r="AV107" i="14"/>
  <c r="AS107" i="14"/>
  <c r="AP107" i="14"/>
  <c r="AM107" i="14"/>
  <c r="AJ107" i="14"/>
  <c r="BB107" i="14" s="1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BB105" i="14" s="1"/>
  <c r="AS105" i="14"/>
  <c r="AP105" i="14"/>
  <c r="AM105" i="14"/>
  <c r="AJ105" i="14"/>
  <c r="AB105" i="14"/>
  <c r="X105" i="14"/>
  <c r="T105" i="14"/>
  <c r="P105" i="14"/>
  <c r="BB104" i="14"/>
  <c r="AV104" i="14"/>
  <c r="AS104" i="14"/>
  <c r="AP104" i="14"/>
  <c r="AM104" i="14"/>
  <c r="AJ104" i="14"/>
  <c r="AB104" i="14"/>
  <c r="X104" i="14"/>
  <c r="T104" i="14"/>
  <c r="P104" i="14"/>
  <c r="AV103" i="14"/>
  <c r="BB103" i="14" s="1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BB99" i="14" s="1"/>
  <c r="BB98" i="14"/>
  <c r="AY98" i="14"/>
  <c r="AV98" i="14"/>
  <c r="AS98" i="14"/>
  <c r="AP98" i="14"/>
  <c r="AM98" i="14"/>
  <c r="AJ98" i="14"/>
  <c r="AY97" i="14"/>
  <c r="AV97" i="14"/>
  <c r="AS97" i="14"/>
  <c r="AP97" i="14"/>
  <c r="AM97" i="14"/>
  <c r="AJ97" i="14"/>
  <c r="BB97" i="14" s="1"/>
  <c r="AY96" i="14"/>
  <c r="AV96" i="14"/>
  <c r="AS96" i="14"/>
  <c r="AP96" i="14"/>
  <c r="AM96" i="14"/>
  <c r="BB96" i="14" s="1"/>
  <c r="AJ96" i="14"/>
  <c r="AY95" i="14"/>
  <c r="AV95" i="14"/>
  <c r="AS95" i="14"/>
  <c r="AP95" i="14"/>
  <c r="AM95" i="14"/>
  <c r="AJ95" i="14"/>
  <c r="BB95" i="14" s="1"/>
  <c r="BB94" i="14"/>
  <c r="AY94" i="14"/>
  <c r="AV94" i="14"/>
  <c r="AS94" i="14"/>
  <c r="AP94" i="14"/>
  <c r="AM94" i="14"/>
  <c r="AJ94" i="14"/>
  <c r="AY93" i="14"/>
  <c r="AV93" i="14"/>
  <c r="BB93" i="14" s="1"/>
  <c r="AS93" i="14"/>
  <c r="AP93" i="14"/>
  <c r="AM93" i="14"/>
  <c r="AJ93" i="14"/>
  <c r="AY92" i="14"/>
  <c r="AV92" i="14"/>
  <c r="AS92" i="14"/>
  <c r="AP92" i="14"/>
  <c r="AM92" i="14"/>
  <c r="AJ92" i="14"/>
  <c r="BB91" i="14"/>
  <c r="AV91" i="14"/>
  <c r="AS91" i="14"/>
  <c r="AP91" i="14"/>
  <c r="AM91" i="14"/>
  <c r="AJ91" i="14"/>
  <c r="AB91" i="14"/>
  <c r="X91" i="14"/>
  <c r="T91" i="14"/>
  <c r="P91" i="14"/>
  <c r="AV90" i="14"/>
  <c r="AS90" i="14"/>
  <c r="BB90" i="14" s="1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BB86" i="14" s="1"/>
  <c r="AS86" i="14"/>
  <c r="AP86" i="14"/>
  <c r="AM86" i="14"/>
  <c r="AJ86" i="14"/>
  <c r="AB86" i="14"/>
  <c r="X86" i="14"/>
  <c r="T86" i="14"/>
  <c r="P86" i="14"/>
  <c r="BB85" i="14"/>
  <c r="AV85" i="14"/>
  <c r="AS85" i="14"/>
  <c r="AP85" i="14"/>
  <c r="AM85" i="14"/>
  <c r="AJ85" i="14"/>
  <c r="AB85" i="14"/>
  <c r="X85" i="14"/>
  <c r="T85" i="14"/>
  <c r="P85" i="14"/>
  <c r="BB84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BB80" i="14" s="1"/>
  <c r="AS80" i="14"/>
  <c r="AP80" i="14"/>
  <c r="AM80" i="14"/>
  <c r="AJ80" i="14"/>
  <c r="AB80" i="14"/>
  <c r="X80" i="14"/>
  <c r="T80" i="14"/>
  <c r="P80" i="14"/>
  <c r="BB79" i="14"/>
  <c r="AV79" i="14"/>
  <c r="AS79" i="14"/>
  <c r="AP79" i="14"/>
  <c r="AM79" i="14"/>
  <c r="AJ79" i="14"/>
  <c r="AB79" i="14"/>
  <c r="X79" i="14"/>
  <c r="T79" i="14"/>
  <c r="P79" i="14"/>
  <c r="AV78" i="14"/>
  <c r="BB78" i="14" s="1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BB74" i="14" s="1"/>
  <c r="AS74" i="14"/>
  <c r="AP74" i="14"/>
  <c r="AM74" i="14"/>
  <c r="AJ74" i="14"/>
  <c r="AB74" i="14"/>
  <c r="X74" i="14"/>
  <c r="T74" i="14"/>
  <c r="P74" i="14"/>
  <c r="BB73" i="14"/>
  <c r="AV73" i="14"/>
  <c r="AS73" i="14"/>
  <c r="AP73" i="14"/>
  <c r="AM73" i="14"/>
  <c r="AJ73" i="14"/>
  <c r="AB73" i="14"/>
  <c r="X73" i="14"/>
  <c r="T73" i="14"/>
  <c r="P73" i="14"/>
  <c r="AV72" i="14"/>
  <c r="AS72" i="14"/>
  <c r="BB72" i="14" s="1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BB68" i="14" s="1"/>
  <c r="AS68" i="14"/>
  <c r="AP68" i="14"/>
  <c r="AM68" i="14"/>
  <c r="AJ68" i="14"/>
  <c r="AB68" i="14"/>
  <c r="X68" i="14"/>
  <c r="T68" i="14"/>
  <c r="P68" i="14"/>
  <c r="BB66" i="14"/>
  <c r="AY66" i="14"/>
  <c r="AV66" i="14"/>
  <c r="AS66" i="14"/>
  <c r="AP66" i="14"/>
  <c r="AM66" i="14"/>
  <c r="AJ66" i="14"/>
  <c r="AY65" i="14"/>
  <c r="AV65" i="14"/>
  <c r="AS65" i="14"/>
  <c r="AP65" i="14"/>
  <c r="AM65" i="14"/>
  <c r="AJ65" i="14"/>
  <c r="AY64" i="14"/>
  <c r="BB64" i="14" s="1"/>
  <c r="AV64" i="14"/>
  <c r="AS64" i="14"/>
  <c r="AP64" i="14"/>
  <c r="AM64" i="14"/>
  <c r="AJ64" i="14"/>
  <c r="AY63" i="14"/>
  <c r="AV63" i="14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BB60" i="14" s="1"/>
  <c r="AY59" i="14"/>
  <c r="AV59" i="14"/>
  <c r="AS59" i="14"/>
  <c r="AP59" i="14"/>
  <c r="AM59" i="14"/>
  <c r="BB59" i="14" s="1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BB57" i="14" s="1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BB55" i="14" s="1"/>
  <c r="AS55" i="14"/>
  <c r="AP55" i="14"/>
  <c r="AM55" i="14"/>
  <c r="AJ55" i="14"/>
  <c r="AB55" i="14"/>
  <c r="X55" i="14"/>
  <c r="T55" i="14"/>
  <c r="P55" i="14"/>
  <c r="BB54" i="14"/>
  <c r="AV54" i="14"/>
  <c r="AS54" i="14"/>
  <c r="AP54" i="14"/>
  <c r="AM54" i="14"/>
  <c r="AJ54" i="14"/>
  <c r="AB54" i="14"/>
  <c r="X54" i="14"/>
  <c r="T54" i="14"/>
  <c r="P54" i="14"/>
  <c r="AV53" i="14"/>
  <c r="AS53" i="14"/>
  <c r="BB53" i="14" s="1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BB49" i="14" s="1"/>
  <c r="AS49" i="14"/>
  <c r="AP49" i="14"/>
  <c r="AM49" i="14"/>
  <c r="AJ49" i="14"/>
  <c r="AB49" i="14"/>
  <c r="X49" i="14"/>
  <c r="T49" i="14"/>
  <c r="P49" i="14"/>
  <c r="BB48" i="14"/>
  <c r="AV48" i="14"/>
  <c r="AS48" i="14"/>
  <c r="AP48" i="14"/>
  <c r="AM48" i="14"/>
  <c r="AJ48" i="14"/>
  <c r="AB48" i="14"/>
  <c r="X48" i="14"/>
  <c r="T48" i="14"/>
  <c r="P48" i="14"/>
  <c r="AV47" i="14"/>
  <c r="AS47" i="14"/>
  <c r="BB47" i="14" s="1"/>
  <c r="AP47" i="14"/>
  <c r="AM47" i="14"/>
  <c r="AJ47" i="14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BB45" i="14" s="1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BB43" i="14" s="1"/>
  <c r="AS43" i="14"/>
  <c r="AP43" i="14"/>
  <c r="AM43" i="14"/>
  <c r="AJ43" i="14"/>
  <c r="AB43" i="14"/>
  <c r="X43" i="14"/>
  <c r="T43" i="14"/>
  <c r="P43" i="14"/>
  <c r="BB42" i="14"/>
  <c r="AV42" i="14"/>
  <c r="AS42" i="14"/>
  <c r="AP42" i="14"/>
  <c r="AM42" i="14"/>
  <c r="AJ42" i="14"/>
  <c r="AB42" i="14"/>
  <c r="X42" i="14"/>
  <c r="T42" i="14"/>
  <c r="P42" i="14"/>
  <c r="AV41" i="14"/>
  <c r="AS41" i="14"/>
  <c r="BB41" i="14" s="1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BB37" i="14" s="1"/>
  <c r="AS37" i="14"/>
  <c r="AP37" i="14"/>
  <c r="AM37" i="14"/>
  <c r="AJ37" i="14"/>
  <c r="AB37" i="14"/>
  <c r="X37" i="14"/>
  <c r="T37" i="14"/>
  <c r="P37" i="14"/>
  <c r="BB36" i="14"/>
  <c r="AV36" i="14"/>
  <c r="AS36" i="14"/>
  <c r="AP36" i="14"/>
  <c r="AM36" i="14"/>
  <c r="AJ36" i="14"/>
  <c r="AB36" i="14"/>
  <c r="X36" i="14"/>
  <c r="T36" i="14"/>
  <c r="P36" i="14"/>
  <c r="AV35" i="14"/>
  <c r="AS35" i="14"/>
  <c r="BB35" i="14" s="1"/>
  <c r="AP35" i="14"/>
  <c r="AM35" i="14"/>
  <c r="AJ35" i="14"/>
  <c r="AB35" i="14"/>
  <c r="X35" i="14"/>
  <c r="T35" i="14"/>
  <c r="P35" i="14"/>
  <c r="AY33" i="14"/>
  <c r="AV33" i="14"/>
  <c r="AS33" i="14"/>
  <c r="AP33" i="14"/>
  <c r="AM33" i="14"/>
  <c r="AJ33" i="14"/>
  <c r="BB32" i="14"/>
  <c r="AY32" i="14"/>
  <c r="AV32" i="14"/>
  <c r="AS32" i="14"/>
  <c r="AP32" i="14"/>
  <c r="AM32" i="14"/>
  <c r="AJ32" i="14"/>
  <c r="AY31" i="14"/>
  <c r="AV31" i="14"/>
  <c r="BB31" i="14" s="1"/>
  <c r="AS31" i="14"/>
  <c r="AP31" i="14"/>
  <c r="AM31" i="14"/>
  <c r="AJ31" i="14"/>
  <c r="AY30" i="14"/>
  <c r="AV30" i="14"/>
  <c r="AS30" i="14"/>
  <c r="AP30" i="14"/>
  <c r="AM30" i="14"/>
  <c r="AJ30" i="14"/>
  <c r="BB29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AY27" i="14"/>
  <c r="BB27" i="14" s="1"/>
  <c r="AV27" i="14"/>
  <c r="AS27" i="14"/>
  <c r="AP27" i="14"/>
  <c r="AM27" i="14"/>
  <c r="AJ27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BB24" i="14" s="1"/>
  <c r="AS24" i="14"/>
  <c r="AP24" i="14"/>
  <c r="AM24" i="14"/>
  <c r="AJ24" i="14"/>
  <c r="AB24" i="14"/>
  <c r="X24" i="14"/>
  <c r="T24" i="14"/>
  <c r="P24" i="14"/>
  <c r="BB23" i="14"/>
  <c r="AV23" i="14"/>
  <c r="AS23" i="14"/>
  <c r="AP23" i="14"/>
  <c r="AM23" i="14"/>
  <c r="AJ23" i="14"/>
  <c r="AB23" i="14"/>
  <c r="X23" i="14"/>
  <c r="T23" i="14"/>
  <c r="P23" i="14"/>
  <c r="AV22" i="14"/>
  <c r="AS22" i="14"/>
  <c r="BB22" i="14" s="1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BB18" i="14" s="1"/>
  <c r="AS18" i="14"/>
  <c r="AP18" i="14"/>
  <c r="AM18" i="14"/>
  <c r="AJ18" i="14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BB16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BB12" i="14" s="1"/>
  <c r="AS12" i="14"/>
  <c r="AP12" i="14"/>
  <c r="AM12" i="14"/>
  <c r="AJ12" i="14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BB10" i="14"/>
  <c r="AV10" i="14"/>
  <c r="AS10" i="14"/>
  <c r="AP10" i="14"/>
  <c r="AM10" i="14"/>
  <c r="AJ10" i="14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BB6" i="14" s="1"/>
  <c r="AS6" i="14"/>
  <c r="AP6" i="14"/>
  <c r="AM6" i="14"/>
  <c r="AJ6" i="14"/>
  <c r="AB6" i="14"/>
  <c r="X6" i="14"/>
  <c r="T6" i="14"/>
  <c r="P6" i="14"/>
  <c r="BB5" i="14"/>
  <c r="AV5" i="14"/>
  <c r="AS5" i="14"/>
  <c r="AP5" i="14"/>
  <c r="AM5" i="14"/>
  <c r="AJ5" i="14"/>
  <c r="AB5" i="14"/>
  <c r="X5" i="14"/>
  <c r="T5" i="14"/>
  <c r="P5" i="14"/>
  <c r="AV4" i="14"/>
  <c r="AS4" i="14"/>
  <c r="BB4" i="14" s="1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F12" i="13"/>
  <c r="E12" i="13"/>
  <c r="B12" i="13" s="1"/>
  <c r="A12" i="13" s="1"/>
  <c r="I11" i="13"/>
  <c r="G11" i="13"/>
  <c r="F11" i="13"/>
  <c r="E11" i="13"/>
  <c r="B11" i="13"/>
  <c r="A11" i="13"/>
  <c r="I10" i="13"/>
  <c r="G10" i="13"/>
  <c r="F10" i="13"/>
  <c r="E10" i="13"/>
  <c r="B10" i="13" s="1"/>
  <c r="A10" i="13" s="1"/>
  <c r="I9" i="13"/>
  <c r="G9" i="13"/>
  <c r="F9" i="13"/>
  <c r="E9" i="13"/>
  <c r="B9" i="13"/>
  <c r="A9" i="13"/>
  <c r="I8" i="13"/>
  <c r="G8" i="13"/>
  <c r="F8" i="13"/>
  <c r="E8" i="13"/>
  <c r="B8" i="13" s="1"/>
  <c r="A8" i="13" s="1"/>
  <c r="I7" i="13"/>
  <c r="G7" i="13"/>
  <c r="F7" i="13"/>
  <c r="E7" i="13"/>
  <c r="B7" i="13"/>
  <c r="A7" i="13"/>
  <c r="I6" i="13"/>
  <c r="G6" i="13"/>
  <c r="F6" i="13"/>
  <c r="E6" i="13"/>
  <c r="B6" i="13" s="1"/>
  <c r="A6" i="13" s="1"/>
  <c r="I5" i="13"/>
  <c r="G5" i="13"/>
  <c r="F5" i="13"/>
  <c r="E5" i="13"/>
  <c r="B5" i="13"/>
  <c r="A5" i="13"/>
  <c r="I4" i="13"/>
  <c r="G4" i="13"/>
  <c r="E4" i="13"/>
  <c r="B4" i="13" s="1"/>
  <c r="A4" i="13" s="1"/>
  <c r="I3" i="13"/>
  <c r="E3" i="13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Y6" i="8"/>
  <c r="AA6" i="8" s="1"/>
  <c r="V6" i="8"/>
  <c r="S6" i="8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R7" i="7" s="1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W6" i="7" s="1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AP6" i="7" s="1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K6" i="7" s="1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P7" i="7"/>
  <c r="O7" i="7"/>
  <c r="N7" i="7"/>
  <c r="H7" i="7"/>
  <c r="G7" i="7"/>
  <c r="AG6" i="7" s="1"/>
  <c r="AZ6" i="7"/>
  <c r="AY6" i="7"/>
  <c r="AX6" i="7"/>
  <c r="AV6" i="7"/>
  <c r="AU6" i="7"/>
  <c r="AT6" i="7"/>
  <c r="AS6" i="7"/>
  <c r="AR6" i="7"/>
  <c r="AQ6" i="7"/>
  <c r="AO6" i="7"/>
  <c r="AN6" i="7"/>
  <c r="AM6" i="7"/>
  <c r="AL6" i="7"/>
  <c r="AJ6" i="7"/>
  <c r="AI6" i="7"/>
  <c r="AH6" i="7"/>
  <c r="AF6" i="7"/>
  <c r="AE6" i="7"/>
  <c r="AD6" i="7"/>
  <c r="AB6" i="7"/>
  <c r="AA6" i="7"/>
  <c r="X6" i="7"/>
  <c r="W6" i="7"/>
  <c r="V6" i="7"/>
  <c r="U6" i="7"/>
  <c r="T6" i="7"/>
  <c r="S6" i="7"/>
  <c r="P6" i="7"/>
  <c r="O6" i="7"/>
  <c r="N6" i="7"/>
  <c r="H6" i="7"/>
  <c r="G6" i="7"/>
  <c r="AC6" i="7" s="1"/>
  <c r="H5" i="7"/>
  <c r="Z6" i="7" s="1"/>
  <c r="G5" i="7"/>
  <c r="Y6" i="7" s="1"/>
  <c r="H4" i="7"/>
  <c r="G4" i="7"/>
  <c r="H3" i="7"/>
  <c r="R6" i="7" s="1"/>
  <c r="G3" i="7"/>
  <c r="Q6" i="7" s="1"/>
  <c r="H2" i="7"/>
  <c r="G2" i="7"/>
  <c r="M6" i="7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G7" i="6"/>
  <c r="AF7" i="6"/>
  <c r="AE7" i="6"/>
  <c r="AD7" i="6"/>
  <c r="AC7" i="6"/>
  <c r="AB7" i="6"/>
  <c r="AA7" i="6"/>
  <c r="Z7" i="6"/>
  <c r="Y7" i="6"/>
  <c r="X7" i="6"/>
  <c r="W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W6" i="6"/>
  <c r="U6" i="6"/>
  <c r="T6" i="6"/>
  <c r="S6" i="6"/>
  <c r="P6" i="6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H4" i="6"/>
  <c r="V6" i="6" s="1"/>
  <c r="G4" i="6"/>
  <c r="J3" i="6"/>
  <c r="I3" i="6"/>
  <c r="H3" i="6"/>
  <c r="R6" i="6" s="1"/>
  <c r="G3" i="6"/>
  <c r="Q6" i="6" s="1"/>
  <c r="J2" i="6"/>
  <c r="I2" i="6"/>
  <c r="O6" i="6" s="1"/>
  <c r="H2" i="6"/>
  <c r="N6" i="6" s="1"/>
  <c r="G2" i="6"/>
  <c r="M6" i="6" s="1"/>
  <c r="S111" i="5"/>
  <c r="P111" i="5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S101" i="5"/>
  <c r="P101" i="5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S89" i="5"/>
  <c r="P89" i="5"/>
  <c r="P88" i="5"/>
  <c r="S88" i="5" s="1"/>
  <c r="S87" i="5"/>
  <c r="P87" i="5"/>
  <c r="P86" i="5"/>
  <c r="S86" i="5" s="1"/>
  <c r="S85" i="5"/>
  <c r="P85" i="5"/>
  <c r="P84" i="5"/>
  <c r="S84" i="5" s="1"/>
  <c r="P83" i="5"/>
  <c r="S83" i="5" s="1"/>
  <c r="S82" i="5"/>
  <c r="P82" i="5"/>
  <c r="S76" i="5"/>
  <c r="P76" i="5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P63" i="5"/>
  <c r="S63" i="5" s="1"/>
  <c r="S62" i="5"/>
  <c r="P62" i="5"/>
  <c r="P61" i="5"/>
  <c r="S61" i="5" s="1"/>
  <c r="P60" i="5"/>
  <c r="S60" i="5" s="1"/>
  <c r="P59" i="5"/>
  <c r="S59" i="5" s="1"/>
  <c r="S58" i="5"/>
  <c r="P58" i="5"/>
  <c r="P57" i="5"/>
  <c r="S57" i="5" s="1"/>
  <c r="S56" i="5"/>
  <c r="P56" i="5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P46" i="5"/>
  <c r="S46" i="5" s="1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S38" i="5"/>
  <c r="P38" i="5"/>
  <c r="P37" i="5"/>
  <c r="S37" i="5" s="1"/>
  <c r="P36" i="5"/>
  <c r="S36" i="5" s="1"/>
  <c r="P35" i="5"/>
  <c r="S35" i="5" s="1"/>
  <c r="S34" i="5"/>
  <c r="P34" i="5"/>
  <c r="P33" i="5"/>
  <c r="S33" i="5" s="1"/>
  <c r="S32" i="5"/>
  <c r="P32" i="5"/>
  <c r="P31" i="5"/>
  <c r="S31" i="5" s="1"/>
  <c r="P30" i="5"/>
  <c r="S30" i="5" s="1"/>
  <c r="P29" i="5"/>
  <c r="S29" i="5" s="1"/>
  <c r="P28" i="5"/>
  <c r="S28" i="5" s="1"/>
  <c r="P27" i="5"/>
  <c r="S27" i="5" s="1"/>
  <c r="S26" i="5"/>
  <c r="P26" i="5"/>
  <c r="P25" i="5"/>
  <c r="S25" i="5" s="1"/>
  <c r="P24" i="5"/>
  <c r="S24" i="5" s="1"/>
  <c r="P23" i="5"/>
  <c r="S23" i="5" s="1"/>
  <c r="S22" i="5"/>
  <c r="P22" i="5"/>
  <c r="P21" i="5"/>
  <c r="S21" i="5" s="1"/>
  <c r="S20" i="5"/>
  <c r="P20" i="5"/>
  <c r="P19" i="5"/>
  <c r="S19" i="5" s="1"/>
  <c r="P18" i="5"/>
  <c r="S18" i="5" s="1"/>
  <c r="P17" i="5"/>
  <c r="S17" i="5" s="1"/>
  <c r="P16" i="5"/>
  <c r="S16" i="5" s="1"/>
  <c r="P15" i="5"/>
  <c r="S15" i="5" s="1"/>
  <c r="S14" i="5"/>
  <c r="P14" i="5"/>
  <c r="P13" i="5"/>
  <c r="S13" i="5" s="1"/>
  <c r="P12" i="5"/>
  <c r="S12" i="5" s="1"/>
  <c r="P11" i="5"/>
  <c r="S11" i="5" s="1"/>
  <c r="P10" i="5"/>
  <c r="S10" i="5" s="1"/>
  <c r="P9" i="5"/>
  <c r="S9" i="5" s="1"/>
  <c r="S8" i="5"/>
  <c r="P8" i="5"/>
  <c r="P7" i="5"/>
  <c r="S7" i="5" s="1"/>
  <c r="P6" i="5"/>
  <c r="S6" i="5" s="1"/>
  <c r="P5" i="5"/>
  <c r="S5" i="5" s="1"/>
  <c r="S4" i="5"/>
  <c r="P4" i="5"/>
  <c r="P3" i="5"/>
  <c r="S3" i="5" s="1"/>
  <c r="S2" i="5"/>
  <c r="P2" i="5"/>
  <c r="AY292" i="4"/>
  <c r="AW292" i="4"/>
  <c r="BA292" i="4" s="1"/>
  <c r="AY291" i="4"/>
  <c r="BA291" i="4" s="1"/>
  <c r="AW291" i="4"/>
  <c r="AY290" i="4"/>
  <c r="AW290" i="4"/>
  <c r="BA290" i="4" s="1"/>
  <c r="AY289" i="4"/>
  <c r="BA289" i="4" s="1"/>
  <c r="AW289" i="4"/>
  <c r="AY288" i="4"/>
  <c r="AW288" i="4"/>
  <c r="BA288" i="4" s="1"/>
  <c r="AY287" i="4"/>
  <c r="BA287" i="4" s="1"/>
  <c r="AW287" i="4"/>
  <c r="AY286" i="4"/>
  <c r="AW286" i="4"/>
  <c r="BA285" i="4"/>
  <c r="AY285" i="4"/>
  <c r="AW285" i="4"/>
  <c r="AS285" i="4"/>
  <c r="AY284" i="4"/>
  <c r="AW284" i="4"/>
  <c r="BA283" i="4"/>
  <c r="AY283" i="4"/>
  <c r="AW283" i="4"/>
  <c r="AY282" i="4"/>
  <c r="AW282" i="4"/>
  <c r="AY281" i="4"/>
  <c r="BA281" i="4" s="1"/>
  <c r="AW281" i="4"/>
  <c r="AY280" i="4"/>
  <c r="AW280" i="4"/>
  <c r="BA280" i="4" s="1"/>
  <c r="AY279" i="4"/>
  <c r="BA279" i="4" s="1"/>
  <c r="AW279" i="4"/>
  <c r="AY278" i="4"/>
  <c r="AW278" i="4"/>
  <c r="BA277" i="4"/>
  <c r="AY277" i="4"/>
  <c r="AW277" i="4"/>
  <c r="AY276" i="4"/>
  <c r="AW276" i="4"/>
  <c r="BA275" i="4"/>
  <c r="AY275" i="4"/>
  <c r="AW275" i="4"/>
  <c r="AY274" i="4"/>
  <c r="AW274" i="4"/>
  <c r="AY273" i="4"/>
  <c r="BA273" i="4" s="1"/>
  <c r="AW273" i="4"/>
  <c r="AY272" i="4"/>
  <c r="AW272" i="4"/>
  <c r="BA271" i="4"/>
  <c r="AY271" i="4"/>
  <c r="AW271" i="4"/>
  <c r="AY270" i="4"/>
  <c r="AW270" i="4"/>
  <c r="BA270" i="4" s="1"/>
  <c r="AY269" i="4"/>
  <c r="BA269" i="4" s="1"/>
  <c r="AW269" i="4"/>
  <c r="AY268" i="4"/>
  <c r="AW268" i="4"/>
  <c r="AY267" i="4"/>
  <c r="BA267" i="4" s="1"/>
  <c r="AW267" i="4"/>
  <c r="AS267" i="4"/>
  <c r="AY266" i="4"/>
  <c r="AW266" i="4"/>
  <c r="BA266" i="4" s="1"/>
  <c r="AY265" i="4"/>
  <c r="BA265" i="4" s="1"/>
  <c r="AW265" i="4"/>
  <c r="AY264" i="4"/>
  <c r="AW264" i="4"/>
  <c r="BA264" i="4" s="1"/>
  <c r="BA263" i="4"/>
  <c r="AY263" i="4"/>
  <c r="AW263" i="4"/>
  <c r="AY262" i="4"/>
  <c r="AW262" i="4"/>
  <c r="AT262" i="4"/>
  <c r="AY261" i="4"/>
  <c r="BA261" i="4" s="1"/>
  <c r="AW261" i="4"/>
  <c r="AY260" i="4"/>
  <c r="AW260" i="4"/>
  <c r="BA259" i="4"/>
  <c r="AY259" i="4"/>
  <c r="AW259" i="4"/>
  <c r="AY258" i="4"/>
  <c r="AW258" i="4"/>
  <c r="BA258" i="4" s="1"/>
  <c r="AY257" i="4"/>
  <c r="BA257" i="4" s="1"/>
  <c r="AW257" i="4"/>
  <c r="AY256" i="4"/>
  <c r="AW256" i="4"/>
  <c r="BA255" i="4"/>
  <c r="AY255" i="4"/>
  <c r="AW255" i="4"/>
  <c r="AY254" i="4"/>
  <c r="AW254" i="4"/>
  <c r="AY253" i="4"/>
  <c r="BA253" i="4" s="1"/>
  <c r="AW253" i="4"/>
  <c r="AS253" i="4"/>
  <c r="AY252" i="4"/>
  <c r="AW252" i="4"/>
  <c r="BA252" i="4" s="1"/>
  <c r="BA251" i="4"/>
  <c r="AY251" i="4"/>
  <c r="AW251" i="4"/>
  <c r="AS251" i="4"/>
  <c r="AY250" i="4"/>
  <c r="AW250" i="4"/>
  <c r="BA250" i="4" s="1"/>
  <c r="AY249" i="4"/>
  <c r="BA249" i="4" s="1"/>
  <c r="AW249" i="4"/>
  <c r="AY248" i="4"/>
  <c r="AW248" i="4"/>
  <c r="AY247" i="4"/>
  <c r="BA247" i="4" s="1"/>
  <c r="AW247" i="4"/>
  <c r="AY246" i="4"/>
  <c r="AW246" i="4"/>
  <c r="BA246" i="4" s="1"/>
  <c r="BA245" i="4"/>
  <c r="AY245" i="4"/>
  <c r="AW245" i="4"/>
  <c r="AT244" i="4"/>
  <c r="AS244" i="4"/>
  <c r="AY243" i="4"/>
  <c r="AW243" i="4"/>
  <c r="AY242" i="4"/>
  <c r="AW242" i="4"/>
  <c r="BA242" i="4" s="1"/>
  <c r="AY241" i="4"/>
  <c r="AW241" i="4"/>
  <c r="AT241" i="4"/>
  <c r="AY240" i="4"/>
  <c r="AW240" i="4"/>
  <c r="BA240" i="4" s="1"/>
  <c r="AY239" i="4"/>
  <c r="AW239" i="4"/>
  <c r="BA239" i="4" s="1"/>
  <c r="AY238" i="4"/>
  <c r="AW238" i="4"/>
  <c r="AY237" i="4"/>
  <c r="AW237" i="4"/>
  <c r="AY236" i="4"/>
  <c r="AW236" i="4"/>
  <c r="BA236" i="4" s="1"/>
  <c r="AY235" i="4"/>
  <c r="AW235" i="4"/>
  <c r="AY234" i="4"/>
  <c r="AW234" i="4"/>
  <c r="BA234" i="4" s="1"/>
  <c r="AY233" i="4"/>
  <c r="AW233" i="4"/>
  <c r="AY232" i="4"/>
  <c r="AW232" i="4"/>
  <c r="BA232" i="4" s="1"/>
  <c r="AY231" i="4"/>
  <c r="AW231" i="4"/>
  <c r="BA231" i="4" s="1"/>
  <c r="AY230" i="4"/>
  <c r="AW230" i="4"/>
  <c r="AY229" i="4"/>
  <c r="AW229" i="4"/>
  <c r="AY228" i="4"/>
  <c r="AW228" i="4"/>
  <c r="BA228" i="4" s="1"/>
  <c r="AY227" i="4"/>
  <c r="AW227" i="4"/>
  <c r="AY226" i="4"/>
  <c r="AW226" i="4"/>
  <c r="BA226" i="4" s="1"/>
  <c r="AY225" i="4"/>
  <c r="AW225" i="4"/>
  <c r="AY224" i="4"/>
  <c r="AW224" i="4"/>
  <c r="BA224" i="4" s="1"/>
  <c r="AY223" i="4"/>
  <c r="AW223" i="4"/>
  <c r="BA223" i="4" s="1"/>
  <c r="AY222" i="4"/>
  <c r="AW222" i="4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AY215" i="4"/>
  <c r="AW215" i="4"/>
  <c r="AY214" i="4"/>
  <c r="AW214" i="4"/>
  <c r="AY213" i="4"/>
  <c r="BA213" i="4" s="1"/>
  <c r="AW213" i="4"/>
  <c r="AY212" i="4"/>
  <c r="AW212" i="4"/>
  <c r="BA212" i="4" s="1"/>
  <c r="AY211" i="4"/>
  <c r="AW211" i="4"/>
  <c r="BA211" i="4" s="1"/>
  <c r="AY210" i="4"/>
  <c r="AW210" i="4"/>
  <c r="AY209" i="4"/>
  <c r="BA209" i="4" s="1"/>
  <c r="AW209" i="4"/>
  <c r="AY208" i="4"/>
  <c r="AW208" i="4"/>
  <c r="BA208" i="4" s="1"/>
  <c r="AY207" i="4"/>
  <c r="AW207" i="4"/>
  <c r="BA207" i="4" s="1"/>
  <c r="AY206" i="4"/>
  <c r="AW206" i="4"/>
  <c r="BA206" i="4" s="1"/>
  <c r="BA205" i="4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BA193" i="4"/>
  <c r="AY193" i="4"/>
  <c r="AW193" i="4"/>
  <c r="BA192" i="4"/>
  <c r="AY192" i="4"/>
  <c r="AW192" i="4"/>
  <c r="AY191" i="4"/>
  <c r="BA191" i="4" s="1"/>
  <c r="AW191" i="4"/>
  <c r="AY190" i="4"/>
  <c r="AW190" i="4"/>
  <c r="BA190" i="4" s="1"/>
  <c r="BA189" i="4"/>
  <c r="AY189" i="4"/>
  <c r="AW189" i="4"/>
  <c r="AY188" i="4"/>
  <c r="AW188" i="4"/>
  <c r="BA188" i="4" s="1"/>
  <c r="AY187" i="4"/>
  <c r="BA187" i="4" s="1"/>
  <c r="AW187" i="4"/>
  <c r="BA186" i="4"/>
  <c r="AY186" i="4"/>
  <c r="AW186" i="4"/>
  <c r="AY185" i="4"/>
  <c r="BA185" i="4" s="1"/>
  <c r="AW185" i="4"/>
  <c r="AY184" i="4"/>
  <c r="BA184" i="4" s="1"/>
  <c r="AW184" i="4"/>
  <c r="AY183" i="4"/>
  <c r="BA183" i="4" s="1"/>
  <c r="AW183" i="4"/>
  <c r="AY182" i="4"/>
  <c r="AW182" i="4"/>
  <c r="BA182" i="4" s="1"/>
  <c r="BA181" i="4"/>
  <c r="AY181" i="4"/>
  <c r="AW181" i="4"/>
  <c r="AY180" i="4"/>
  <c r="AW180" i="4"/>
  <c r="BA180" i="4" s="1"/>
  <c r="AY179" i="4"/>
  <c r="BA179" i="4" s="1"/>
  <c r="AW179" i="4"/>
  <c r="AY178" i="4"/>
  <c r="BA178" i="4" s="1"/>
  <c r="AW178" i="4"/>
  <c r="AT178" i="4"/>
  <c r="AY177" i="4"/>
  <c r="BA177" i="4" s="1"/>
  <c r="AW177" i="4"/>
  <c r="AY176" i="4"/>
  <c r="AW176" i="4"/>
  <c r="BA176" i="4" s="1"/>
  <c r="BA175" i="4"/>
  <c r="AY175" i="4"/>
  <c r="AW175" i="4"/>
  <c r="AY174" i="4"/>
  <c r="BA174" i="4" s="1"/>
  <c r="AW174" i="4"/>
  <c r="BA173" i="4"/>
  <c r="AY173" i="4"/>
  <c r="AW173" i="4"/>
  <c r="AY172" i="4"/>
  <c r="AW172" i="4"/>
  <c r="BA172" i="4" s="1"/>
  <c r="AY171" i="4"/>
  <c r="BA171" i="4" s="1"/>
  <c r="AW171" i="4"/>
  <c r="AY170" i="4"/>
  <c r="AW170" i="4"/>
  <c r="BA170" i="4" s="1"/>
  <c r="AT170" i="4"/>
  <c r="BA169" i="4"/>
  <c r="AY169" i="4"/>
  <c r="AW169" i="4"/>
  <c r="BA168" i="4"/>
  <c r="AY168" i="4"/>
  <c r="AW168" i="4"/>
  <c r="AY167" i="4"/>
  <c r="BA167" i="4" s="1"/>
  <c r="AW167" i="4"/>
  <c r="AS167" i="4"/>
  <c r="AY166" i="4"/>
  <c r="BA166" i="4" s="1"/>
  <c r="AW166" i="4"/>
  <c r="BA165" i="4"/>
  <c r="AY165" i="4"/>
  <c r="AW165" i="4"/>
  <c r="AS165" i="4"/>
  <c r="AY164" i="4"/>
  <c r="AW164" i="4"/>
  <c r="BA164" i="4" s="1"/>
  <c r="AY163" i="4"/>
  <c r="BA163" i="4" s="1"/>
  <c r="AW163" i="4"/>
  <c r="AT163" i="4"/>
  <c r="BA162" i="4"/>
  <c r="AY162" i="4"/>
  <c r="AW162" i="4"/>
  <c r="AT162" i="4"/>
  <c r="AY161" i="4"/>
  <c r="BA161" i="4" s="1"/>
  <c r="AW161" i="4"/>
  <c r="AY160" i="4"/>
  <c r="BA160" i="4" s="1"/>
  <c r="AW160" i="4"/>
  <c r="AY159" i="4"/>
  <c r="BA159" i="4" s="1"/>
  <c r="AW159" i="4"/>
  <c r="AY158" i="4"/>
  <c r="AW158" i="4"/>
  <c r="BA157" i="4"/>
  <c r="AY157" i="4"/>
  <c r="AW157" i="4"/>
  <c r="BA156" i="4"/>
  <c r="AY156" i="4"/>
  <c r="AW156" i="4"/>
  <c r="AY155" i="4"/>
  <c r="BA155" i="4" s="1"/>
  <c r="AW155" i="4"/>
  <c r="AY154" i="4"/>
  <c r="BA154" i="4" s="1"/>
  <c r="AW154" i="4"/>
  <c r="AY153" i="4"/>
  <c r="BA153" i="4" s="1"/>
  <c r="AW153" i="4"/>
  <c r="BA152" i="4"/>
  <c r="AY152" i="4"/>
  <c r="AW152" i="4"/>
  <c r="BA151" i="4"/>
  <c r="AY151" i="4"/>
  <c r="AW151" i="4"/>
  <c r="AY150" i="4"/>
  <c r="BA150" i="4" s="1"/>
  <c r="AW150" i="4"/>
  <c r="AY149" i="4"/>
  <c r="BA149" i="4" s="1"/>
  <c r="AW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AS144" i="4"/>
  <c r="AY143" i="4"/>
  <c r="BA143" i="4" s="1"/>
  <c r="AW143" i="4"/>
  <c r="AY142" i="4"/>
  <c r="AW142" i="4"/>
  <c r="BA142" i="4" s="1"/>
  <c r="AY141" i="4"/>
  <c r="BA141" i="4" s="1"/>
  <c r="AW141" i="4"/>
  <c r="AY140" i="4"/>
  <c r="AW140" i="4"/>
  <c r="BA140" i="4" s="1"/>
  <c r="BA139" i="4"/>
  <c r="AY139" i="4"/>
  <c r="AW139" i="4"/>
  <c r="AY138" i="4"/>
  <c r="AW138" i="4"/>
  <c r="AY137" i="4"/>
  <c r="BA137" i="4" s="1"/>
  <c r="AW137" i="4"/>
  <c r="AY136" i="4"/>
  <c r="AW136" i="4"/>
  <c r="BA136" i="4" s="1"/>
  <c r="AS136" i="4"/>
  <c r="AY135" i="4"/>
  <c r="BA135" i="4" s="1"/>
  <c r="AW135" i="4"/>
  <c r="AY134" i="4"/>
  <c r="AW134" i="4"/>
  <c r="AQ134" i="4"/>
  <c r="BA133" i="4"/>
  <c r="AY133" i="4"/>
  <c r="AW133" i="4"/>
  <c r="AY132" i="4"/>
  <c r="AW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BA128" i="4" s="1"/>
  <c r="AT128" i="4"/>
  <c r="AY127" i="4"/>
  <c r="BA127" i="4" s="1"/>
  <c r="AW127" i="4"/>
  <c r="AY126" i="4"/>
  <c r="AW126" i="4"/>
  <c r="BA126" i="4" s="1"/>
  <c r="AY125" i="4"/>
  <c r="BA125" i="4" s="1"/>
  <c r="AW125" i="4"/>
  <c r="AY124" i="4"/>
  <c r="AW124" i="4"/>
  <c r="BA124" i="4" s="1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BA118" i="4" s="1"/>
  <c r="AY117" i="4"/>
  <c r="BA117" i="4" s="1"/>
  <c r="AW117" i="4"/>
  <c r="AY116" i="4"/>
  <c r="AW116" i="4"/>
  <c r="BA116" i="4" s="1"/>
  <c r="AY115" i="4"/>
  <c r="BA115" i="4" s="1"/>
  <c r="AW115" i="4"/>
  <c r="AY114" i="4"/>
  <c r="AW114" i="4"/>
  <c r="BA114" i="4" s="1"/>
  <c r="AY113" i="4"/>
  <c r="BA113" i="4" s="1"/>
  <c r="AW113" i="4"/>
  <c r="AY112" i="4"/>
  <c r="AW112" i="4"/>
  <c r="AS112" i="4"/>
  <c r="AY111" i="4"/>
  <c r="AW111" i="4"/>
  <c r="AY110" i="4"/>
  <c r="AW110" i="4"/>
  <c r="AY109" i="4"/>
  <c r="AW109" i="4"/>
  <c r="BA109" i="4" s="1"/>
  <c r="AY108" i="4"/>
  <c r="AW108" i="4"/>
  <c r="BA108" i="4" s="1"/>
  <c r="AY107" i="4"/>
  <c r="AW107" i="4"/>
  <c r="BA107" i="4" s="1"/>
  <c r="BA106" i="4"/>
  <c r="AY106" i="4"/>
  <c r="AW106" i="4"/>
  <c r="AS106" i="4"/>
  <c r="AY105" i="4"/>
  <c r="AW105" i="4"/>
  <c r="AY104" i="4"/>
  <c r="BA104" i="4" s="1"/>
  <c r="AW104" i="4"/>
  <c r="AY103" i="4"/>
  <c r="AW103" i="4"/>
  <c r="BA103" i="4" s="1"/>
  <c r="AY102" i="4"/>
  <c r="AW102" i="4"/>
  <c r="BA102" i="4" s="1"/>
  <c r="AY101" i="4"/>
  <c r="AW101" i="4"/>
  <c r="AT101" i="4"/>
  <c r="BA100" i="4"/>
  <c r="AY100" i="4"/>
  <c r="AW100" i="4"/>
  <c r="AT100" i="4"/>
  <c r="BA99" i="4"/>
  <c r="AY99" i="4"/>
  <c r="AW99" i="4"/>
  <c r="AY98" i="4"/>
  <c r="AW98" i="4"/>
  <c r="BA98" i="4" s="1"/>
  <c r="AT97" i="4"/>
  <c r="AS97" i="4"/>
  <c r="AY96" i="4"/>
  <c r="BA96" i="4" s="1"/>
  <c r="AW96" i="4"/>
  <c r="AY95" i="4"/>
  <c r="BA95" i="4" s="1"/>
  <c r="AW95" i="4"/>
  <c r="AY94" i="4"/>
  <c r="BA94" i="4" s="1"/>
  <c r="AW94" i="4"/>
  <c r="AY93" i="4"/>
  <c r="BA93" i="4" s="1"/>
  <c r="AW93" i="4"/>
  <c r="AS93" i="4"/>
  <c r="AQ93" i="4"/>
  <c r="AY92" i="4"/>
  <c r="BA92" i="4" s="1"/>
  <c r="AW92" i="4"/>
  <c r="AY91" i="4"/>
  <c r="BA91" i="4" s="1"/>
  <c r="AW91" i="4"/>
  <c r="AY90" i="4"/>
  <c r="BA90" i="4" s="1"/>
  <c r="AW90" i="4"/>
  <c r="AT90" i="4"/>
  <c r="AY89" i="4"/>
  <c r="BA89" i="4" s="1"/>
  <c r="AW89" i="4"/>
  <c r="AQ89" i="4"/>
  <c r="BA88" i="4"/>
  <c r="AY88" i="4"/>
  <c r="AW88" i="4"/>
  <c r="AY87" i="4"/>
  <c r="AW87" i="4"/>
  <c r="BA87" i="4" s="1"/>
  <c r="AS87" i="4"/>
  <c r="AY86" i="4"/>
  <c r="AW86" i="4"/>
  <c r="BA86" i="4" s="1"/>
  <c r="AT86" i="4"/>
  <c r="AY85" i="4"/>
  <c r="AW85" i="4"/>
  <c r="AQ85" i="4"/>
  <c r="AY84" i="4"/>
  <c r="BA84" i="4" s="1"/>
  <c r="AW84" i="4"/>
  <c r="AY83" i="4"/>
  <c r="AW83" i="4"/>
  <c r="BA83" i="4" s="1"/>
  <c r="BA82" i="4"/>
  <c r="AY82" i="4"/>
  <c r="AW82" i="4"/>
  <c r="AY81" i="4"/>
  <c r="AW81" i="4"/>
  <c r="BA81" i="4" s="1"/>
  <c r="AQ81" i="4"/>
  <c r="AY80" i="4"/>
  <c r="BA80" i="4" s="1"/>
  <c r="AW80" i="4"/>
  <c r="AY79" i="4"/>
  <c r="AW79" i="4"/>
  <c r="AT79" i="4"/>
  <c r="AS79" i="4"/>
  <c r="BA78" i="4"/>
  <c r="AY78" i="4"/>
  <c r="AW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T75" i="4"/>
  <c r="AY74" i="4"/>
  <c r="AW74" i="4"/>
  <c r="BA74" i="4" s="1"/>
  <c r="AY73" i="4"/>
  <c r="AW73" i="4"/>
  <c r="BA73" i="4" s="1"/>
  <c r="AY72" i="4"/>
  <c r="AW72" i="4"/>
  <c r="BA72" i="4" s="1"/>
  <c r="AY71" i="4"/>
  <c r="AW71" i="4"/>
  <c r="BA71" i="4" s="1"/>
  <c r="AY70" i="4"/>
  <c r="BA70" i="4" s="1"/>
  <c r="AW70" i="4"/>
  <c r="AY69" i="4"/>
  <c r="AW69" i="4"/>
  <c r="BA68" i="4"/>
  <c r="AY68" i="4"/>
  <c r="AW68" i="4"/>
  <c r="BA67" i="4"/>
  <c r="AY67" i="4"/>
  <c r="AW67" i="4"/>
  <c r="AS67" i="4"/>
  <c r="AY66" i="4"/>
  <c r="AW66" i="4"/>
  <c r="BA66" i="4" s="1"/>
  <c r="AY65" i="4"/>
  <c r="AW65" i="4"/>
  <c r="BA65" i="4" s="1"/>
  <c r="AT65" i="4"/>
  <c r="AS65" i="4"/>
  <c r="AY64" i="4"/>
  <c r="BA64" i="4" s="1"/>
  <c r="AW64" i="4"/>
  <c r="AY63" i="4"/>
  <c r="AW63" i="4"/>
  <c r="AQ63" i="4"/>
  <c r="AY62" i="4"/>
  <c r="AW62" i="4"/>
  <c r="BA62" i="4" s="1"/>
  <c r="AY61" i="4"/>
  <c r="BA61" i="4" s="1"/>
  <c r="AW61" i="4"/>
  <c r="AT61" i="4"/>
  <c r="AS61" i="4"/>
  <c r="AY60" i="4"/>
  <c r="AW60" i="4"/>
  <c r="BA60" i="4" s="1"/>
  <c r="AY59" i="4"/>
  <c r="AW59" i="4"/>
  <c r="BA59" i="4" s="1"/>
  <c r="AQ59" i="4"/>
  <c r="BA58" i="4"/>
  <c r="AY58" i="4"/>
  <c r="AW58" i="4"/>
  <c r="AY57" i="4"/>
  <c r="AW57" i="4"/>
  <c r="BA57" i="4" s="1"/>
  <c r="AS57" i="4"/>
  <c r="BA56" i="4"/>
  <c r="AY56" i="4"/>
  <c r="AW56" i="4"/>
  <c r="M56" i="4"/>
  <c r="AY55" i="4"/>
  <c r="AW55" i="4"/>
  <c r="BA55" i="4" s="1"/>
  <c r="AQ55" i="4"/>
  <c r="M55" i="4"/>
  <c r="BA54" i="4"/>
  <c r="AY54" i="4"/>
  <c r="AW54" i="4"/>
  <c r="M54" i="4"/>
  <c r="BA53" i="4"/>
  <c r="AY53" i="4"/>
  <c r="AW53" i="4"/>
  <c r="AY52" i="4"/>
  <c r="BA52" i="4" s="1"/>
  <c r="AW52" i="4"/>
  <c r="AT52" i="4"/>
  <c r="BA51" i="4"/>
  <c r="AY51" i="4"/>
  <c r="AW51" i="4"/>
  <c r="AQ51" i="4"/>
  <c r="AY50" i="4"/>
  <c r="AW50" i="4"/>
  <c r="BA50" i="4" s="1"/>
  <c r="AY49" i="4"/>
  <c r="AW49" i="4"/>
  <c r="BA49" i="4" s="1"/>
  <c r="AT49" i="4"/>
  <c r="AY48" i="4"/>
  <c r="AW48" i="4"/>
  <c r="AS48" i="4"/>
  <c r="M48" i="4"/>
  <c r="BA47" i="4"/>
  <c r="AY47" i="4"/>
  <c r="AW47" i="4"/>
  <c r="AQ47" i="4"/>
  <c r="M47" i="4"/>
  <c r="BA46" i="4"/>
  <c r="AY46" i="4"/>
  <c r="AW46" i="4"/>
  <c r="AE46" i="4"/>
  <c r="AD46" i="4"/>
  <c r="AC46" i="4"/>
  <c r="AB46" i="4"/>
  <c r="M46" i="4"/>
  <c r="AY45" i="4"/>
  <c r="BA45" i="4" s="1"/>
  <c r="AW45" i="4"/>
  <c r="AT45" i="4"/>
  <c r="AS45" i="4"/>
  <c r="AE45" i="4"/>
  <c r="AD45" i="4"/>
  <c r="AC45" i="4"/>
  <c r="AT140" i="4" s="1"/>
  <c r="AB45" i="4"/>
  <c r="AY44" i="4"/>
  <c r="AW44" i="4"/>
  <c r="BA44" i="4" s="1"/>
  <c r="AT44" i="4"/>
  <c r="AE44" i="4"/>
  <c r="AD44" i="4"/>
  <c r="AC44" i="4"/>
  <c r="AT134" i="4" s="1"/>
  <c r="AB44" i="4"/>
  <c r="AY43" i="4"/>
  <c r="AW43" i="4"/>
  <c r="AS43" i="4"/>
  <c r="AQ43" i="4"/>
  <c r="AY42" i="4"/>
  <c r="AW42" i="4"/>
  <c r="BA42" i="4" s="1"/>
  <c r="BA41" i="4"/>
  <c r="AY41" i="4"/>
  <c r="AW41" i="4"/>
  <c r="AT41" i="4"/>
  <c r="AS41" i="4"/>
  <c r="AE41" i="4"/>
  <c r="AD41" i="4"/>
  <c r="AC41" i="4"/>
  <c r="AB41" i="4"/>
  <c r="BA40" i="4"/>
  <c r="AY40" i="4"/>
  <c r="AW40" i="4"/>
  <c r="AS40" i="4"/>
  <c r="AE40" i="4"/>
  <c r="AD40" i="4"/>
  <c r="AC40" i="4"/>
  <c r="AT74" i="4" s="1"/>
  <c r="AB40" i="4"/>
  <c r="AS104" i="4" s="1"/>
  <c r="M40" i="4"/>
  <c r="BA39" i="4"/>
  <c r="AY39" i="4"/>
  <c r="AW39" i="4"/>
  <c r="AT39" i="4"/>
  <c r="AQ39" i="4"/>
  <c r="AE39" i="4"/>
  <c r="AD39" i="4"/>
  <c r="AC39" i="4"/>
  <c r="AT68" i="4" s="1"/>
  <c r="AB39" i="4"/>
  <c r="M39" i="4"/>
  <c r="AY38" i="4"/>
  <c r="AW38" i="4"/>
  <c r="BA38" i="4" s="1"/>
  <c r="M38" i="4"/>
  <c r="AY37" i="4"/>
  <c r="BA37" i="4" s="1"/>
  <c r="AW37" i="4"/>
  <c r="AT37" i="4"/>
  <c r="AS37" i="4"/>
  <c r="BA36" i="4"/>
  <c r="AY36" i="4"/>
  <c r="AW36" i="4"/>
  <c r="AT36" i="4"/>
  <c r="AS36" i="4"/>
  <c r="AY35" i="4"/>
  <c r="AW35" i="4"/>
  <c r="BA35" i="4" s="1"/>
  <c r="AS35" i="4"/>
  <c r="AQ35" i="4"/>
  <c r="AY34" i="4"/>
  <c r="AW34" i="4"/>
  <c r="BA33" i="4"/>
  <c r="AY33" i="4"/>
  <c r="AW33" i="4"/>
  <c r="AT33" i="4"/>
  <c r="AS33" i="4"/>
  <c r="BA32" i="4"/>
  <c r="AY32" i="4"/>
  <c r="AW32" i="4"/>
  <c r="AT32" i="4"/>
  <c r="AS32" i="4"/>
  <c r="M32" i="4"/>
  <c r="BA31" i="4"/>
  <c r="AY31" i="4"/>
  <c r="AW31" i="4"/>
  <c r="AT31" i="4"/>
  <c r="AS31" i="4"/>
  <c r="AQ31" i="4"/>
  <c r="M31" i="4"/>
  <c r="AY30" i="4"/>
  <c r="AW30" i="4"/>
  <c r="BA30" i="4" s="1"/>
  <c r="M30" i="4"/>
  <c r="M34" i="4" s="1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AT24" i="4"/>
  <c r="R24" i="4"/>
  <c r="M24" i="4"/>
  <c r="BA23" i="4"/>
  <c r="AY23" i="4"/>
  <c r="AW23" i="4"/>
  <c r="AT23" i="4"/>
  <c r="AQ23" i="4"/>
  <c r="M23" i="4"/>
  <c r="BA22" i="4"/>
  <c r="AY22" i="4"/>
  <c r="AW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BA17" i="4" s="1"/>
  <c r="AT17" i="4"/>
  <c r="AS17" i="4"/>
  <c r="R17" i="4"/>
  <c r="AY16" i="4"/>
  <c r="AW16" i="4"/>
  <c r="AT16" i="4"/>
  <c r="AS16" i="4"/>
  <c r="AY15" i="4"/>
  <c r="AW15" i="4"/>
  <c r="AT15" i="4"/>
  <c r="AS15" i="4"/>
  <c r="AQ15" i="4"/>
  <c r="AY14" i="4"/>
  <c r="AW14" i="4"/>
  <c r="AT14" i="4"/>
  <c r="AS14" i="4"/>
  <c r="AY13" i="4"/>
  <c r="AW13" i="4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U10" i="4"/>
  <c r="N10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U6" i="4"/>
  <c r="AY5" i="4"/>
  <c r="BA5" i="4" s="1"/>
  <c r="AW5" i="4"/>
  <c r="AT5" i="4"/>
  <c r="AS5" i="4"/>
  <c r="AB5" i="4"/>
  <c r="U5" i="4"/>
  <c r="AY4" i="4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AB2" i="4"/>
  <c r="E2" i="4"/>
  <c r="C2" i="4"/>
  <c r="V27" i="3"/>
  <c r="U27" i="3"/>
  <c r="V26" i="3"/>
  <c r="U26" i="3"/>
  <c r="V25" i="3"/>
  <c r="U25" i="3"/>
  <c r="U24" i="3"/>
  <c r="V24" i="3" s="1"/>
  <c r="U23" i="3"/>
  <c r="V23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G8" i="3"/>
  <c r="F8" i="3"/>
  <c r="N7" i="3"/>
  <c r="P7" i="3" s="1"/>
  <c r="G7" i="3"/>
  <c r="F7" i="3"/>
  <c r="P6" i="3"/>
  <c r="K6" i="3"/>
  <c r="K7" i="3" s="1"/>
  <c r="L7" i="3" s="1"/>
  <c r="M7" i="3" s="1"/>
  <c r="F6" i="3"/>
  <c r="G6" i="3" s="1"/>
  <c r="P5" i="3"/>
  <c r="G5" i="3"/>
  <c r="F5" i="3"/>
  <c r="P4" i="3"/>
  <c r="N4" i="3"/>
  <c r="N5" i="3" s="1"/>
  <c r="N6" i="3" s="1"/>
  <c r="L4" i="3"/>
  <c r="M4" i="3" s="1"/>
  <c r="K4" i="3"/>
  <c r="K5" i="3" s="1"/>
  <c r="L5" i="3" s="1"/>
  <c r="M5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G5" i="1" s="1"/>
  <c r="H5" i="1" s="1"/>
  <c r="B5" i="1"/>
  <c r="F4" i="1"/>
  <c r="B4" i="1"/>
  <c r="N3" i="1"/>
  <c r="O3" i="1" s="1"/>
  <c r="E3" i="1" s="1"/>
  <c r="L3" i="1"/>
  <c r="F3" i="1"/>
  <c r="G3" i="1" s="1"/>
  <c r="H3" i="1" s="1"/>
  <c r="B3" i="1"/>
  <c r="N2" i="1"/>
  <c r="O2" i="1" s="1"/>
  <c r="L2" i="1"/>
  <c r="J2" i="1"/>
  <c r="G2" i="1"/>
  <c r="H2" i="1" s="1"/>
  <c r="B2" i="1"/>
  <c r="AG179" i="32" l="1"/>
  <c r="AG176" i="32"/>
  <c r="AK176" i="32" s="1"/>
  <c r="AG182" i="32"/>
  <c r="AG177" i="32"/>
  <c r="AG156" i="32"/>
  <c r="AL156" i="32" s="1"/>
  <c r="AG159" i="32"/>
  <c r="AL159" i="32" s="1"/>
  <c r="AG181" i="32"/>
  <c r="AL181" i="32" s="1"/>
  <c r="AG165" i="32"/>
  <c r="AL165" i="32" s="1"/>
  <c r="AG168" i="32"/>
  <c r="AL168" i="32" s="1"/>
  <c r="AG180" i="32"/>
  <c r="AL180" i="32" s="1"/>
  <c r="AG151" i="32"/>
  <c r="AL151" i="32" s="1"/>
  <c r="AG171" i="32"/>
  <c r="AL171" i="32" s="1"/>
  <c r="AG153" i="32"/>
  <c r="AL153" i="32" s="1"/>
  <c r="AG161" i="32"/>
  <c r="AL161" i="32" s="1"/>
  <c r="AG148" i="32"/>
  <c r="AL148" i="32" s="1"/>
  <c r="AG178" i="32"/>
  <c r="AG175" i="32"/>
  <c r="AK182" i="32"/>
  <c r="AL182" i="32"/>
  <c r="AG166" i="32"/>
  <c r="AG172" i="32"/>
  <c r="AL172" i="32" s="1"/>
  <c r="AG150" i="32"/>
  <c r="AK150" i="32" s="1"/>
  <c r="AG152" i="32"/>
  <c r="AK152" i="32" s="1"/>
  <c r="AK181" i="32"/>
  <c r="AN181" i="32" s="1"/>
  <c r="AG154" i="32"/>
  <c r="AG173" i="32"/>
  <c r="AL173" i="32" s="1"/>
  <c r="AG160" i="32"/>
  <c r="E2" i="1"/>
  <c r="C2" i="1" s="1"/>
  <c r="BA9" i="4"/>
  <c r="L4" i="1"/>
  <c r="G4" i="1"/>
  <c r="H4" i="1" s="1"/>
  <c r="C4" i="2"/>
  <c r="J4" i="1" s="1"/>
  <c r="N4" i="1"/>
  <c r="O4" i="1" s="1"/>
  <c r="T21" i="3"/>
  <c r="U20" i="3"/>
  <c r="V20" i="3" s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2" i="4"/>
  <c r="AS290" i="4"/>
  <c r="AS107" i="4"/>
  <c r="AS88" i="4"/>
  <c r="AS58" i="4"/>
  <c r="AS54" i="4"/>
  <c r="AS284" i="4"/>
  <c r="AS276" i="4"/>
  <c r="AS264" i="4"/>
  <c r="AS246" i="4"/>
  <c r="AS215" i="4"/>
  <c r="AS203" i="4"/>
  <c r="AS129" i="4"/>
  <c r="AS127" i="4"/>
  <c r="AS125" i="4"/>
  <c r="AS123" i="4"/>
  <c r="AS121" i="4"/>
  <c r="AS119" i="4"/>
  <c r="AS117" i="4"/>
  <c r="AS115" i="4"/>
  <c r="AS113" i="4"/>
  <c r="AS109" i="4"/>
  <c r="AS248" i="4"/>
  <c r="AS243" i="4"/>
  <c r="AS235" i="4"/>
  <c r="AS227" i="4"/>
  <c r="AS266" i="4"/>
  <c r="AS250" i="4"/>
  <c r="AS217" i="4"/>
  <c r="AS205" i="4"/>
  <c r="AS133" i="4"/>
  <c r="AS62" i="4"/>
  <c r="AS286" i="4"/>
  <c r="AS278" i="4"/>
  <c r="AS252" i="4"/>
  <c r="AS135" i="4"/>
  <c r="AS268" i="4"/>
  <c r="AS254" i="4"/>
  <c r="AS237" i="4"/>
  <c r="AS229" i="4"/>
  <c r="AS219" i="4"/>
  <c r="AS207" i="4"/>
  <c r="AS137" i="4"/>
  <c r="AS256" i="4"/>
  <c r="AS288" i="4"/>
  <c r="AS280" i="4"/>
  <c r="AS270" i="4"/>
  <c r="AS258" i="4"/>
  <c r="AS221" i="4"/>
  <c r="AS209" i="4"/>
  <c r="AS197" i="4"/>
  <c r="AS141" i="4"/>
  <c r="AS76" i="4"/>
  <c r="AS239" i="4"/>
  <c r="AS231" i="4"/>
  <c r="AS272" i="4"/>
  <c r="AS260" i="4"/>
  <c r="AS223" i="4"/>
  <c r="AS211" i="4"/>
  <c r="AS199" i="4"/>
  <c r="AS145" i="4"/>
  <c r="AS101" i="4"/>
  <c r="AS99" i="4"/>
  <c r="AS80" i="4"/>
  <c r="AS50" i="4"/>
  <c r="AS96" i="4"/>
  <c r="AS233" i="4"/>
  <c r="AS143" i="4"/>
  <c r="AS84" i="4"/>
  <c r="AS213" i="4"/>
  <c r="AS139" i="4"/>
  <c r="AS105" i="4"/>
  <c r="AS46" i="4"/>
  <c r="AS22" i="4"/>
  <c r="AS274" i="4"/>
  <c r="AS92" i="4"/>
  <c r="AS70" i="4"/>
  <c r="AS42" i="4"/>
  <c r="AS282" i="4"/>
  <c r="AS241" i="4"/>
  <c r="AS18" i="4"/>
  <c r="AS131" i="4"/>
  <c r="AS38" i="4"/>
  <c r="AS34" i="4"/>
  <c r="AS225" i="4"/>
  <c r="AS201" i="4"/>
  <c r="AS73" i="4"/>
  <c r="AS66" i="4"/>
  <c r="AS111" i="4"/>
  <c r="AS30" i="4"/>
  <c r="AS262" i="4"/>
  <c r="AS6" i="4"/>
  <c r="AS26" i="4"/>
  <c r="AS10" i="4"/>
  <c r="AS103" i="4"/>
  <c r="C5" i="2"/>
  <c r="J5" i="1" s="1"/>
  <c r="N5" i="1"/>
  <c r="O5" i="1" s="1"/>
  <c r="E5" i="1" s="1"/>
  <c r="C5" i="1" s="1"/>
  <c r="L5" i="1"/>
  <c r="F6" i="1"/>
  <c r="H2" i="4"/>
  <c r="BA8" i="4"/>
  <c r="AT73" i="4"/>
  <c r="AT84" i="4"/>
  <c r="AT66" i="4"/>
  <c r="AT62" i="4"/>
  <c r="AT6" i="4"/>
  <c r="AT46" i="4"/>
  <c r="AT22" i="4"/>
  <c r="AT92" i="4"/>
  <c r="AT70" i="4"/>
  <c r="AT42" i="4"/>
  <c r="AT54" i="4"/>
  <c r="AT50" i="4"/>
  <c r="AT38" i="4"/>
  <c r="AT34" i="4"/>
  <c r="AT88" i="4"/>
  <c r="AT76" i="4"/>
  <c r="AT58" i="4"/>
  <c r="AT30" i="4"/>
  <c r="AT80" i="4"/>
  <c r="AT96" i="4"/>
  <c r="AT26" i="4"/>
  <c r="AT10" i="4"/>
  <c r="BA16" i="4"/>
  <c r="BA24" i="4"/>
  <c r="AT255" i="4"/>
  <c r="C3" i="2"/>
  <c r="J3" i="1" s="1"/>
  <c r="C3" i="1" s="1"/>
  <c r="L6" i="3"/>
  <c r="M6" i="3" s="1"/>
  <c r="M14" i="3" s="1"/>
  <c r="BA15" i="4"/>
  <c r="M26" i="4"/>
  <c r="M42" i="4"/>
  <c r="AT196" i="4"/>
  <c r="BA48" i="4"/>
  <c r="BA158" i="4"/>
  <c r="BA4" i="4"/>
  <c r="BA14" i="4"/>
  <c r="BA43" i="4"/>
  <c r="AT106" i="4"/>
  <c r="AT130" i="4"/>
  <c r="AT253" i="4"/>
  <c r="AQ74" i="4"/>
  <c r="AQ67" i="4"/>
  <c r="C4" i="4"/>
  <c r="AQ71" i="4"/>
  <c r="B5" i="4"/>
  <c r="M50" i="4"/>
  <c r="AT116" i="4"/>
  <c r="P14" i="3"/>
  <c r="F3" i="4"/>
  <c r="C3" i="4"/>
  <c r="BA13" i="4"/>
  <c r="BA34" i="4"/>
  <c r="AT287" i="4"/>
  <c r="AT279" i="4"/>
  <c r="AT269" i="4"/>
  <c r="AT257" i="4"/>
  <c r="AT238" i="4"/>
  <c r="AT230" i="4"/>
  <c r="AT171" i="4"/>
  <c r="AT147" i="4"/>
  <c r="AT142" i="4"/>
  <c r="AT222" i="4"/>
  <c r="AT210" i="4"/>
  <c r="AT198" i="4"/>
  <c r="AT173" i="4"/>
  <c r="AT149" i="4"/>
  <c r="AT144" i="4"/>
  <c r="AT271" i="4"/>
  <c r="AT259" i="4"/>
  <c r="AT175" i="4"/>
  <c r="AT289" i="4"/>
  <c r="AT281" i="4"/>
  <c r="AT240" i="4"/>
  <c r="AT232" i="4"/>
  <c r="AT224" i="4"/>
  <c r="AT212" i="4"/>
  <c r="AT200" i="4"/>
  <c r="AT177" i="4"/>
  <c r="AT153" i="4"/>
  <c r="AT102" i="4"/>
  <c r="AT98" i="4"/>
  <c r="AT273" i="4"/>
  <c r="AT261" i="4"/>
  <c r="AT179" i="4"/>
  <c r="AT155" i="4"/>
  <c r="AT104" i="4"/>
  <c r="AT214" i="4"/>
  <c r="AT202" i="4"/>
  <c r="AT181" i="4"/>
  <c r="AT157" i="4"/>
  <c r="AT283" i="4"/>
  <c r="AT275" i="4"/>
  <c r="AT263" i="4"/>
  <c r="AT245" i="4"/>
  <c r="AT242" i="4"/>
  <c r="AT234" i="4"/>
  <c r="AT226" i="4"/>
  <c r="AT183" i="4"/>
  <c r="AT291" i="4"/>
  <c r="AT247" i="4"/>
  <c r="AT216" i="4"/>
  <c r="AT204" i="4"/>
  <c r="AT185" i="4"/>
  <c r="AT161" i="4"/>
  <c r="AT132" i="4"/>
  <c r="AT112" i="4"/>
  <c r="AT110" i="4"/>
  <c r="AT265" i="4"/>
  <c r="AT249" i="4"/>
  <c r="AT285" i="4"/>
  <c r="AT277" i="4"/>
  <c r="AT251" i="4"/>
  <c r="AT236" i="4"/>
  <c r="AT228" i="4"/>
  <c r="AT218" i="4"/>
  <c r="AT206" i="4"/>
  <c r="AT189" i="4"/>
  <c r="AT165" i="4"/>
  <c r="AT136" i="4"/>
  <c r="AT151" i="4"/>
  <c r="AT126" i="4"/>
  <c r="AT191" i="4"/>
  <c r="AT208" i="4"/>
  <c r="AT187" i="4"/>
  <c r="AT122" i="4"/>
  <c r="AT108" i="4"/>
  <c r="AT167" i="4"/>
  <c r="AT118" i="4"/>
  <c r="AT138" i="4"/>
  <c r="AT114" i="4"/>
  <c r="AT193" i="4"/>
  <c r="AT124" i="4"/>
  <c r="AT220" i="4"/>
  <c r="AT159" i="4"/>
  <c r="AT267" i="4"/>
  <c r="AT169" i="4"/>
  <c r="AT120" i="4"/>
  <c r="BA69" i="4"/>
  <c r="AS185" i="4"/>
  <c r="AS86" i="4"/>
  <c r="AS59" i="4"/>
  <c r="AS56" i="4"/>
  <c r="AS55" i="4"/>
  <c r="AS81" i="4"/>
  <c r="AS134" i="4"/>
  <c r="AS68" i="4"/>
  <c r="AT40" i="4"/>
  <c r="AT292" i="4"/>
  <c r="AT290" i="4"/>
  <c r="AT288" i="4"/>
  <c r="AT286" i="4"/>
  <c r="AT284" i="4"/>
  <c r="AT282" i="4"/>
  <c r="AT280" i="4"/>
  <c r="AT278" i="4"/>
  <c r="AT276" i="4"/>
  <c r="AT264" i="4"/>
  <c r="AT246" i="4"/>
  <c r="AT215" i="4"/>
  <c r="AT203" i="4"/>
  <c r="AT182" i="4"/>
  <c r="AT158" i="4"/>
  <c r="AT129" i="4"/>
  <c r="AT127" i="4"/>
  <c r="AT125" i="4"/>
  <c r="AT123" i="4"/>
  <c r="AT121" i="4"/>
  <c r="AT119" i="4"/>
  <c r="AT117" i="4"/>
  <c r="AT115" i="4"/>
  <c r="AT113" i="4"/>
  <c r="AT109" i="4"/>
  <c r="AT248" i="4"/>
  <c r="AT243" i="4"/>
  <c r="AT235" i="4"/>
  <c r="AT227" i="4"/>
  <c r="AT184" i="4"/>
  <c r="AT160" i="4"/>
  <c r="AT131" i="4"/>
  <c r="AT111" i="4"/>
  <c r="AT266" i="4"/>
  <c r="AT250" i="4"/>
  <c r="AT217" i="4"/>
  <c r="AT205" i="4"/>
  <c r="AT186" i="4"/>
  <c r="AT252" i="4"/>
  <c r="AT188" i="4"/>
  <c r="AT164" i="4"/>
  <c r="AT135" i="4"/>
  <c r="AT268" i="4"/>
  <c r="AT254" i="4"/>
  <c r="AT237" i="4"/>
  <c r="AT229" i="4"/>
  <c r="AT219" i="4"/>
  <c r="AT207" i="4"/>
  <c r="AT190" i="4"/>
  <c r="AT166" i="4"/>
  <c r="AT137" i="4"/>
  <c r="AT256" i="4"/>
  <c r="AT192" i="4"/>
  <c r="AT168" i="4"/>
  <c r="AT139" i="4"/>
  <c r="AT270" i="4"/>
  <c r="AT258" i="4"/>
  <c r="AT221" i="4"/>
  <c r="AT209" i="4"/>
  <c r="AT197" i="4"/>
  <c r="AT194" i="4"/>
  <c r="AT239" i="4"/>
  <c r="AT231" i="4"/>
  <c r="AT172" i="4"/>
  <c r="AT148" i="4"/>
  <c r="AT143" i="4"/>
  <c r="AT272" i="4"/>
  <c r="AT260" i="4"/>
  <c r="AT223" i="4"/>
  <c r="AT211" i="4"/>
  <c r="AT176" i="4"/>
  <c r="AT152" i="4"/>
  <c r="AT103" i="4"/>
  <c r="AS51" i="4"/>
  <c r="AT56" i="4"/>
  <c r="AS82" i="4"/>
  <c r="AS85" i="4"/>
  <c r="AS94" i="4"/>
  <c r="AS110" i="4"/>
  <c r="AS189" i="4"/>
  <c r="AT201" i="4"/>
  <c r="BA215" i="4"/>
  <c r="AT77" i="4"/>
  <c r="AT60" i="4"/>
  <c r="AT63" i="4"/>
  <c r="AT93" i="4"/>
  <c r="AT89" i="4"/>
  <c r="AT85" i="4"/>
  <c r="AT78" i="4"/>
  <c r="AT82" i="4"/>
  <c r="AT51" i="4"/>
  <c r="AS64" i="4"/>
  <c r="AS91" i="4"/>
  <c r="AT94" i="4"/>
  <c r="BA110" i="4"/>
  <c r="AS138" i="4"/>
  <c r="AT141" i="4"/>
  <c r="AS149" i="4"/>
  <c r="AT156" i="4"/>
  <c r="AT225" i="4"/>
  <c r="BA230" i="4"/>
  <c r="AS277" i="4"/>
  <c r="AT35" i="4"/>
  <c r="M58" i="4"/>
  <c r="AT55" i="4"/>
  <c r="AS60" i="4"/>
  <c r="AT64" i="4"/>
  <c r="AT71" i="4"/>
  <c r="AT107" i="4"/>
  <c r="AT145" i="4"/>
  <c r="AT174" i="4"/>
  <c r="AT67" i="4"/>
  <c r="AS98" i="4"/>
  <c r="AS72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55" i="4"/>
  <c r="AS193" i="4"/>
  <c r="AS169" i="4"/>
  <c r="AS140" i="4"/>
  <c r="AS75" i="4"/>
  <c r="AS71" i="4"/>
  <c r="AS53" i="4"/>
  <c r="AS287" i="4"/>
  <c r="AS279" i="4"/>
  <c r="AS269" i="4"/>
  <c r="AS257" i="4"/>
  <c r="AS171" i="4"/>
  <c r="AS147" i="4"/>
  <c r="AS142" i="4"/>
  <c r="AS173" i="4"/>
  <c r="AS271" i="4"/>
  <c r="AS259" i="4"/>
  <c r="AS175" i="4"/>
  <c r="AS151" i="4"/>
  <c r="AS100" i="4"/>
  <c r="AS289" i="4"/>
  <c r="AS281" i="4"/>
  <c r="AS177" i="4"/>
  <c r="AS153" i="4"/>
  <c r="AS102" i="4"/>
  <c r="AS83" i="4"/>
  <c r="AS273" i="4"/>
  <c r="AS261" i="4"/>
  <c r="AS179" i="4"/>
  <c r="AS155" i="4"/>
  <c r="AS181" i="4"/>
  <c r="AS283" i="4"/>
  <c r="AS275" i="4"/>
  <c r="AS263" i="4"/>
  <c r="AS245" i="4"/>
  <c r="AS183" i="4"/>
  <c r="AS159" i="4"/>
  <c r="AS130" i="4"/>
  <c r="AS128" i="4"/>
  <c r="AS126" i="4"/>
  <c r="AS124" i="4"/>
  <c r="AS122" i="4"/>
  <c r="AS120" i="4"/>
  <c r="AS118" i="4"/>
  <c r="AS116" i="4"/>
  <c r="AS114" i="4"/>
  <c r="AS108" i="4"/>
  <c r="AS74" i="4"/>
  <c r="AS291" i="4"/>
  <c r="AS247" i="4"/>
  <c r="AS265" i="4"/>
  <c r="AS249" i="4"/>
  <c r="AS187" i="4"/>
  <c r="AS163" i="4"/>
  <c r="AS49" i="4"/>
  <c r="AT43" i="4"/>
  <c r="AS47" i="4"/>
  <c r="AT48" i="4"/>
  <c r="AT59" i="4"/>
  <c r="AS63" i="4"/>
  <c r="AS89" i="4"/>
  <c r="AS95" i="4"/>
  <c r="AS132" i="4"/>
  <c r="AT150" i="4"/>
  <c r="AS157" i="4"/>
  <c r="BA203" i="4"/>
  <c r="AT274" i="4"/>
  <c r="AS23" i="4"/>
  <c r="AS39" i="4"/>
  <c r="AT57" i="4"/>
  <c r="AT83" i="4"/>
  <c r="AT95" i="4"/>
  <c r="AT91" i="4"/>
  <c r="AT69" i="4"/>
  <c r="AT47" i="4"/>
  <c r="AT53" i="4"/>
  <c r="BA63" i="4"/>
  <c r="AT72" i="4"/>
  <c r="AS78" i="4"/>
  <c r="AT99" i="4"/>
  <c r="AT105" i="4"/>
  <c r="BA132" i="4"/>
  <c r="AS191" i="4"/>
  <c r="AT199" i="4"/>
  <c r="AT154" i="4"/>
  <c r="AS161" i="4"/>
  <c r="AT213" i="4"/>
  <c r="AS24" i="4"/>
  <c r="AS44" i="4"/>
  <c r="AS52" i="4"/>
  <c r="AS69" i="4"/>
  <c r="AT81" i="4"/>
  <c r="AT87" i="4"/>
  <c r="AS90" i="4"/>
  <c r="BA112" i="4"/>
  <c r="AT133" i="4"/>
  <c r="AT180" i="4"/>
  <c r="AT233" i="4"/>
  <c r="BA238" i="4"/>
  <c r="BA105" i="4"/>
  <c r="BA138" i="4"/>
  <c r="BA225" i="4"/>
  <c r="BA233" i="4"/>
  <c r="BA241" i="4"/>
  <c r="BA262" i="4"/>
  <c r="BA274" i="4"/>
  <c r="BA282" i="4"/>
  <c r="BA101" i="4"/>
  <c r="BA134" i="4"/>
  <c r="BA260" i="4"/>
  <c r="BA272" i="4"/>
  <c r="BA214" i="4"/>
  <c r="BA256" i="4"/>
  <c r="BA85" i="4"/>
  <c r="BA229" i="4"/>
  <c r="BA237" i="4"/>
  <c r="BA254" i="4"/>
  <c r="BA268" i="4"/>
  <c r="BA278" i="4"/>
  <c r="BA286" i="4"/>
  <c r="BA79" i="4"/>
  <c r="BA111" i="4"/>
  <c r="BA144" i="4"/>
  <c r="BA198" i="4"/>
  <c r="BA210" i="4"/>
  <c r="BA222" i="4"/>
  <c r="BA227" i="4"/>
  <c r="BA235" i="4"/>
  <c r="BA243" i="4"/>
  <c r="BA248" i="4"/>
  <c r="BA276" i="4"/>
  <c r="BA284" i="4"/>
  <c r="AA2" i="8"/>
  <c r="B3" i="13"/>
  <c r="A3" i="13" s="1"/>
  <c r="F4" i="13"/>
  <c r="BB58" i="14"/>
  <c r="BB151" i="14"/>
  <c r="BA257" i="14"/>
  <c r="BA333" i="14"/>
  <c r="BA394" i="14"/>
  <c r="BA459" i="14"/>
  <c r="F3" i="13"/>
  <c r="AJ2" i="24"/>
  <c r="AC2" i="24"/>
  <c r="AD26" i="32"/>
  <c r="AS26" i="32" s="1"/>
  <c r="AC26" i="32"/>
  <c r="AJ26" i="32" s="1"/>
  <c r="AJ23" i="32" s="1"/>
  <c r="BB71" i="14"/>
  <c r="BB89" i="14"/>
  <c r="BB125" i="14"/>
  <c r="BB127" i="14"/>
  <c r="BB162" i="14"/>
  <c r="BB164" i="14"/>
  <c r="AP425" i="14"/>
  <c r="W445" i="14"/>
  <c r="AP445" i="14" s="1"/>
  <c r="BA445" i="14" s="1"/>
  <c r="AM10" i="23"/>
  <c r="AA7" i="8"/>
  <c r="BB15" i="14"/>
  <c r="BB33" i="14"/>
  <c r="BB39" i="14"/>
  <c r="BB92" i="14"/>
  <c r="BB108" i="14"/>
  <c r="BB129" i="14"/>
  <c r="BB150" i="14"/>
  <c r="BA254" i="14"/>
  <c r="BA345" i="14"/>
  <c r="BA390" i="14"/>
  <c r="O450" i="14"/>
  <c r="AJ450" i="14" s="1"/>
  <c r="AJ430" i="14"/>
  <c r="BA430" i="14" s="1"/>
  <c r="BA443" i="14"/>
  <c r="W453" i="14"/>
  <c r="AP453" i="14" s="1"/>
  <c r="BA453" i="14" s="1"/>
  <c r="T4" i="24"/>
  <c r="M4" i="24"/>
  <c r="BB52" i="14"/>
  <c r="BB145" i="14"/>
  <c r="BA347" i="14"/>
  <c r="AR3" i="24"/>
  <c r="AS3" i="24" s="1"/>
  <c r="AK3" i="24"/>
  <c r="AQ36" i="32"/>
  <c r="AR36" i="32" s="1"/>
  <c r="AP36" i="32"/>
  <c r="Y29" i="32"/>
  <c r="X29" i="32"/>
  <c r="U29" i="32"/>
  <c r="V29" i="32" s="1"/>
  <c r="T29" i="32"/>
  <c r="Q56" i="32"/>
  <c r="AD56" i="32"/>
  <c r="AE56" i="32" s="1"/>
  <c r="BB26" i="14"/>
  <c r="BB28" i="14"/>
  <c r="BB63" i="14"/>
  <c r="BB65" i="14"/>
  <c r="BB83" i="14"/>
  <c r="BA288" i="14"/>
  <c r="BA305" i="14"/>
  <c r="BA446" i="14"/>
  <c r="BA428" i="14"/>
  <c r="Y28" i="32"/>
  <c r="X28" i="32"/>
  <c r="U28" i="32"/>
  <c r="V28" i="32" s="1"/>
  <c r="T28" i="32"/>
  <c r="BB9" i="14"/>
  <c r="BB30" i="14"/>
  <c r="BB51" i="14"/>
  <c r="BB102" i="14"/>
  <c r="BB120" i="14"/>
  <c r="BB144" i="14"/>
  <c r="BB159" i="14"/>
  <c r="BA262" i="14"/>
  <c r="BA265" i="14"/>
  <c r="BA319" i="14"/>
  <c r="BA357" i="14"/>
  <c r="BA451" i="14"/>
  <c r="O455" i="14"/>
  <c r="AJ455" i="14" s="1"/>
  <c r="AJ435" i="14"/>
  <c r="BA435" i="14" s="1"/>
  <c r="BA441" i="14"/>
  <c r="BA454" i="14"/>
  <c r="O18" i="15"/>
  <c r="AA3" i="8"/>
  <c r="BB46" i="14"/>
  <c r="BB139" i="14"/>
  <c r="BB157" i="14"/>
  <c r="BA321" i="14"/>
  <c r="BA359" i="14"/>
  <c r="BA340" i="14"/>
  <c r="BA342" i="14"/>
  <c r="BA418" i="14"/>
  <c r="BA449" i="14"/>
  <c r="BA433" i="14"/>
  <c r="O10" i="15"/>
  <c r="BB8" i="14"/>
  <c r="BB77" i="14"/>
  <c r="BB101" i="14"/>
  <c r="BB119" i="14"/>
  <c r="BA237" i="14"/>
  <c r="BA298" i="14"/>
  <c r="BA383" i="14"/>
  <c r="AP420" i="14"/>
  <c r="W440" i="14"/>
  <c r="AP440" i="14" s="1"/>
  <c r="BA440" i="14" s="1"/>
  <c r="W448" i="14"/>
  <c r="AP448" i="14" s="1"/>
  <c r="BA448" i="14" s="1"/>
  <c r="O6" i="15"/>
  <c r="AJ11" i="24"/>
  <c r="AC11" i="24"/>
  <c r="AH26" i="32"/>
  <c r="AH23" i="32" s="1"/>
  <c r="AD38" i="32"/>
  <c r="AS38" i="32" s="1"/>
  <c r="AC38" i="32"/>
  <c r="AD49" i="32"/>
  <c r="AE49" i="32" s="1"/>
  <c r="AH49" i="32" s="1"/>
  <c r="Q49" i="32"/>
  <c r="K63" i="32"/>
  <c r="M62" i="32"/>
  <c r="P62" i="32"/>
  <c r="R78" i="32"/>
  <c r="AJ420" i="14"/>
  <c r="AJ425" i="14"/>
  <c r="BA425" i="14" s="1"/>
  <c r="K5" i="24"/>
  <c r="AK56" i="32"/>
  <c r="AL56" i="32" s="1"/>
  <c r="AK46" i="32"/>
  <c r="AL46" i="32" s="1"/>
  <c r="AK55" i="32"/>
  <c r="AK47" i="32"/>
  <c r="AL47" i="32" s="1"/>
  <c r="AK51" i="32"/>
  <c r="AL51" i="32" s="1"/>
  <c r="AK48" i="32"/>
  <c r="AL48" i="32" s="1"/>
  <c r="AK54" i="32"/>
  <c r="AK49" i="32"/>
  <c r="AL49" i="32" s="1"/>
  <c r="AK53" i="32"/>
  <c r="AL53" i="32" s="1"/>
  <c r="AK44" i="32"/>
  <c r="AL44" i="32" s="1"/>
  <c r="Y30" i="32"/>
  <c r="X30" i="32"/>
  <c r="U30" i="32"/>
  <c r="V30" i="32" s="1"/>
  <c r="T30" i="32"/>
  <c r="AK45" i="32"/>
  <c r="AG27" i="32"/>
  <c r="X44" i="32"/>
  <c r="AB44" i="32" s="1"/>
  <c r="Y44" i="32"/>
  <c r="U44" i="32"/>
  <c r="V44" i="32" s="1"/>
  <c r="T44" i="32"/>
  <c r="AJ417" i="14"/>
  <c r="BA417" i="14" s="1"/>
  <c r="AJ422" i="14"/>
  <c r="BA422" i="14" s="1"/>
  <c r="W450" i="14"/>
  <c r="AP450" i="14" s="1"/>
  <c r="W455" i="14"/>
  <c r="AP455" i="14" s="1"/>
  <c r="J66" i="20"/>
  <c r="J78" i="20"/>
  <c r="J90" i="20"/>
  <c r="J102" i="20"/>
  <c r="J114" i="20"/>
  <c r="J126" i="20"/>
  <c r="AJ27" i="32"/>
  <c r="Y31" i="32"/>
  <c r="Z31" i="32" s="1"/>
  <c r="X31" i="32"/>
  <c r="U31" i="32"/>
  <c r="V31" i="32" s="1"/>
  <c r="E39" i="32"/>
  <c r="D39" i="32"/>
  <c r="J67" i="20"/>
  <c r="J79" i="20"/>
  <c r="J91" i="20"/>
  <c r="J103" i="20"/>
  <c r="J115" i="20"/>
  <c r="J127" i="20"/>
  <c r="T31" i="32"/>
  <c r="AK57" i="32"/>
  <c r="W447" i="14"/>
  <c r="AP447" i="14" s="1"/>
  <c r="BA447" i="14" s="1"/>
  <c r="J56" i="20"/>
  <c r="J68" i="20"/>
  <c r="J80" i="20"/>
  <c r="J92" i="20"/>
  <c r="J104" i="20"/>
  <c r="J116" i="20"/>
  <c r="AB10" i="24"/>
  <c r="U10" i="24"/>
  <c r="AJ424" i="14"/>
  <c r="BA424" i="14" s="1"/>
  <c r="AJ429" i="14"/>
  <c r="BA429" i="14" s="1"/>
  <c r="AE37" i="32"/>
  <c r="AE35" i="32"/>
  <c r="AE33" i="32"/>
  <c r="AE31" i="32"/>
  <c r="AF31" i="32" s="1"/>
  <c r="AE29" i="32"/>
  <c r="AF29" i="32" s="1"/>
  <c r="AE27" i="32"/>
  <c r="AF27" i="32" s="1"/>
  <c r="AE39" i="32"/>
  <c r="AF39" i="32" s="1"/>
  <c r="AE36" i="32"/>
  <c r="AF36" i="32" s="1"/>
  <c r="AE34" i="32"/>
  <c r="AF34" i="32" s="1"/>
  <c r="AE32" i="32"/>
  <c r="AF32" i="32" s="1"/>
  <c r="AE30" i="32"/>
  <c r="AF30" i="32" s="1"/>
  <c r="AE28" i="32"/>
  <c r="AF28" i="32" s="1"/>
  <c r="AE38" i="32"/>
  <c r="AF38" i="32" s="1"/>
  <c r="AE26" i="32"/>
  <c r="AF26" i="32" s="1"/>
  <c r="Y26" i="32"/>
  <c r="X26" i="32"/>
  <c r="U26" i="32"/>
  <c r="V26" i="32" s="1"/>
  <c r="AJ29" i="32"/>
  <c r="S46" i="32"/>
  <c r="M47" i="32"/>
  <c r="AA46" i="32"/>
  <c r="M3" i="24"/>
  <c r="T9" i="24"/>
  <c r="M9" i="24"/>
  <c r="AG39" i="32"/>
  <c r="AH39" i="32" s="1"/>
  <c r="AG36" i="32"/>
  <c r="AH36" i="32" s="1"/>
  <c r="AG34" i="32"/>
  <c r="AH34" i="32" s="1"/>
  <c r="AG32" i="32"/>
  <c r="AH32" i="32" s="1"/>
  <c r="AG30" i="32"/>
  <c r="AH30" i="32" s="1"/>
  <c r="AG28" i="32"/>
  <c r="AH28" i="32" s="1"/>
  <c r="AG38" i="32"/>
  <c r="AH38" i="32" s="1"/>
  <c r="T26" i="32"/>
  <c r="Y27" i="32"/>
  <c r="X27" i="32"/>
  <c r="U27" i="32"/>
  <c r="V27" i="32" s="1"/>
  <c r="M33" i="32"/>
  <c r="S32" i="32"/>
  <c r="AG33" i="32"/>
  <c r="AJ426" i="14"/>
  <c r="BA426" i="14" s="1"/>
  <c r="AJ431" i="14"/>
  <c r="BA431" i="14" s="1"/>
  <c r="AJ436" i="14"/>
  <c r="BA436" i="14" s="1"/>
  <c r="T27" i="32"/>
  <c r="AG31" i="32"/>
  <c r="AH31" i="32" s="1"/>
  <c r="X45" i="32"/>
  <c r="AB45" i="32" s="1"/>
  <c r="Y45" i="32"/>
  <c r="AN48" i="32"/>
  <c r="AK50" i="32"/>
  <c r="AL50" i="32" s="1"/>
  <c r="F26" i="32"/>
  <c r="AK39" i="32"/>
  <c r="AL39" i="32" s="1"/>
  <c r="AO39" i="32" s="1"/>
  <c r="AM45" i="32"/>
  <c r="AI49" i="32"/>
  <c r="AJ49" i="32" s="1"/>
  <c r="AI37" i="32"/>
  <c r="AG48" i="32"/>
  <c r="AH48" i="32" s="1"/>
  <c r="N116" i="32"/>
  <c r="AG57" i="32"/>
  <c r="AG56" i="32"/>
  <c r="AH56" i="32" s="1"/>
  <c r="AP56" i="32" s="1"/>
  <c r="AG55" i="32"/>
  <c r="AG54" i="32"/>
  <c r="AG53" i="32"/>
  <c r="AH53" i="32" s="1"/>
  <c r="AM44" i="32"/>
  <c r="AN44" i="32" s="1"/>
  <c r="Q53" i="32"/>
  <c r="AD53" i="32"/>
  <c r="AE53" i="32" s="1"/>
  <c r="AJ53" i="32" s="1"/>
  <c r="AI54" i="32"/>
  <c r="J70" i="32"/>
  <c r="E214" i="32"/>
  <c r="F214" i="32" s="1"/>
  <c r="AK27" i="32"/>
  <c r="AK29" i="32"/>
  <c r="AK31" i="32"/>
  <c r="AL31" i="32" s="1"/>
  <c r="AK33" i="32"/>
  <c r="AK35" i="32"/>
  <c r="AK37" i="32"/>
  <c r="AA45" i="32"/>
  <c r="AG47" i="32"/>
  <c r="AH47" i="32" s="1"/>
  <c r="AI48" i="32"/>
  <c r="AJ48" i="32" s="1"/>
  <c r="AI51" i="32"/>
  <c r="AJ51" i="32" s="1"/>
  <c r="AP51" i="32" s="1"/>
  <c r="T68" i="32"/>
  <c r="U68" i="32" s="1"/>
  <c r="AG149" i="32"/>
  <c r="AK161" i="32"/>
  <c r="AL175" i="32"/>
  <c r="AK175" i="32"/>
  <c r="X69" i="32"/>
  <c r="AM57" i="32"/>
  <c r="AM56" i="32"/>
  <c r="AN56" i="32" s="1"/>
  <c r="AM55" i="32"/>
  <c r="AN55" i="32" s="1"/>
  <c r="AM54" i="32"/>
  <c r="AM53" i="32"/>
  <c r="AN53" i="32" s="1"/>
  <c r="AM52" i="32"/>
  <c r="AN52" i="32" s="1"/>
  <c r="AM51" i="32"/>
  <c r="AN51" i="32" s="1"/>
  <c r="AM50" i="32"/>
  <c r="AN50" i="32" s="1"/>
  <c r="AD39" i="32"/>
  <c r="AS39" i="32" s="1"/>
  <c r="AD45" i="32"/>
  <c r="AE45" i="32" s="1"/>
  <c r="AG46" i="32"/>
  <c r="AH46" i="32" s="1"/>
  <c r="AI47" i="32"/>
  <c r="AJ47" i="32" s="1"/>
  <c r="Q51" i="32"/>
  <c r="Q54" i="32"/>
  <c r="AD54" i="32"/>
  <c r="AE54" i="32" s="1"/>
  <c r="AI55" i="32"/>
  <c r="J71" i="32"/>
  <c r="AJ38" i="32"/>
  <c r="O65" i="32"/>
  <c r="AC27" i="32"/>
  <c r="AC29" i="32"/>
  <c r="AH29" i="32" s="1"/>
  <c r="AC31" i="32"/>
  <c r="AJ31" i="32" s="1"/>
  <c r="AC33" i="32"/>
  <c r="AJ33" i="32" s="1"/>
  <c r="AC35" i="32"/>
  <c r="AH35" i="32" s="1"/>
  <c r="AC37" i="32"/>
  <c r="AH37" i="32" s="1"/>
  <c r="AK38" i="32"/>
  <c r="AL38" i="32" s="1"/>
  <c r="AG45" i="32"/>
  <c r="AH45" i="32" s="1"/>
  <c r="AI46" i="32"/>
  <c r="AJ46" i="32" s="1"/>
  <c r="AG50" i="32"/>
  <c r="AH50" i="32" s="1"/>
  <c r="AI56" i="32"/>
  <c r="AJ56" i="32" s="1"/>
  <c r="AL160" i="32"/>
  <c r="AK160" i="32"/>
  <c r="AK26" i="32"/>
  <c r="AL26" i="32" s="1"/>
  <c r="AM47" i="32"/>
  <c r="AN47" i="32" s="1"/>
  <c r="AI52" i="32"/>
  <c r="AJ52" i="32" s="1"/>
  <c r="AP52" i="32" s="1"/>
  <c r="Q55" i="32"/>
  <c r="AD55" i="32"/>
  <c r="AE55" i="32" s="1"/>
  <c r="AK28" i="32"/>
  <c r="AL28" i="32" s="1"/>
  <c r="AO28" i="32" s="1"/>
  <c r="AK30" i="32"/>
  <c r="AL30" i="32" s="1"/>
  <c r="AO30" i="32" s="1"/>
  <c r="AK32" i="32"/>
  <c r="AL32" i="32" s="1"/>
  <c r="AO32" i="32" s="1"/>
  <c r="AK34" i="32"/>
  <c r="AL34" i="32" s="1"/>
  <c r="AO34" i="32" s="1"/>
  <c r="AG44" i="32"/>
  <c r="AH44" i="32" s="1"/>
  <c r="AP44" i="32" s="1"/>
  <c r="AI45" i="32"/>
  <c r="AJ45" i="32" s="1"/>
  <c r="AI50" i="32"/>
  <c r="AJ50" i="32" s="1"/>
  <c r="R75" i="32"/>
  <c r="AA21" i="33"/>
  <c r="O21" i="33"/>
  <c r="Z21" i="33"/>
  <c r="N21" i="33"/>
  <c r="AJ21" i="33"/>
  <c r="X21" i="33"/>
  <c r="AI21" i="33"/>
  <c r="W21" i="33"/>
  <c r="AH21" i="33"/>
  <c r="V21" i="33"/>
  <c r="AG21" i="33"/>
  <c r="U21" i="33"/>
  <c r="AF21" i="33"/>
  <c r="T21" i="33"/>
  <c r="M21" i="33"/>
  <c r="N122" i="32"/>
  <c r="N131" i="32"/>
  <c r="AG158" i="32"/>
  <c r="AG170" i="32"/>
  <c r="P21" i="33"/>
  <c r="X66" i="32"/>
  <c r="N125" i="32"/>
  <c r="N142" i="32"/>
  <c r="AG157" i="32"/>
  <c r="AG169" i="32"/>
  <c r="AL179" i="32"/>
  <c r="AK179" i="32"/>
  <c r="E218" i="32"/>
  <c r="F218" i="32" s="1"/>
  <c r="Q21" i="33"/>
  <c r="R21" i="33"/>
  <c r="N137" i="32"/>
  <c r="AG155" i="32"/>
  <c r="AK159" i="32"/>
  <c r="AN159" i="32" s="1"/>
  <c r="AG167" i="32"/>
  <c r="AL178" i="32"/>
  <c r="AK178" i="32"/>
  <c r="S21" i="33"/>
  <c r="S48" i="33"/>
  <c r="Y48" i="33" s="1"/>
  <c r="Y21" i="33"/>
  <c r="T6" i="35"/>
  <c r="U5" i="35"/>
  <c r="AD57" i="32"/>
  <c r="AE57" i="32" s="1"/>
  <c r="AJ57" i="32" s="1"/>
  <c r="AL177" i="32"/>
  <c r="AK177" i="32"/>
  <c r="AB21" i="33"/>
  <c r="S50" i="33"/>
  <c r="Y50" i="33" s="1"/>
  <c r="U4" i="35"/>
  <c r="N118" i="32"/>
  <c r="N135" i="32"/>
  <c r="AK156" i="32"/>
  <c r="AN156" i="32" s="1"/>
  <c r="AG164" i="32"/>
  <c r="AC21" i="33"/>
  <c r="S52" i="33"/>
  <c r="Y52" i="33" s="1"/>
  <c r="N138" i="32"/>
  <c r="AG163" i="32"/>
  <c r="E215" i="32"/>
  <c r="F215" i="32" s="1"/>
  <c r="AD21" i="33"/>
  <c r="AG162" i="32"/>
  <c r="AG174" i="32"/>
  <c r="AE21" i="33"/>
  <c r="K15" i="35"/>
  <c r="K19" i="35"/>
  <c r="K23" i="35"/>
  <c r="AK168" i="32" l="1"/>
  <c r="AN168" i="32" s="1"/>
  <c r="AK151" i="32"/>
  <c r="AN151" i="32" s="1"/>
  <c r="AL176" i="32"/>
  <c r="AN176" i="32" s="1"/>
  <c r="AK165" i="32"/>
  <c r="AN165" i="32" s="1"/>
  <c r="AK180" i="32"/>
  <c r="AN180" i="32" s="1"/>
  <c r="AL150" i="32"/>
  <c r="AN150" i="32" s="1"/>
  <c r="AN177" i="32"/>
  <c r="AK171" i="32"/>
  <c r="AN171" i="32" s="1"/>
  <c r="AK173" i="32"/>
  <c r="AN173" i="32" s="1"/>
  <c r="AK148" i="32"/>
  <c r="AN148" i="32" s="1"/>
  <c r="AL152" i="32"/>
  <c r="AN152" i="32" s="1"/>
  <c r="AK153" i="32"/>
  <c r="AN153" i="32" s="1"/>
  <c r="AN178" i="32"/>
  <c r="AK172" i="32"/>
  <c r="AN172" i="32" s="1"/>
  <c r="AN182" i="32"/>
  <c r="AL154" i="32"/>
  <c r="AK154" i="32"/>
  <c r="AN160" i="32"/>
  <c r="AK166" i="32"/>
  <c r="AL166" i="32"/>
  <c r="AH57" i="32"/>
  <c r="E26" i="32"/>
  <c r="D26" i="32"/>
  <c r="AJ35" i="32"/>
  <c r="AB4" i="24"/>
  <c r="U4" i="24"/>
  <c r="E4" i="4"/>
  <c r="H4" i="4"/>
  <c r="T22" i="3"/>
  <c r="U22" i="3" s="1"/>
  <c r="V22" i="3" s="1"/>
  <c r="U21" i="3"/>
  <c r="V21" i="3" s="1"/>
  <c r="AN57" i="32"/>
  <c r="J72" i="32"/>
  <c r="AH33" i="32"/>
  <c r="AN31" i="32"/>
  <c r="AJ10" i="24"/>
  <c r="AC10" i="24"/>
  <c r="Y61" i="32"/>
  <c r="Z61" i="32" s="1"/>
  <c r="AB61" i="32" s="1"/>
  <c r="Z44" i="32"/>
  <c r="AL54" i="32"/>
  <c r="T65" i="32"/>
  <c r="U65" i="32" s="1"/>
  <c r="T66" i="32"/>
  <c r="U66" i="32" s="1"/>
  <c r="Z29" i="32"/>
  <c r="AO26" i="32"/>
  <c r="X71" i="32"/>
  <c r="AP47" i="32"/>
  <c r="Y32" i="32"/>
  <c r="X32" i="32"/>
  <c r="U32" i="32"/>
  <c r="V32" i="32" s="1"/>
  <c r="T32" i="32"/>
  <c r="T61" i="32"/>
  <c r="U61" i="32" s="1"/>
  <c r="Z26" i="32"/>
  <c r="AF33" i="32"/>
  <c r="R80" i="32"/>
  <c r="AL167" i="32"/>
  <c r="AK167" i="32"/>
  <c r="AL163" i="32"/>
  <c r="AK163" i="32"/>
  <c r="AP46" i="32"/>
  <c r="Y62" i="32"/>
  <c r="Z62" i="32" s="1"/>
  <c r="AB62" i="32" s="1"/>
  <c r="Z45" i="32"/>
  <c r="M34" i="32"/>
  <c r="S33" i="32"/>
  <c r="AF23" i="32"/>
  <c r="AN26" i="32"/>
  <c r="AF35" i="32"/>
  <c r="AH27" i="32"/>
  <c r="AN27" i="32" s="1"/>
  <c r="E4" i="1"/>
  <c r="C4" i="1" s="1"/>
  <c r="AL169" i="32"/>
  <c r="AK169" i="32"/>
  <c r="AL157" i="32"/>
  <c r="AK157" i="32"/>
  <c r="AL155" i="32"/>
  <c r="AK155" i="32"/>
  <c r="X68" i="32"/>
  <c r="AN175" i="32"/>
  <c r="AL37" i="32"/>
  <c r="AJ54" i="32"/>
  <c r="U9" i="24"/>
  <c r="AB9" i="24"/>
  <c r="AN38" i="32"/>
  <c r="AF37" i="32"/>
  <c r="AN37" i="32" s="1"/>
  <c r="AN49" i="32"/>
  <c r="AP49" i="32" s="1"/>
  <c r="K64" i="32"/>
  <c r="P63" i="32"/>
  <c r="BA455" i="14"/>
  <c r="BA450" i="14"/>
  <c r="AL35" i="32"/>
  <c r="AO35" i="32" s="1"/>
  <c r="AP48" i="32"/>
  <c r="AN28" i="32"/>
  <c r="AL45" i="32"/>
  <c r="AL55" i="32"/>
  <c r="H3" i="4"/>
  <c r="E3" i="4"/>
  <c r="AL170" i="32"/>
  <c r="AK170" i="32"/>
  <c r="AQ34" i="32"/>
  <c r="AR34" i="32" s="1"/>
  <c r="AP34" i="32"/>
  <c r="O66" i="32"/>
  <c r="AH65" i="32"/>
  <c r="N65" i="32"/>
  <c r="AN161" i="32"/>
  <c r="AL33" i="32"/>
  <c r="AO33" i="32" s="1"/>
  <c r="AJ37" i="32"/>
  <c r="T62" i="32"/>
  <c r="U62" i="32" s="1"/>
  <c r="Z27" i="32"/>
  <c r="AN30" i="32"/>
  <c r="T7" i="35"/>
  <c r="U6" i="35"/>
  <c r="AL158" i="32"/>
  <c r="AK158" i="32"/>
  <c r="AQ32" i="32"/>
  <c r="AR32" i="32" s="1"/>
  <c r="AP32" i="32"/>
  <c r="AP50" i="32"/>
  <c r="AO31" i="32"/>
  <c r="T69" i="32"/>
  <c r="U69" i="32" s="1"/>
  <c r="AN32" i="32"/>
  <c r="D2" i="1"/>
  <c r="D4" i="1"/>
  <c r="D3" i="1"/>
  <c r="AQ30" i="32"/>
  <c r="AR30" i="32" s="1"/>
  <c r="AP30" i="32"/>
  <c r="J73" i="32"/>
  <c r="AL149" i="32"/>
  <c r="AK149" i="32"/>
  <c r="AL29" i="32"/>
  <c r="AO29" i="32" s="1"/>
  <c r="AP53" i="32"/>
  <c r="T70" i="32"/>
  <c r="U70" i="32" s="1"/>
  <c r="S47" i="32"/>
  <c r="M48" i="32"/>
  <c r="AA47" i="32"/>
  <c r="AN34" i="32"/>
  <c r="L5" i="24"/>
  <c r="K6" i="24"/>
  <c r="M63" i="32"/>
  <c r="T64" i="32"/>
  <c r="U64" i="32" s="1"/>
  <c r="T63" i="32"/>
  <c r="U63" i="32" s="1"/>
  <c r="Z28" i="32"/>
  <c r="AR2" i="24"/>
  <c r="AS2" i="24" s="1"/>
  <c r="AK2" i="24"/>
  <c r="N6" i="1"/>
  <c r="O6" i="1" s="1"/>
  <c r="L6" i="1"/>
  <c r="F7" i="1"/>
  <c r="G6" i="1"/>
  <c r="H6" i="1" s="1"/>
  <c r="C6" i="2"/>
  <c r="J6" i="1" s="1"/>
  <c r="L14" i="3"/>
  <c r="R77" i="32"/>
  <c r="AP39" i="32"/>
  <c r="AR39" i="32"/>
  <c r="AQ39" i="32"/>
  <c r="AL174" i="32"/>
  <c r="AK174" i="32"/>
  <c r="AQ28" i="32"/>
  <c r="AR28" i="32" s="1"/>
  <c r="AP28" i="32"/>
  <c r="AL27" i="32"/>
  <c r="AO27" i="32" s="1"/>
  <c r="AH54" i="32"/>
  <c r="X46" i="32"/>
  <c r="AB46" i="32" s="1"/>
  <c r="U46" i="32"/>
  <c r="V46" i="32" s="1"/>
  <c r="T46" i="32"/>
  <c r="Y46" i="32"/>
  <c r="AN36" i="32"/>
  <c r="AL57" i="32"/>
  <c r="T67" i="32"/>
  <c r="U67" i="32" s="1"/>
  <c r="Z30" i="32"/>
  <c r="AR11" i="24"/>
  <c r="AS11" i="24" s="1"/>
  <c r="AK11" i="24"/>
  <c r="AL164" i="32"/>
  <c r="AK164" i="32"/>
  <c r="AL162" i="32"/>
  <c r="AK162" i="32"/>
  <c r="AN179" i="32"/>
  <c r="AO38" i="32"/>
  <c r="AJ55" i="32"/>
  <c r="AN54" i="32"/>
  <c r="AH55" i="32"/>
  <c r="AP55" i="32" s="1"/>
  <c r="AN45" i="32"/>
  <c r="AP45" i="32" s="1"/>
  <c r="AN39" i="32"/>
  <c r="BA420" i="14"/>
  <c r="B6" i="4"/>
  <c r="C5" i="4"/>
  <c r="F5" i="4"/>
  <c r="AN158" i="32" l="1"/>
  <c r="AN174" i="32"/>
  <c r="AN163" i="32"/>
  <c r="AN164" i="32"/>
  <c r="AN157" i="32"/>
  <c r="AN149" i="32"/>
  <c r="AN166" i="32"/>
  <c r="AN169" i="32"/>
  <c r="AN154" i="32"/>
  <c r="AN170" i="32"/>
  <c r="AN167" i="32"/>
  <c r="AQ38" i="32"/>
  <c r="AR38" i="32" s="1"/>
  <c r="AP38" i="32"/>
  <c r="K7" i="24"/>
  <c r="L6" i="24"/>
  <c r="AR33" i="32"/>
  <c r="AQ33" i="32"/>
  <c r="AP33" i="32"/>
  <c r="K97" i="32"/>
  <c r="P97" i="32" s="1"/>
  <c r="AK62" i="32"/>
  <c r="E6" i="1"/>
  <c r="C6" i="1" s="1"/>
  <c r="T5" i="24"/>
  <c r="M5" i="24"/>
  <c r="M49" i="32"/>
  <c r="AA48" i="32"/>
  <c r="S48" i="32"/>
  <c r="AC9" i="24"/>
  <c r="AJ9" i="24"/>
  <c r="K92" i="32"/>
  <c r="P92" i="32" s="1"/>
  <c r="K95" i="32"/>
  <c r="P95" i="32" s="1"/>
  <c r="K96" i="32"/>
  <c r="P96" i="32" s="1"/>
  <c r="K93" i="32"/>
  <c r="P93" i="32" s="1"/>
  <c r="K91" i="32"/>
  <c r="P91" i="32" s="1"/>
  <c r="K94" i="32"/>
  <c r="P94" i="32" s="1"/>
  <c r="AK61" i="32"/>
  <c r="C7" i="2"/>
  <c r="J7" i="1" s="1"/>
  <c r="N7" i="1"/>
  <c r="O7" i="1" s="1"/>
  <c r="L7" i="1"/>
  <c r="G7" i="1"/>
  <c r="H7" i="1" s="1"/>
  <c r="E7" i="1" s="1"/>
  <c r="C7" i="1" s="1"/>
  <c r="F8" i="1"/>
  <c r="Z32" i="32"/>
  <c r="T71" i="32"/>
  <c r="U71" i="32" s="1"/>
  <c r="T72" i="32"/>
  <c r="U72" i="32" s="1"/>
  <c r="X47" i="32"/>
  <c r="AB47" i="32" s="1"/>
  <c r="Y47" i="32"/>
  <c r="U47" i="32"/>
  <c r="V47" i="32" s="1"/>
  <c r="T47" i="32"/>
  <c r="N66" i="32"/>
  <c r="AH66" i="32"/>
  <c r="O67" i="32"/>
  <c r="AO37" i="32"/>
  <c r="X73" i="32"/>
  <c r="AN29" i="32"/>
  <c r="H5" i="4"/>
  <c r="E5" i="4"/>
  <c r="AN162" i="32"/>
  <c r="Y63" i="32"/>
  <c r="Z63" i="32" s="1"/>
  <c r="AB63" i="32" s="1"/>
  <c r="Z46" i="32"/>
  <c r="Y64" i="32"/>
  <c r="Z64" i="32" s="1"/>
  <c r="AB64" i="32" s="1"/>
  <c r="AR35" i="32"/>
  <c r="AQ35" i="32"/>
  <c r="AP35" i="32"/>
  <c r="AN35" i="32"/>
  <c r="R82" i="32"/>
  <c r="AC4" i="24"/>
  <c r="AJ4" i="24"/>
  <c r="T8" i="35"/>
  <c r="U7" i="35"/>
  <c r="AQ26" i="32"/>
  <c r="AR26" i="32" s="1"/>
  <c r="AP26" i="32"/>
  <c r="AK10" i="24"/>
  <c r="AR10" i="24"/>
  <c r="AS10" i="24" s="1"/>
  <c r="AQ94" i="4"/>
  <c r="AQ90" i="4"/>
  <c r="AQ52" i="4"/>
  <c r="AQ86" i="4"/>
  <c r="AQ78" i="4"/>
  <c r="AQ48" i="4"/>
  <c r="AQ28" i="4"/>
  <c r="AI7" i="4"/>
  <c r="AQ20" i="4"/>
  <c r="AQ60" i="4"/>
  <c r="AQ64" i="4"/>
  <c r="AQ82" i="4"/>
  <c r="AQ56" i="4"/>
  <c r="AQ16" i="4"/>
  <c r="AQ12" i="4"/>
  <c r="B7" i="4"/>
  <c r="AQ40" i="4"/>
  <c r="AQ44" i="4"/>
  <c r="AQ4" i="4"/>
  <c r="AQ32" i="4"/>
  <c r="AQ8" i="4"/>
  <c r="F6" i="4"/>
  <c r="AQ24" i="4"/>
  <c r="C6" i="4"/>
  <c r="AQ36" i="4"/>
  <c r="AQ29" i="32"/>
  <c r="AR29" i="32" s="1"/>
  <c r="AP29" i="32"/>
  <c r="J74" i="32"/>
  <c r="R79" i="32"/>
  <c r="X70" i="32"/>
  <c r="Y33" i="32"/>
  <c r="X33" i="32"/>
  <c r="U33" i="32"/>
  <c r="V33" i="32" s="1"/>
  <c r="T33" i="32"/>
  <c r="AN33" i="32"/>
  <c r="AP57" i="32"/>
  <c r="AP54" i="32"/>
  <c r="D6" i="1"/>
  <c r="K65" i="32"/>
  <c r="P64" i="32"/>
  <c r="M64" i="32"/>
  <c r="AN155" i="32"/>
  <c r="M35" i="32"/>
  <c r="S34" i="32"/>
  <c r="AR27" i="32"/>
  <c r="AQ27" i="32"/>
  <c r="AP27" i="32"/>
  <c r="J75" i="32"/>
  <c r="D7" i="1"/>
  <c r="D5" i="1"/>
  <c r="AQ31" i="32"/>
  <c r="AR31" i="32" s="1"/>
  <c r="AP31" i="32"/>
  <c r="X75" i="32" l="1"/>
  <c r="N8" i="1"/>
  <c r="O8" i="1" s="1"/>
  <c r="G8" i="1"/>
  <c r="H8" i="1" s="1"/>
  <c r="L8" i="1"/>
  <c r="C8" i="2"/>
  <c r="J8" i="1" s="1"/>
  <c r="F9" i="1"/>
  <c r="AR9" i="24"/>
  <c r="AS9" i="24" s="1"/>
  <c r="AK9" i="24"/>
  <c r="J76" i="32"/>
  <c r="E6" i="4"/>
  <c r="H6" i="4" s="1"/>
  <c r="AR37" i="32"/>
  <c r="AQ37" i="32"/>
  <c r="AP37" i="32"/>
  <c r="C7" i="4"/>
  <c r="B8" i="4"/>
  <c r="F7" i="4"/>
  <c r="AK4" i="24"/>
  <c r="AR4" i="24"/>
  <c r="AS4" i="24" s="1"/>
  <c r="Y65" i="32"/>
  <c r="Z65" i="32" s="1"/>
  <c r="AB65" i="32" s="1"/>
  <c r="Z47" i="32"/>
  <c r="Y66" i="32"/>
  <c r="Z66" i="32" s="1"/>
  <c r="AB66" i="32" s="1"/>
  <c r="K66" i="32"/>
  <c r="P65" i="32"/>
  <c r="M65" i="32"/>
  <c r="Z33" i="32"/>
  <c r="T74" i="32"/>
  <c r="U74" i="32" s="1"/>
  <c r="T73" i="32"/>
  <c r="U73" i="32" s="1"/>
  <c r="O68" i="32"/>
  <c r="N67" i="32"/>
  <c r="AH67" i="32"/>
  <c r="AB5" i="24"/>
  <c r="U5" i="24"/>
  <c r="M6" i="24"/>
  <c r="T6" i="24"/>
  <c r="M36" i="32"/>
  <c r="S35" i="32"/>
  <c r="R81" i="32"/>
  <c r="X72" i="32"/>
  <c r="K99" i="32"/>
  <c r="P99" i="32" s="1"/>
  <c r="AK64" i="32"/>
  <c r="K8" i="24"/>
  <c r="L8" i="24" s="1"/>
  <c r="L7" i="24"/>
  <c r="J77" i="32"/>
  <c r="R84" i="32"/>
  <c r="K98" i="32"/>
  <c r="P98" i="32" s="1"/>
  <c r="AK63" i="32"/>
  <c r="X48" i="32"/>
  <c r="AB48" i="32" s="1"/>
  <c r="Y48" i="32"/>
  <c r="U48" i="32"/>
  <c r="V48" i="32" s="1"/>
  <c r="T48" i="32"/>
  <c r="Y34" i="32"/>
  <c r="X34" i="32"/>
  <c r="U34" i="32"/>
  <c r="V34" i="32" s="1"/>
  <c r="T34" i="32"/>
  <c r="T9" i="35"/>
  <c r="U8" i="35"/>
  <c r="AA49" i="32"/>
  <c r="M50" i="32"/>
  <c r="S49" i="32"/>
  <c r="E8" i="1" l="1"/>
  <c r="C8" i="1" s="1"/>
  <c r="X49" i="32"/>
  <c r="AB49" i="32" s="1"/>
  <c r="Y49" i="32"/>
  <c r="U49" i="32"/>
  <c r="V49" i="32" s="1"/>
  <c r="T49" i="32"/>
  <c r="Z34" i="32"/>
  <c r="T76" i="32"/>
  <c r="U76" i="32" s="1"/>
  <c r="T75" i="32"/>
  <c r="U75" i="32" s="1"/>
  <c r="X74" i="32"/>
  <c r="E7" i="4"/>
  <c r="H7" i="4" s="1"/>
  <c r="AJ5" i="24"/>
  <c r="AC5" i="24"/>
  <c r="AA50" i="32"/>
  <c r="M51" i="32"/>
  <c r="S50" i="32"/>
  <c r="J79" i="32"/>
  <c r="J78" i="32"/>
  <c r="T7" i="24"/>
  <c r="M7" i="24"/>
  <c r="R83" i="32"/>
  <c r="N68" i="32"/>
  <c r="AH68" i="32"/>
  <c r="O69" i="32"/>
  <c r="K67" i="32"/>
  <c r="M66" i="32"/>
  <c r="P66" i="32"/>
  <c r="X77" i="32"/>
  <c r="Z48" i="32"/>
  <c r="Y67" i="32"/>
  <c r="Z67" i="32" s="1"/>
  <c r="AB67" i="32" s="1"/>
  <c r="Y68" i="32"/>
  <c r="Z68" i="32" s="1"/>
  <c r="AB68" i="32" s="1"/>
  <c r="T8" i="24"/>
  <c r="M8" i="24"/>
  <c r="Y35" i="32"/>
  <c r="X35" i="32"/>
  <c r="U35" i="32"/>
  <c r="V35" i="32" s="1"/>
  <c r="T35" i="32"/>
  <c r="AQ72" i="4"/>
  <c r="AQ75" i="4"/>
  <c r="AQ68" i="4"/>
  <c r="C8" i="4"/>
  <c r="B9" i="4"/>
  <c r="F8" i="4"/>
  <c r="M37" i="32"/>
  <c r="S36" i="32"/>
  <c r="AK66" i="32"/>
  <c r="K101" i="32"/>
  <c r="P101" i="32" s="1"/>
  <c r="AB6" i="24"/>
  <c r="U6" i="24"/>
  <c r="K100" i="32"/>
  <c r="P100" i="32" s="1"/>
  <c r="AK65" i="32"/>
  <c r="C9" i="2"/>
  <c r="J9" i="1" s="1"/>
  <c r="F10" i="1"/>
  <c r="N9" i="1"/>
  <c r="O9" i="1" s="1"/>
  <c r="G9" i="1"/>
  <c r="H9" i="1" s="1"/>
  <c r="E9" i="1" s="1"/>
  <c r="L9" i="1"/>
  <c r="T10" i="35"/>
  <c r="U9" i="35"/>
  <c r="J80" i="32" l="1"/>
  <c r="AB7" i="24"/>
  <c r="U7" i="24"/>
  <c r="AJ6" i="24"/>
  <c r="AC6" i="24"/>
  <c r="K68" i="32"/>
  <c r="P67" i="32"/>
  <c r="J81" i="32"/>
  <c r="O70" i="32"/>
  <c r="AH69" i="32"/>
  <c r="N69" i="32"/>
  <c r="X79" i="32"/>
  <c r="X76" i="32"/>
  <c r="Z35" i="32"/>
  <c r="T78" i="32"/>
  <c r="U78" i="32" s="1"/>
  <c r="T77" i="32"/>
  <c r="U77" i="32" s="1"/>
  <c r="T11" i="35"/>
  <c r="U10" i="35"/>
  <c r="Y36" i="32"/>
  <c r="X36" i="32"/>
  <c r="U36" i="32"/>
  <c r="V36" i="32" s="1"/>
  <c r="T36" i="32"/>
  <c r="M67" i="32"/>
  <c r="AA51" i="32"/>
  <c r="M52" i="32"/>
  <c r="S51" i="32"/>
  <c r="X50" i="32"/>
  <c r="AB50" i="32" s="1"/>
  <c r="Y50" i="32"/>
  <c r="U50" i="32"/>
  <c r="V50" i="32" s="1"/>
  <c r="T50" i="32"/>
  <c r="M38" i="32"/>
  <c r="S37" i="32"/>
  <c r="U8" i="24"/>
  <c r="AB8" i="24"/>
  <c r="Z49" i="32"/>
  <c r="Y69" i="32"/>
  <c r="Z69" i="32" s="1"/>
  <c r="AB69" i="32" s="1"/>
  <c r="Y70" i="32"/>
  <c r="Z70" i="32" s="1"/>
  <c r="AB70" i="32" s="1"/>
  <c r="C9" i="1"/>
  <c r="AK68" i="32"/>
  <c r="K103" i="32"/>
  <c r="P103" i="32" s="1"/>
  <c r="AI8" i="4"/>
  <c r="F9" i="4"/>
  <c r="B10" i="4"/>
  <c r="C9" i="4"/>
  <c r="K102" i="32"/>
  <c r="P102" i="32" s="1"/>
  <c r="AK67" i="32"/>
  <c r="M68" i="32"/>
  <c r="R85" i="32"/>
  <c r="AR5" i="24"/>
  <c r="AS5" i="24" s="1"/>
  <c r="AK5" i="24"/>
  <c r="C10" i="2"/>
  <c r="J10" i="1" s="1"/>
  <c r="L10" i="1"/>
  <c r="F11" i="1"/>
  <c r="N10" i="1"/>
  <c r="O10" i="1" s="1"/>
  <c r="G10" i="1"/>
  <c r="H10" i="1" s="1"/>
  <c r="E10" i="1" s="1"/>
  <c r="C10" i="1" s="1"/>
  <c r="E8" i="4"/>
  <c r="H8" i="4" s="1"/>
  <c r="D8" i="1"/>
  <c r="D9" i="1"/>
  <c r="AJ8" i="24" l="1"/>
  <c r="AC8" i="24"/>
  <c r="X81" i="32"/>
  <c r="K104" i="32"/>
  <c r="P104" i="32" s="1"/>
  <c r="AK69" i="32"/>
  <c r="E9" i="4"/>
  <c r="H9" i="4"/>
  <c r="AQ79" i="4"/>
  <c r="AQ61" i="4"/>
  <c r="AQ87" i="4"/>
  <c r="AQ57" i="4"/>
  <c r="AQ29" i="4"/>
  <c r="F10" i="4"/>
  <c r="C10" i="4"/>
  <c r="AQ53" i="4"/>
  <c r="AQ5" i="4"/>
  <c r="AQ95" i="4"/>
  <c r="AQ83" i="4"/>
  <c r="AQ49" i="4"/>
  <c r="AQ41" i="4"/>
  <c r="AQ91" i="4"/>
  <c r="AQ37" i="4"/>
  <c r="AQ21" i="4"/>
  <c r="AQ17" i="4"/>
  <c r="AQ13" i="4"/>
  <c r="AQ65" i="4"/>
  <c r="AQ45" i="4"/>
  <c r="AQ9" i="4"/>
  <c r="AQ33" i="4"/>
  <c r="AQ25" i="4"/>
  <c r="B11" i="4"/>
  <c r="F12" i="1"/>
  <c r="C11" i="2"/>
  <c r="J11" i="1" s="1"/>
  <c r="N11" i="1"/>
  <c r="O11" i="1" s="1"/>
  <c r="L11" i="1"/>
  <c r="G11" i="1"/>
  <c r="H11" i="1" s="1"/>
  <c r="Y37" i="32"/>
  <c r="X37" i="32"/>
  <c r="U37" i="32"/>
  <c r="V37" i="32" s="1"/>
  <c r="T37" i="32"/>
  <c r="K69" i="32"/>
  <c r="P68" i="32"/>
  <c r="M39" i="32"/>
  <c r="S39" i="32" s="1"/>
  <c r="S38" i="32"/>
  <c r="N70" i="32"/>
  <c r="O71" i="32"/>
  <c r="AH70" i="32"/>
  <c r="AR6" i="24"/>
  <c r="AS6" i="24" s="1"/>
  <c r="AK6" i="24"/>
  <c r="AA52" i="32"/>
  <c r="M53" i="32"/>
  <c r="S52" i="32"/>
  <c r="X78" i="32"/>
  <c r="Z50" i="32"/>
  <c r="Y71" i="32"/>
  <c r="Z71" i="32" s="1"/>
  <c r="AB71" i="32" s="1"/>
  <c r="Y72" i="32"/>
  <c r="Z72" i="32" s="1"/>
  <c r="AB72" i="32" s="1"/>
  <c r="AC7" i="24"/>
  <c r="AJ7" i="24"/>
  <c r="Z36" i="32"/>
  <c r="T80" i="32"/>
  <c r="U80" i="32" s="1"/>
  <c r="T79" i="32"/>
  <c r="U79" i="32" s="1"/>
  <c r="T12" i="35"/>
  <c r="U12" i="35" s="1"/>
  <c r="U11" i="35"/>
  <c r="G39" i="32"/>
  <c r="D10" i="1"/>
  <c r="AK70" i="32"/>
  <c r="K105" i="32"/>
  <c r="P105" i="32" s="1"/>
  <c r="Y51" i="32"/>
  <c r="X51" i="32"/>
  <c r="AB51" i="32" s="1"/>
  <c r="U51" i="32"/>
  <c r="V51" i="32" s="1"/>
  <c r="T51" i="32"/>
  <c r="C12" i="2" l="1"/>
  <c r="J12" i="1" s="1"/>
  <c r="F13" i="1"/>
  <c r="N12" i="1"/>
  <c r="O12" i="1" s="1"/>
  <c r="L12" i="1"/>
  <c r="G12" i="1"/>
  <c r="H12" i="1" s="1"/>
  <c r="E12" i="1" s="1"/>
  <c r="C12" i="1" s="1"/>
  <c r="E10" i="4"/>
  <c r="H10" i="4" s="1"/>
  <c r="K107" i="32"/>
  <c r="P107" i="32" s="1"/>
  <c r="AK72" i="32"/>
  <c r="X80" i="32"/>
  <c r="X38" i="32"/>
  <c r="Y38" i="32"/>
  <c r="U38" i="32"/>
  <c r="V38" i="32" s="1"/>
  <c r="T38" i="32"/>
  <c r="AK71" i="32"/>
  <c r="K106" i="32"/>
  <c r="P106" i="32" s="1"/>
  <c r="T39" i="32"/>
  <c r="Y39" i="32"/>
  <c r="X39" i="32"/>
  <c r="U39" i="32"/>
  <c r="V39" i="32" s="1"/>
  <c r="K70" i="32"/>
  <c r="P69" i="32"/>
  <c r="M69" i="32"/>
  <c r="N71" i="32"/>
  <c r="AH71" i="32"/>
  <c r="O72" i="32"/>
  <c r="AA53" i="32"/>
  <c r="M54" i="32"/>
  <c r="S53" i="32"/>
  <c r="Z37" i="32"/>
  <c r="T82" i="32"/>
  <c r="U82" i="32" s="1"/>
  <c r="T81" i="32"/>
  <c r="U81" i="32" s="1"/>
  <c r="AR8" i="24"/>
  <c r="AS8" i="24" s="1"/>
  <c r="AK8" i="24"/>
  <c r="X83" i="32"/>
  <c r="E11" i="1"/>
  <c r="C11" i="1" s="1"/>
  <c r="B12" i="4"/>
  <c r="C11" i="4"/>
  <c r="AQ69" i="4"/>
  <c r="AI6" i="4"/>
  <c r="AQ73" i="4"/>
  <c r="F11" i="4"/>
  <c r="AQ76" i="4"/>
  <c r="AI5" i="4"/>
  <c r="AI4" i="4"/>
  <c r="AI3" i="4"/>
  <c r="AI9" i="4"/>
  <c r="Y52" i="32"/>
  <c r="X52" i="32"/>
  <c r="AB52" i="32" s="1"/>
  <c r="U52" i="32"/>
  <c r="V52" i="32" s="1"/>
  <c r="T52" i="32"/>
  <c r="AK7" i="24"/>
  <c r="AR7" i="24"/>
  <c r="AS7" i="24" s="1"/>
  <c r="Z51" i="32"/>
  <c r="Y73" i="32"/>
  <c r="Z73" i="32" s="1"/>
  <c r="AB73" i="32" s="1"/>
  <c r="Y74" i="32"/>
  <c r="Z74" i="32" s="1"/>
  <c r="AB74" i="32" s="1"/>
  <c r="X85" i="32" l="1"/>
  <c r="O73" i="32"/>
  <c r="N72" i="32"/>
  <c r="AH72" i="32"/>
  <c r="Z39" i="32"/>
  <c r="T85" i="32"/>
  <c r="U85" i="32" s="1"/>
  <c r="F12" i="4"/>
  <c r="B13" i="4"/>
  <c r="C12" i="4"/>
  <c r="K71" i="32"/>
  <c r="P70" i="32"/>
  <c r="AA54" i="32"/>
  <c r="M55" i="32"/>
  <c r="S54" i="32"/>
  <c r="Z52" i="32"/>
  <c r="Y75" i="32"/>
  <c r="Z75" i="32" s="1"/>
  <c r="AB75" i="32" s="1"/>
  <c r="Y76" i="32"/>
  <c r="Z76" i="32" s="1"/>
  <c r="AB76" i="32" s="1"/>
  <c r="AK76" i="32" s="1"/>
  <c r="X82" i="32"/>
  <c r="AK74" i="32"/>
  <c r="K109" i="32"/>
  <c r="P109" i="32" s="1"/>
  <c r="M70" i="32"/>
  <c r="G13" i="1"/>
  <c r="H13" i="1" s="1"/>
  <c r="F14" i="1"/>
  <c r="C13" i="2"/>
  <c r="J13" i="1" s="1"/>
  <c r="N13" i="1"/>
  <c r="O13" i="1" s="1"/>
  <c r="L13" i="1"/>
  <c r="Z38" i="32"/>
  <c r="T84" i="32"/>
  <c r="U84" i="32" s="1"/>
  <c r="T83" i="32"/>
  <c r="U83" i="32" s="1"/>
  <c r="D11" i="1"/>
  <c r="D12" i="1"/>
  <c r="AK73" i="32"/>
  <c r="K108" i="32"/>
  <c r="P108" i="32" s="1"/>
  <c r="E11" i="4"/>
  <c r="H11" i="4" s="1"/>
  <c r="Y53" i="32"/>
  <c r="X53" i="32"/>
  <c r="AB53" i="32" s="1"/>
  <c r="U53" i="32"/>
  <c r="V53" i="32" s="1"/>
  <c r="T53" i="32"/>
  <c r="X84" i="32" l="1"/>
  <c r="AQ96" i="4"/>
  <c r="AQ92" i="4"/>
  <c r="AQ84" i="4"/>
  <c r="AQ88" i="4"/>
  <c r="AQ26" i="4"/>
  <c r="C13" i="4"/>
  <c r="AQ66" i="4"/>
  <c r="AQ58" i="4"/>
  <c r="B14" i="4"/>
  <c r="AQ6" i="4"/>
  <c r="AQ46" i="4"/>
  <c r="AQ80" i="4"/>
  <c r="AQ50" i="4"/>
  <c r="AQ38" i="4"/>
  <c r="AQ34" i="4"/>
  <c r="AQ30" i="4"/>
  <c r="AQ62" i="4"/>
  <c r="AQ14" i="4"/>
  <c r="AQ10" i="4"/>
  <c r="AQ22" i="4"/>
  <c r="AI10" i="4"/>
  <c r="AQ42" i="4"/>
  <c r="AQ18" i="4"/>
  <c r="AQ54" i="4"/>
  <c r="F13" i="4"/>
  <c r="K72" i="32"/>
  <c r="M71" i="32"/>
  <c r="P71" i="32"/>
  <c r="K110" i="32"/>
  <c r="P110" i="32" s="1"/>
  <c r="AK75" i="32"/>
  <c r="E12" i="4"/>
  <c r="H12" i="4" s="1"/>
  <c r="AA55" i="32"/>
  <c r="M56" i="32"/>
  <c r="S55" i="32"/>
  <c r="G14" i="1"/>
  <c r="H14" i="1" s="1"/>
  <c r="F15" i="1"/>
  <c r="N14" i="1"/>
  <c r="O14" i="1" s="1"/>
  <c r="L14" i="1"/>
  <c r="C14" i="2"/>
  <c r="J14" i="1" s="1"/>
  <c r="E13" i="1"/>
  <c r="C13" i="1" s="1"/>
  <c r="O74" i="32"/>
  <c r="N73" i="32"/>
  <c r="AH73" i="32"/>
  <c r="Y54" i="32"/>
  <c r="X54" i="32"/>
  <c r="AB54" i="32" s="1"/>
  <c r="U54" i="32"/>
  <c r="V54" i="32" s="1"/>
  <c r="T54" i="32"/>
  <c r="Z53" i="32"/>
  <c r="Y77" i="32"/>
  <c r="Z77" i="32" s="1"/>
  <c r="AB77" i="32" s="1"/>
  <c r="AK77" i="32" s="1"/>
  <c r="Y78" i="32"/>
  <c r="Z78" i="32" s="1"/>
  <c r="AB78" i="32" s="1"/>
  <c r="AK78" i="32" s="1"/>
  <c r="AA56" i="32" l="1"/>
  <c r="S56" i="32"/>
  <c r="M57" i="32"/>
  <c r="AQ70" i="4"/>
  <c r="B15" i="4"/>
  <c r="F14" i="4"/>
  <c r="C14" i="4"/>
  <c r="N74" i="32"/>
  <c r="AH74" i="32"/>
  <c r="O75" i="32"/>
  <c r="E13" i="4"/>
  <c r="H13" i="4" s="1"/>
  <c r="K73" i="32"/>
  <c r="M72" i="32"/>
  <c r="P72" i="32"/>
  <c r="G15" i="1"/>
  <c r="H15" i="1" s="1"/>
  <c r="C15" i="2"/>
  <c r="J15" i="1" s="1"/>
  <c r="F16" i="1"/>
  <c r="N15" i="1"/>
  <c r="O15" i="1" s="1"/>
  <c r="L15" i="1"/>
  <c r="D13" i="1"/>
  <c r="E14" i="1"/>
  <c r="C14" i="1" s="1"/>
  <c r="D14" i="1" s="1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Y55" i="32"/>
  <c r="X55" i="32"/>
  <c r="AB55" i="32" s="1"/>
  <c r="U55" i="32"/>
  <c r="V55" i="32" s="1"/>
  <c r="T55" i="32"/>
  <c r="L16" i="1" l="1"/>
  <c r="G16" i="1"/>
  <c r="H16" i="1" s="1"/>
  <c r="C16" i="2"/>
  <c r="J16" i="1" s="1"/>
  <c r="F17" i="1"/>
  <c r="N16" i="1"/>
  <c r="O16" i="1" s="1"/>
  <c r="E14" i="4"/>
  <c r="H14" i="4" s="1"/>
  <c r="O76" i="32"/>
  <c r="N75" i="32"/>
  <c r="AH75" i="32"/>
  <c r="E15" i="1"/>
  <c r="C15" i="1" s="1"/>
  <c r="D15" i="1" s="1"/>
  <c r="B16" i="4"/>
  <c r="F15" i="4"/>
  <c r="C15" i="4"/>
  <c r="AA57" i="32"/>
  <c r="S57" i="32"/>
  <c r="K74" i="32"/>
  <c r="M73" i="32"/>
  <c r="P73" i="32"/>
  <c r="Y56" i="32"/>
  <c r="X56" i="32"/>
  <c r="AB56" i="32" s="1"/>
  <c r="U56" i="32"/>
  <c r="V56" i="32" s="1"/>
  <c r="T56" i="32"/>
  <c r="Z55" i="32"/>
  <c r="Y81" i="32"/>
  <c r="Z81" i="32" s="1"/>
  <c r="AB81" i="32" s="1"/>
  <c r="AE81" i="32" s="1"/>
  <c r="AJ81" i="32" s="1"/>
  <c r="AK81" i="32" s="1"/>
  <c r="Y82" i="32"/>
  <c r="Z82" i="32" s="1"/>
  <c r="AB82" i="32" s="1"/>
  <c r="AE82" i="32" s="1"/>
  <c r="AJ82" i="32" s="1"/>
  <c r="AK82" i="32" s="1"/>
  <c r="Z56" i="32" l="1"/>
  <c r="Y83" i="32"/>
  <c r="Z83" i="32" s="1"/>
  <c r="AB83" i="32" s="1"/>
  <c r="AE83" i="32" s="1"/>
  <c r="AJ83" i="32" s="1"/>
  <c r="AK83" i="32" s="1"/>
  <c r="Y84" i="32"/>
  <c r="Z84" i="32" s="1"/>
  <c r="AB84" i="32" s="1"/>
  <c r="AE84" i="32" s="1"/>
  <c r="AJ84" i="32" s="1"/>
  <c r="AK84" i="32" s="1"/>
  <c r="O77" i="32"/>
  <c r="N76" i="32"/>
  <c r="AH76" i="32"/>
  <c r="C17" i="2"/>
  <c r="J17" i="1" s="1"/>
  <c r="N17" i="1"/>
  <c r="O17" i="1" s="1"/>
  <c r="L17" i="1"/>
  <c r="F18" i="1"/>
  <c r="G17" i="1"/>
  <c r="H17" i="1" s="1"/>
  <c r="E17" i="1" s="1"/>
  <c r="C17" i="1" s="1"/>
  <c r="D17" i="1" s="1"/>
  <c r="E15" i="4"/>
  <c r="H15" i="4"/>
  <c r="E16" i="1"/>
  <c r="C16" i="1" s="1"/>
  <c r="D16" i="1" s="1"/>
  <c r="K75" i="32"/>
  <c r="M74" i="32"/>
  <c r="P74" i="32"/>
  <c r="Y57" i="32"/>
  <c r="X57" i="32"/>
  <c r="AB57" i="32" s="1"/>
  <c r="U57" i="32"/>
  <c r="V57" i="32" s="1"/>
  <c r="T57" i="32"/>
  <c r="B17" i="4"/>
  <c r="F16" i="4"/>
  <c r="C16" i="4"/>
  <c r="AI11" i="4"/>
  <c r="N18" i="1" l="1"/>
  <c r="O18" i="1" s="1"/>
  <c r="L18" i="1"/>
  <c r="C18" i="2"/>
  <c r="J18" i="1" s="1"/>
  <c r="F19" i="1"/>
  <c r="G18" i="1"/>
  <c r="H18" i="1" s="1"/>
  <c r="E18" i="1" s="1"/>
  <c r="C18" i="1" s="1"/>
  <c r="D18" i="1" s="1"/>
  <c r="Z57" i="32"/>
  <c r="Y85" i="32"/>
  <c r="Z85" i="32" s="1"/>
  <c r="AB85" i="32" s="1"/>
  <c r="AE85" i="32" s="1"/>
  <c r="AJ85" i="32" s="1"/>
  <c r="AK85" i="32" s="1"/>
  <c r="N77" i="32"/>
  <c r="O78" i="32"/>
  <c r="AH77" i="32"/>
  <c r="K76" i="32"/>
  <c r="M75" i="32"/>
  <c r="P75" i="32"/>
  <c r="F17" i="4"/>
  <c r="C17" i="4"/>
  <c r="B18" i="4"/>
  <c r="E16" i="4"/>
  <c r="H16" i="4"/>
  <c r="O79" i="32" l="1"/>
  <c r="AH78" i="32"/>
  <c r="N78" i="32"/>
  <c r="E17" i="4"/>
  <c r="H17" i="4" s="1"/>
  <c r="C19" i="2"/>
  <c r="J19" i="1" s="1"/>
  <c r="N19" i="1"/>
  <c r="O19" i="1" s="1"/>
  <c r="L19" i="1"/>
  <c r="G19" i="1"/>
  <c r="H19" i="1" s="1"/>
  <c r="F20" i="1"/>
  <c r="C18" i="4"/>
  <c r="B19" i="4"/>
  <c r="F18" i="4"/>
  <c r="K77" i="32"/>
  <c r="M76" i="32"/>
  <c r="P76" i="32"/>
  <c r="E18" i="4" l="1"/>
  <c r="H18" i="4" s="1"/>
  <c r="N20" i="1"/>
  <c r="O20" i="1" s="1"/>
  <c r="C20" i="2"/>
  <c r="J20" i="1" s="1"/>
  <c r="G20" i="1"/>
  <c r="H20" i="1" s="1"/>
  <c r="E20" i="1" s="1"/>
  <c r="C20" i="1" s="1"/>
  <c r="F21" i="1"/>
  <c r="L20" i="1"/>
  <c r="E19" i="1"/>
  <c r="C19" i="1" s="1"/>
  <c r="D19" i="1" s="1"/>
  <c r="K78" i="32"/>
  <c r="M77" i="32"/>
  <c r="P77" i="32"/>
  <c r="AQ138" i="4"/>
  <c r="AQ140" i="4"/>
  <c r="AQ144" i="4"/>
  <c r="AQ100" i="4"/>
  <c r="AQ98" i="4"/>
  <c r="AQ106" i="4"/>
  <c r="AQ132" i="4"/>
  <c r="AQ112" i="4"/>
  <c r="AQ110" i="4"/>
  <c r="AQ116" i="4"/>
  <c r="C19" i="4"/>
  <c r="AQ126" i="4"/>
  <c r="AQ136" i="4"/>
  <c r="AQ102" i="4"/>
  <c r="AQ122" i="4"/>
  <c r="AQ108" i="4"/>
  <c r="AQ142" i="4"/>
  <c r="AQ128" i="4"/>
  <c r="AQ114" i="4"/>
  <c r="AQ104" i="4"/>
  <c r="AQ124" i="4"/>
  <c r="AQ120" i="4"/>
  <c r="AQ130" i="4"/>
  <c r="AQ118" i="4"/>
  <c r="F19" i="4"/>
  <c r="B20" i="4"/>
  <c r="O80" i="32"/>
  <c r="N79" i="32"/>
  <c r="AH79" i="32"/>
  <c r="E19" i="4" l="1"/>
  <c r="H19" i="4"/>
  <c r="K79" i="32"/>
  <c r="M78" i="32"/>
  <c r="P78" i="32"/>
  <c r="G21" i="1"/>
  <c r="H21" i="1" s="1"/>
  <c r="C21" i="2"/>
  <c r="J21" i="1" s="1"/>
  <c r="L21" i="1"/>
  <c r="F22" i="1"/>
  <c r="N21" i="1"/>
  <c r="O21" i="1" s="1"/>
  <c r="D20" i="1"/>
  <c r="N80" i="32"/>
  <c r="AH80" i="32"/>
  <c r="O81" i="32"/>
  <c r="B21" i="4"/>
  <c r="C20" i="4"/>
  <c r="F20" i="4"/>
  <c r="L22" i="1" l="1"/>
  <c r="G22" i="1"/>
  <c r="H22" i="1" s="1"/>
  <c r="C22" i="2"/>
  <c r="J22" i="1" s="1"/>
  <c r="F23" i="1"/>
  <c r="N22" i="1"/>
  <c r="O22" i="1" s="1"/>
  <c r="E20" i="4"/>
  <c r="H20" i="4" s="1"/>
  <c r="K80" i="32"/>
  <c r="M79" i="32"/>
  <c r="P79" i="32"/>
  <c r="O82" i="32"/>
  <c r="N81" i="32"/>
  <c r="AH81" i="32"/>
  <c r="E21" i="1"/>
  <c r="C21" i="1" s="1"/>
  <c r="D21" i="1" s="1"/>
  <c r="AQ105" i="4"/>
  <c r="AQ107" i="4"/>
  <c r="AQ131" i="4"/>
  <c r="AQ111" i="4"/>
  <c r="AQ133" i="4"/>
  <c r="AQ135" i="4"/>
  <c r="AQ139" i="4"/>
  <c r="AQ143" i="4"/>
  <c r="AQ119" i="4"/>
  <c r="AQ129" i="4"/>
  <c r="AI24" i="4"/>
  <c r="AQ115" i="4"/>
  <c r="AQ99" i="4"/>
  <c r="AQ125" i="4"/>
  <c r="AQ121" i="4"/>
  <c r="AQ101" i="4"/>
  <c r="AI21" i="4"/>
  <c r="AQ145" i="4"/>
  <c r="AI20" i="4"/>
  <c r="AQ141" i="4"/>
  <c r="AQ117" i="4"/>
  <c r="AI19" i="4"/>
  <c r="AI18" i="4"/>
  <c r="AQ127" i="4"/>
  <c r="AQ103" i="4"/>
  <c r="AI16" i="4"/>
  <c r="AI17" i="4"/>
  <c r="AI22" i="4"/>
  <c r="C21" i="4"/>
  <c r="AQ109" i="4"/>
  <c r="AI14" i="4"/>
  <c r="AQ123" i="4"/>
  <c r="AQ113" i="4"/>
  <c r="AQ137" i="4"/>
  <c r="AI23" i="4"/>
  <c r="B22" i="4"/>
  <c r="F21" i="4"/>
  <c r="AI15" i="4"/>
  <c r="E21" i="4" l="1"/>
  <c r="H21" i="4" s="1"/>
  <c r="K81" i="32"/>
  <c r="M80" i="32"/>
  <c r="P80" i="32"/>
  <c r="O83" i="32"/>
  <c r="N82" i="32"/>
  <c r="AH82" i="32"/>
  <c r="F24" i="1"/>
  <c r="C23" i="2"/>
  <c r="J23" i="1" s="1"/>
  <c r="N23" i="1"/>
  <c r="O23" i="1" s="1"/>
  <c r="L23" i="1"/>
  <c r="G23" i="1"/>
  <c r="H23" i="1" s="1"/>
  <c r="F22" i="4"/>
  <c r="B23" i="4"/>
  <c r="C22" i="4"/>
  <c r="E22" i="1"/>
  <c r="C22" i="1" s="1"/>
  <c r="D22" i="1" s="1"/>
  <c r="F25" i="1" l="1"/>
  <c r="C24" i="2"/>
  <c r="J24" i="1" s="1"/>
  <c r="N24" i="1"/>
  <c r="O24" i="1" s="1"/>
  <c r="L24" i="1"/>
  <c r="G24" i="1"/>
  <c r="H24" i="1" s="1"/>
  <c r="E24" i="1" s="1"/>
  <c r="C24" i="1" s="1"/>
  <c r="D24" i="1" s="1"/>
  <c r="O84" i="32"/>
  <c r="N83" i="32"/>
  <c r="AH83" i="32"/>
  <c r="K82" i="32"/>
  <c r="M81" i="32"/>
  <c r="P81" i="32"/>
  <c r="E22" i="4"/>
  <c r="H22" i="4" s="1"/>
  <c r="F23" i="4"/>
  <c r="B24" i="4"/>
  <c r="C23" i="4"/>
  <c r="E23" i="1"/>
  <c r="C23" i="1" s="1"/>
  <c r="D23" i="1" s="1"/>
  <c r="K83" i="32" l="1"/>
  <c r="M82" i="32"/>
  <c r="P82" i="32"/>
  <c r="O85" i="32"/>
  <c r="N84" i="32"/>
  <c r="AH84" i="32"/>
  <c r="E23" i="4"/>
  <c r="H23" i="4" s="1"/>
  <c r="F24" i="4"/>
  <c r="B25" i="4"/>
  <c r="C24" i="4"/>
  <c r="G25" i="1"/>
  <c r="H25" i="1" s="1"/>
  <c r="E25" i="1" s="1"/>
  <c r="C25" i="1" s="1"/>
  <c r="D25" i="1" s="1"/>
  <c r="C25" i="2"/>
  <c r="J25" i="1" s="1"/>
  <c r="F26" i="1"/>
  <c r="L25" i="1"/>
  <c r="N25" i="1"/>
  <c r="O25" i="1" s="1"/>
  <c r="C25" i="4" l="1"/>
  <c r="B26" i="4"/>
  <c r="F25" i="4"/>
  <c r="N85" i="32"/>
  <c r="AH85" i="32"/>
  <c r="P85" i="32"/>
  <c r="E24" i="4"/>
  <c r="H24" i="4" s="1"/>
  <c r="C26" i="2"/>
  <c r="J26" i="1" s="1"/>
  <c r="G26" i="1"/>
  <c r="H26" i="1" s="1"/>
  <c r="F27" i="1"/>
  <c r="N26" i="1"/>
  <c r="O26" i="1" s="1"/>
  <c r="L26" i="1"/>
  <c r="K84" i="32"/>
  <c r="M83" i="32"/>
  <c r="P83" i="32"/>
  <c r="G27" i="1" l="1"/>
  <c r="H27" i="1" s="1"/>
  <c r="F28" i="1"/>
  <c r="C27" i="2"/>
  <c r="J27" i="1" s="1"/>
  <c r="N27" i="1"/>
  <c r="O27" i="1" s="1"/>
  <c r="L27" i="1"/>
  <c r="M84" i="32"/>
  <c r="P84" i="32"/>
  <c r="B27" i="4"/>
  <c r="C26" i="4"/>
  <c r="F26" i="4"/>
  <c r="E26" i="1"/>
  <c r="C26" i="1" s="1"/>
  <c r="D26" i="1" s="1"/>
  <c r="H25" i="4"/>
  <c r="E25" i="4"/>
  <c r="E26" i="4" l="1"/>
  <c r="H26" i="4" s="1"/>
  <c r="L28" i="1"/>
  <c r="G28" i="1"/>
  <c r="H28" i="1" s="1"/>
  <c r="C28" i="2"/>
  <c r="J28" i="1" s="1"/>
  <c r="N28" i="1"/>
  <c r="O28" i="1" s="1"/>
  <c r="F29" i="1"/>
  <c r="F27" i="4"/>
  <c r="B28" i="4"/>
  <c r="C27" i="4"/>
  <c r="E27" i="1"/>
  <c r="C27" i="1" s="1"/>
  <c r="D27" i="1" s="1"/>
  <c r="E27" i="4" l="1"/>
  <c r="H27" i="4" s="1"/>
  <c r="F28" i="4"/>
  <c r="B29" i="4"/>
  <c r="C28" i="4"/>
  <c r="C29" i="2"/>
  <c r="J29" i="1" s="1"/>
  <c r="N29" i="1"/>
  <c r="O29" i="1" s="1"/>
  <c r="L29" i="1"/>
  <c r="F30" i="1"/>
  <c r="G29" i="1"/>
  <c r="H29" i="1" s="1"/>
  <c r="E29" i="1" s="1"/>
  <c r="C29" i="1" s="1"/>
  <c r="D29" i="1" s="1"/>
  <c r="E28" i="1"/>
  <c r="C28" i="1" s="1"/>
  <c r="D28" i="1" s="1"/>
  <c r="N30" i="1" l="1"/>
  <c r="O30" i="1" s="1"/>
  <c r="L30" i="1"/>
  <c r="F31" i="1"/>
  <c r="C30" i="2"/>
  <c r="J30" i="1" s="1"/>
  <c r="G30" i="1"/>
  <c r="H30" i="1" s="1"/>
  <c r="E30" i="1" s="1"/>
  <c r="C30" i="1" s="1"/>
  <c r="D30" i="1" s="1"/>
  <c r="F29" i="4"/>
  <c r="B30" i="4"/>
  <c r="C29" i="4"/>
  <c r="E28" i="4"/>
  <c r="H28" i="4" s="1"/>
  <c r="E29" i="4" l="1"/>
  <c r="H29" i="4" s="1"/>
  <c r="F30" i="4"/>
  <c r="C30" i="4"/>
  <c r="B31" i="4"/>
  <c r="C31" i="2"/>
  <c r="J31" i="1" s="1"/>
  <c r="N31" i="1"/>
  <c r="O31" i="1" s="1"/>
  <c r="L31" i="1"/>
  <c r="G31" i="1"/>
  <c r="H31" i="1" s="1"/>
  <c r="F32" i="1"/>
  <c r="N32" i="1" l="1"/>
  <c r="O32" i="1" s="1"/>
  <c r="G32" i="1"/>
  <c r="H32" i="1" s="1"/>
  <c r="E32" i="1" s="1"/>
  <c r="C32" i="1" s="1"/>
  <c r="C32" i="2"/>
  <c r="J32" i="1" s="1"/>
  <c r="F33" i="1"/>
  <c r="L32" i="1"/>
  <c r="AQ191" i="4"/>
  <c r="AQ180" i="4"/>
  <c r="AQ167" i="4"/>
  <c r="AQ156" i="4"/>
  <c r="AQ193" i="4"/>
  <c r="AQ182" i="4"/>
  <c r="AQ169" i="4"/>
  <c r="AQ158" i="4"/>
  <c r="AQ184" i="4"/>
  <c r="AQ171" i="4"/>
  <c r="AQ186" i="4"/>
  <c r="AQ173" i="4"/>
  <c r="AQ162" i="4"/>
  <c r="AQ149" i="4"/>
  <c r="AQ188" i="4"/>
  <c r="AQ175" i="4"/>
  <c r="AQ164" i="4"/>
  <c r="AQ151" i="4"/>
  <c r="AQ190" i="4"/>
  <c r="AQ177" i="4"/>
  <c r="AQ166" i="4"/>
  <c r="AQ153" i="4"/>
  <c r="AQ192" i="4"/>
  <c r="AQ179" i="4"/>
  <c r="AQ194" i="4"/>
  <c r="AQ181" i="4"/>
  <c r="AQ170" i="4"/>
  <c r="AQ157" i="4"/>
  <c r="AQ185" i="4"/>
  <c r="AQ174" i="4"/>
  <c r="AQ161" i="4"/>
  <c r="AQ150" i="4"/>
  <c r="AQ176" i="4"/>
  <c r="AQ172" i="4"/>
  <c r="AQ165" i="4"/>
  <c r="AI30" i="4"/>
  <c r="AQ168" i="4"/>
  <c r="AQ147" i="4"/>
  <c r="AQ154" i="4"/>
  <c r="F31" i="4"/>
  <c r="AQ187" i="4"/>
  <c r="AQ183" i="4"/>
  <c r="AQ178" i="4"/>
  <c r="AQ163" i="4"/>
  <c r="AQ152" i="4"/>
  <c r="AQ189" i="4"/>
  <c r="AQ159" i="4"/>
  <c r="AQ160" i="4"/>
  <c r="AI34" i="4"/>
  <c r="AQ155" i="4"/>
  <c r="AI27" i="4"/>
  <c r="AI31" i="4"/>
  <c r="AI28" i="4"/>
  <c r="AQ148" i="4"/>
  <c r="AI35" i="4"/>
  <c r="AI32" i="4"/>
  <c r="C31" i="4"/>
  <c r="AI26" i="4"/>
  <c r="AI33" i="4"/>
  <c r="AI29" i="4"/>
  <c r="B32" i="4"/>
  <c r="E30" i="4"/>
  <c r="H30" i="4" s="1"/>
  <c r="E31" i="1"/>
  <c r="C31" i="1" s="1"/>
  <c r="D31" i="1" s="1"/>
  <c r="B33" i="4" l="1"/>
  <c r="C32" i="4"/>
  <c r="F32" i="4"/>
  <c r="C33" i="2"/>
  <c r="J33" i="1" s="1"/>
  <c r="F34" i="1"/>
  <c r="N33" i="1"/>
  <c r="O33" i="1" s="1"/>
  <c r="L33" i="1"/>
  <c r="G33" i="1"/>
  <c r="H33" i="1" s="1"/>
  <c r="E31" i="4"/>
  <c r="H31" i="4" s="1"/>
  <c r="D32" i="1"/>
  <c r="E33" i="1" l="1"/>
  <c r="C33" i="1" s="1"/>
  <c r="D33" i="1" s="1"/>
  <c r="C34" i="2"/>
  <c r="J34" i="1" s="1"/>
  <c r="L34" i="1"/>
  <c r="G34" i="1"/>
  <c r="H34" i="1" s="1"/>
  <c r="F35" i="1"/>
  <c r="N34" i="1"/>
  <c r="O34" i="1" s="1"/>
  <c r="E32" i="4"/>
  <c r="H32" i="4" s="1"/>
  <c r="F33" i="4"/>
  <c r="C33" i="4"/>
  <c r="B34" i="4"/>
  <c r="F34" i="4" l="1"/>
  <c r="B35" i="4"/>
  <c r="C34" i="4"/>
  <c r="E34" i="1"/>
  <c r="C34" i="1" s="1"/>
  <c r="D34" i="1" s="1"/>
  <c r="E33" i="4"/>
  <c r="H33" i="4" s="1"/>
  <c r="F36" i="1"/>
  <c r="N35" i="1"/>
  <c r="O35" i="1" s="1"/>
  <c r="L35" i="1"/>
  <c r="C35" i="2"/>
  <c r="J35" i="1" s="1"/>
  <c r="G35" i="1"/>
  <c r="H35" i="1" s="1"/>
  <c r="E35" i="1" l="1"/>
  <c r="C35" i="1" s="1"/>
  <c r="D35" i="1" s="1"/>
  <c r="F37" i="1"/>
  <c r="N36" i="1"/>
  <c r="O36" i="1" s="1"/>
  <c r="C36" i="2"/>
  <c r="J36" i="1" s="1"/>
  <c r="L36" i="1"/>
  <c r="G36" i="1"/>
  <c r="H36" i="1" s="1"/>
  <c r="E36" i="1" s="1"/>
  <c r="C36" i="1" s="1"/>
  <c r="D36" i="1" s="1"/>
  <c r="E34" i="4"/>
  <c r="H34" i="4" s="1"/>
  <c r="B36" i="4"/>
  <c r="F35" i="4"/>
  <c r="C35" i="4"/>
  <c r="E35" i="4" l="1"/>
  <c r="H35" i="4"/>
  <c r="B37" i="4"/>
  <c r="F36" i="4"/>
  <c r="C36" i="4"/>
  <c r="G37" i="1"/>
  <c r="H37" i="1" s="1"/>
  <c r="F38" i="1"/>
  <c r="C37" i="2"/>
  <c r="J37" i="1" s="1"/>
  <c r="L37" i="1"/>
  <c r="N37" i="1"/>
  <c r="O37" i="1" s="1"/>
  <c r="E37" i="1" l="1"/>
  <c r="C37" i="1" s="1"/>
  <c r="D37" i="1" s="1"/>
  <c r="G38" i="1"/>
  <c r="H38" i="1" s="1"/>
  <c r="C38" i="2"/>
  <c r="J38" i="1" s="1"/>
  <c r="F39" i="1"/>
  <c r="N38" i="1"/>
  <c r="O38" i="1" s="1"/>
  <c r="L38" i="1"/>
  <c r="E36" i="4"/>
  <c r="H36" i="4" s="1"/>
  <c r="F37" i="4"/>
  <c r="C37" i="4"/>
  <c r="B38" i="4"/>
  <c r="F38" i="4" l="1"/>
  <c r="B39" i="4"/>
  <c r="C38" i="4"/>
  <c r="E37" i="4"/>
  <c r="H37" i="4"/>
  <c r="C39" i="2"/>
  <c r="J39" i="1" s="1"/>
  <c r="G39" i="1"/>
  <c r="H39" i="1" s="1"/>
  <c r="N39" i="1"/>
  <c r="O39" i="1" s="1"/>
  <c r="L39" i="1"/>
  <c r="F40" i="1"/>
  <c r="E38" i="1"/>
  <c r="C38" i="1" s="1"/>
  <c r="D38" i="1" s="1"/>
  <c r="C40" i="2" l="1"/>
  <c r="J40" i="1" s="1"/>
  <c r="L40" i="1"/>
  <c r="G40" i="1"/>
  <c r="H40" i="1" s="1"/>
  <c r="F41" i="1"/>
  <c r="N40" i="1"/>
  <c r="O40" i="1" s="1"/>
  <c r="E38" i="4"/>
  <c r="H38" i="4" s="1"/>
  <c r="E39" i="1"/>
  <c r="C39" i="1" s="1"/>
  <c r="D39" i="1" s="1"/>
  <c r="B40" i="4"/>
  <c r="F39" i="4"/>
  <c r="C39" i="4"/>
  <c r="E39" i="4" l="1"/>
  <c r="H39" i="4"/>
  <c r="E40" i="1"/>
  <c r="C40" i="1" s="1"/>
  <c r="D40" i="1" s="1"/>
  <c r="B41" i="4"/>
  <c r="F40" i="4"/>
  <c r="C40" i="4"/>
  <c r="C41" i="2"/>
  <c r="J41" i="1" s="1"/>
  <c r="N41" i="1"/>
  <c r="O41" i="1" s="1"/>
  <c r="L41" i="1"/>
  <c r="F42" i="1"/>
  <c r="G41" i="1"/>
  <c r="H41" i="1" s="1"/>
  <c r="E41" i="1" s="1"/>
  <c r="C41" i="1" s="1"/>
  <c r="D41" i="1" s="1"/>
  <c r="N42" i="1" l="1"/>
  <c r="O42" i="1" s="1"/>
  <c r="L42" i="1"/>
  <c r="F43" i="1"/>
  <c r="G42" i="1"/>
  <c r="H42" i="1" s="1"/>
  <c r="E42" i="1" s="1"/>
  <c r="C42" i="2"/>
  <c r="J42" i="1" s="1"/>
  <c r="E40" i="4"/>
  <c r="H40" i="4"/>
  <c r="AQ241" i="4"/>
  <c r="AQ233" i="4"/>
  <c r="AQ225" i="4"/>
  <c r="AQ220" i="4"/>
  <c r="AQ213" i="4"/>
  <c r="AQ208" i="4"/>
  <c r="AQ201" i="4"/>
  <c r="AQ196" i="4"/>
  <c r="AQ238" i="4"/>
  <c r="AQ230" i="4"/>
  <c r="AQ222" i="4"/>
  <c r="AQ215" i="4"/>
  <c r="AQ210" i="4"/>
  <c r="AQ203" i="4"/>
  <c r="AQ198" i="4"/>
  <c r="AQ243" i="4"/>
  <c r="AQ235" i="4"/>
  <c r="AQ227" i="4"/>
  <c r="AQ240" i="4"/>
  <c r="AQ232" i="4"/>
  <c r="AQ224" i="4"/>
  <c r="AQ217" i="4"/>
  <c r="AQ212" i="4"/>
  <c r="AQ205" i="4"/>
  <c r="AQ200" i="4"/>
  <c r="AQ237" i="4"/>
  <c r="AQ229" i="4"/>
  <c r="AQ219" i="4"/>
  <c r="AQ214" i="4"/>
  <c r="AQ207" i="4"/>
  <c r="AQ202" i="4"/>
  <c r="AQ242" i="4"/>
  <c r="AQ234" i="4"/>
  <c r="AQ226" i="4"/>
  <c r="AQ221" i="4"/>
  <c r="AQ216" i="4"/>
  <c r="AQ209" i="4"/>
  <c r="AQ239" i="4"/>
  <c r="AQ231" i="4"/>
  <c r="AQ228" i="4"/>
  <c r="B42" i="4"/>
  <c r="AQ223" i="4"/>
  <c r="AQ218" i="4"/>
  <c r="AQ204" i="4"/>
  <c r="AI44" i="4"/>
  <c r="AQ199" i="4"/>
  <c r="C41" i="4"/>
  <c r="AI39" i="4"/>
  <c r="AI43" i="4"/>
  <c r="AI42" i="4"/>
  <c r="AQ211" i="4"/>
  <c r="AQ206" i="4"/>
  <c r="AI41" i="4"/>
  <c r="AQ197" i="4"/>
  <c r="F41" i="4"/>
  <c r="AI37" i="4"/>
  <c r="AI38" i="4"/>
  <c r="AI40" i="4"/>
  <c r="AQ236" i="4"/>
  <c r="AI46" i="4"/>
  <c r="AI45" i="4"/>
  <c r="F42" i="4" l="1"/>
  <c r="C42" i="4"/>
  <c r="B43" i="4"/>
  <c r="E41" i="4"/>
  <c r="H41" i="4" s="1"/>
  <c r="C42" i="1"/>
  <c r="D42" i="1" s="1"/>
  <c r="C43" i="2"/>
  <c r="J43" i="1" s="1"/>
  <c r="N43" i="1"/>
  <c r="O43" i="1" s="1"/>
  <c r="L43" i="1"/>
  <c r="G43" i="1"/>
  <c r="H43" i="1" s="1"/>
  <c r="E43" i="1" s="1"/>
  <c r="C43" i="1" s="1"/>
  <c r="D43" i="1" s="1"/>
  <c r="F44" i="1"/>
  <c r="E42" i="4" l="1"/>
  <c r="H42" i="4" s="1"/>
  <c r="N44" i="1"/>
  <c r="O44" i="1" s="1"/>
  <c r="G44" i="1"/>
  <c r="H44" i="1" s="1"/>
  <c r="F45" i="1"/>
  <c r="L44" i="1"/>
  <c r="C44" i="2"/>
  <c r="J44" i="1" s="1"/>
  <c r="F43" i="4"/>
  <c r="B44" i="4"/>
  <c r="C43" i="4"/>
  <c r="B45" i="4" l="1"/>
  <c r="F44" i="4"/>
  <c r="C44" i="4"/>
  <c r="E44" i="1"/>
  <c r="C44" i="1" s="1"/>
  <c r="D44" i="1" s="1"/>
  <c r="E43" i="4"/>
  <c r="H43" i="4" s="1"/>
  <c r="C45" i="2"/>
  <c r="J45" i="1" s="1"/>
  <c r="F46" i="1"/>
  <c r="N45" i="1"/>
  <c r="O45" i="1" s="1"/>
  <c r="L45" i="1"/>
  <c r="G45" i="1"/>
  <c r="H45" i="1" s="1"/>
  <c r="E45" i="1" s="1"/>
  <c r="L46" i="1" l="1"/>
  <c r="C46" i="2"/>
  <c r="J46" i="1" s="1"/>
  <c r="G46" i="1"/>
  <c r="H46" i="1" s="1"/>
  <c r="N46" i="1"/>
  <c r="O46" i="1" s="1"/>
  <c r="F47" i="1"/>
  <c r="C45" i="1"/>
  <c r="D45" i="1" s="1"/>
  <c r="E44" i="4"/>
  <c r="H44" i="4" s="1"/>
  <c r="B46" i="4"/>
  <c r="F45" i="4"/>
  <c r="C45" i="4"/>
  <c r="F46" i="4" l="1"/>
  <c r="C46" i="4"/>
  <c r="B47" i="4"/>
  <c r="E45" i="4"/>
  <c r="H45" i="4" s="1"/>
  <c r="E46" i="1"/>
  <c r="C46" i="1" s="1"/>
  <c r="D46" i="1" s="1"/>
  <c r="F48" i="1"/>
  <c r="N47" i="1"/>
  <c r="O47" i="1" s="1"/>
  <c r="C47" i="2"/>
  <c r="J47" i="1" s="1"/>
  <c r="L47" i="1"/>
  <c r="G47" i="1"/>
  <c r="H47" i="1" s="1"/>
  <c r="E47" i="1" s="1"/>
  <c r="C47" i="1" s="1"/>
  <c r="D47" i="1" s="1"/>
  <c r="F47" i="4" l="1"/>
  <c r="C47" i="4"/>
  <c r="B48" i="4"/>
  <c r="F49" i="1"/>
  <c r="C48" i="2"/>
  <c r="J48" i="1" s="1"/>
  <c r="N48" i="1"/>
  <c r="O48" i="1" s="1"/>
  <c r="L48" i="1"/>
  <c r="G48" i="1"/>
  <c r="H48" i="1" s="1"/>
  <c r="E48" i="1" s="1"/>
  <c r="C48" i="1" s="1"/>
  <c r="D48" i="1" s="1"/>
  <c r="E46" i="4"/>
  <c r="H46" i="4" s="1"/>
  <c r="G49" i="1" l="1"/>
  <c r="H49" i="1" s="1"/>
  <c r="F50" i="1"/>
  <c r="L49" i="1"/>
  <c r="C49" i="2"/>
  <c r="J49" i="1" s="1"/>
  <c r="N49" i="1"/>
  <c r="O49" i="1" s="1"/>
  <c r="F48" i="4"/>
  <c r="B49" i="4"/>
  <c r="C48" i="4"/>
  <c r="E47" i="4"/>
  <c r="H47" i="4" s="1"/>
  <c r="F49" i="4" l="1"/>
  <c r="C49" i="4"/>
  <c r="B50" i="4"/>
  <c r="E48" i="4"/>
  <c r="H48" i="4" s="1"/>
  <c r="G50" i="1"/>
  <c r="H50" i="1" s="1"/>
  <c r="F51" i="1"/>
  <c r="N50" i="1"/>
  <c r="O50" i="1" s="1"/>
  <c r="L50" i="1"/>
  <c r="C50" i="2"/>
  <c r="J50" i="1" s="1"/>
  <c r="E49" i="1"/>
  <c r="C49" i="1" s="1"/>
  <c r="D49" i="1" s="1"/>
  <c r="E50" i="1" l="1"/>
  <c r="C50" i="1" s="1"/>
  <c r="D50" i="1" s="1"/>
  <c r="C50" i="4"/>
  <c r="B51" i="4"/>
  <c r="F50" i="4"/>
  <c r="G51" i="1"/>
  <c r="H51" i="1" s="1"/>
  <c r="C51" i="2"/>
  <c r="J51" i="1" s="1"/>
  <c r="L51" i="1"/>
  <c r="F52" i="1"/>
  <c r="N51" i="1"/>
  <c r="O51" i="1" s="1"/>
  <c r="E49" i="4"/>
  <c r="H49" i="4" s="1"/>
  <c r="L52" i="1" l="1"/>
  <c r="C52" i="2"/>
  <c r="J52" i="1" s="1"/>
  <c r="G52" i="1"/>
  <c r="H52" i="1" s="1"/>
  <c r="F53" i="1"/>
  <c r="N52" i="1"/>
  <c r="O52" i="1" s="1"/>
  <c r="E51" i="1"/>
  <c r="C51" i="1" s="1"/>
  <c r="D51" i="1" s="1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61" i="4"/>
  <c r="AQ259" i="4"/>
  <c r="AQ274" i="4"/>
  <c r="AQ262" i="4"/>
  <c r="AQ253" i="4"/>
  <c r="AQ255" i="4"/>
  <c r="AQ284" i="4"/>
  <c r="AQ276" i="4"/>
  <c r="AQ264" i="4"/>
  <c r="AQ257" i="4"/>
  <c r="AQ246" i="4"/>
  <c r="AQ292" i="4"/>
  <c r="AQ248" i="4"/>
  <c r="AQ266" i="4"/>
  <c r="AQ250" i="4"/>
  <c r="AQ286" i="4"/>
  <c r="AQ278" i="4"/>
  <c r="AQ252" i="4"/>
  <c r="AQ268" i="4"/>
  <c r="AQ254" i="4"/>
  <c r="AQ256" i="4"/>
  <c r="AQ288" i="4"/>
  <c r="AQ280" i="4"/>
  <c r="AQ270" i="4"/>
  <c r="AQ258" i="4"/>
  <c r="AQ245" i="4"/>
  <c r="AQ247" i="4"/>
  <c r="AQ260" i="4"/>
  <c r="B52" i="4"/>
  <c r="AQ251" i="4"/>
  <c r="AQ282" i="4"/>
  <c r="AQ272" i="4"/>
  <c r="AQ249" i="4"/>
  <c r="F51" i="4"/>
  <c r="C51" i="4"/>
  <c r="AQ290" i="4"/>
  <c r="E50" i="4"/>
  <c r="H50" i="4" s="1"/>
  <c r="E51" i="4" l="1"/>
  <c r="H51" i="4"/>
  <c r="C53" i="2"/>
  <c r="J53" i="1" s="1"/>
  <c r="N53" i="1"/>
  <c r="O53" i="1" s="1"/>
  <c r="L53" i="1"/>
  <c r="F54" i="1"/>
  <c r="G53" i="1"/>
  <c r="H53" i="1" s="1"/>
  <c r="E53" i="1" s="1"/>
  <c r="C53" i="1" s="1"/>
  <c r="D53" i="1" s="1"/>
  <c r="E52" i="1"/>
  <c r="C52" i="1" s="1"/>
  <c r="D52" i="1" s="1"/>
  <c r="F52" i="4"/>
  <c r="C52" i="4"/>
  <c r="B53" i="4"/>
  <c r="E52" i="4" l="1"/>
  <c r="H52" i="4"/>
  <c r="F53" i="4"/>
  <c r="C53" i="4"/>
  <c r="B54" i="4"/>
  <c r="C54" i="2"/>
  <c r="J54" i="1" s="1"/>
  <c r="N54" i="1"/>
  <c r="O54" i="1" s="1"/>
  <c r="L54" i="1"/>
  <c r="F55" i="1"/>
  <c r="G54" i="1"/>
  <c r="H54" i="1" s="1"/>
  <c r="E54" i="1" s="1"/>
  <c r="C54" i="1" s="1"/>
  <c r="D54" i="1" s="1"/>
  <c r="B55" i="4" l="1"/>
  <c r="F54" i="4"/>
  <c r="C54" i="4"/>
  <c r="C55" i="2"/>
  <c r="J55" i="1" s="1"/>
  <c r="N55" i="1"/>
  <c r="O55" i="1" s="1"/>
  <c r="L55" i="1"/>
  <c r="G55" i="1"/>
  <c r="H55" i="1" s="1"/>
  <c r="F56" i="1"/>
  <c r="E53" i="4"/>
  <c r="H53" i="4" s="1"/>
  <c r="C56" i="2" l="1"/>
  <c r="J56" i="1" s="1"/>
  <c r="N56" i="1"/>
  <c r="O56" i="1" s="1"/>
  <c r="G56" i="1"/>
  <c r="H56" i="1" s="1"/>
  <c r="F57" i="1"/>
  <c r="L56" i="1"/>
  <c r="E55" i="1"/>
  <c r="C55" i="1" s="1"/>
  <c r="D55" i="1" s="1"/>
  <c r="E54" i="4"/>
  <c r="H54" i="4" s="1"/>
  <c r="B56" i="4"/>
  <c r="F55" i="4"/>
  <c r="C55" i="4"/>
  <c r="B57" i="4" l="1"/>
  <c r="C56" i="4"/>
  <c r="F56" i="4"/>
  <c r="G57" i="1"/>
  <c r="H57" i="1" s="1"/>
  <c r="C57" i="2"/>
  <c r="J57" i="1" s="1"/>
  <c r="L57" i="1"/>
  <c r="F58" i="1"/>
  <c r="N57" i="1"/>
  <c r="O57" i="1" s="1"/>
  <c r="E56" i="1"/>
  <c r="C56" i="1" s="1"/>
  <c r="D56" i="1" s="1"/>
  <c r="E55" i="4"/>
  <c r="H55" i="4" s="1"/>
  <c r="L58" i="1" l="1"/>
  <c r="G58" i="1"/>
  <c r="H58" i="1" s="1"/>
  <c r="F59" i="1"/>
  <c r="C58" i="2"/>
  <c r="J58" i="1" s="1"/>
  <c r="N58" i="1"/>
  <c r="O58" i="1" s="1"/>
  <c r="E57" i="1"/>
  <c r="C57" i="1" s="1"/>
  <c r="D57" i="1" s="1"/>
  <c r="E56" i="4"/>
  <c r="H56" i="4" s="1"/>
  <c r="C57" i="4"/>
  <c r="B58" i="4"/>
  <c r="F57" i="4"/>
  <c r="E57" i="4" l="1"/>
  <c r="H57" i="4" s="1"/>
  <c r="C58" i="4"/>
  <c r="B59" i="4"/>
  <c r="F58" i="4"/>
  <c r="N59" i="1"/>
  <c r="O59" i="1" s="1"/>
  <c r="F60" i="1"/>
  <c r="L59" i="1"/>
  <c r="C59" i="2"/>
  <c r="J59" i="1" s="1"/>
  <c r="G59" i="1"/>
  <c r="H59" i="1" s="1"/>
  <c r="E59" i="1" s="1"/>
  <c r="C59" i="1" s="1"/>
  <c r="D59" i="1" s="1"/>
  <c r="E58" i="1"/>
  <c r="C58" i="1" s="1"/>
  <c r="D58" i="1" s="1"/>
  <c r="F59" i="4" l="1"/>
  <c r="C59" i="4"/>
  <c r="B60" i="4"/>
  <c r="E58" i="4"/>
  <c r="H58" i="4" s="1"/>
  <c r="G60" i="1"/>
  <c r="H60" i="1" s="1"/>
  <c r="E60" i="1" s="1"/>
  <c r="C60" i="1" s="1"/>
  <c r="D60" i="1" s="1"/>
  <c r="F61" i="1"/>
  <c r="C60" i="2"/>
  <c r="J60" i="1" s="1"/>
  <c r="N60" i="1"/>
  <c r="O60" i="1" s="1"/>
  <c r="L60" i="1"/>
  <c r="G61" i="1" l="1"/>
  <c r="H61" i="1" s="1"/>
  <c r="E61" i="1" s="1"/>
  <c r="C61" i="1" s="1"/>
  <c r="D61" i="1" s="1"/>
  <c r="C61" i="2"/>
  <c r="J61" i="1" s="1"/>
  <c r="F62" i="1"/>
  <c r="N61" i="1"/>
  <c r="O61" i="1" s="1"/>
  <c r="L61" i="1"/>
  <c r="B61" i="4"/>
  <c r="F60" i="4"/>
  <c r="C60" i="4"/>
  <c r="E59" i="4"/>
  <c r="H59" i="4" s="1"/>
  <c r="B62" i="4" l="1"/>
  <c r="F61" i="4"/>
  <c r="C61" i="4"/>
  <c r="E60" i="4"/>
  <c r="H60" i="4" s="1"/>
  <c r="L62" i="1"/>
  <c r="G62" i="1"/>
  <c r="H62" i="1" s="1"/>
  <c r="C62" i="2"/>
  <c r="J62" i="1" s="1"/>
  <c r="F63" i="1"/>
  <c r="N62" i="1"/>
  <c r="O62" i="1" s="1"/>
  <c r="N63" i="1" l="1"/>
  <c r="O63" i="1" s="1"/>
  <c r="L63" i="1"/>
  <c r="G63" i="1"/>
  <c r="H63" i="1" s="1"/>
  <c r="E63" i="1" s="1"/>
  <c r="C63" i="1" s="1"/>
  <c r="D63" i="1" s="1"/>
  <c r="F64" i="1"/>
  <c r="C63" i="2"/>
  <c r="J63" i="1" s="1"/>
  <c r="E62" i="1"/>
  <c r="C62" i="1" s="1"/>
  <c r="D62" i="1" s="1"/>
  <c r="E61" i="4"/>
  <c r="H61" i="4" s="1"/>
  <c r="F62" i="4"/>
  <c r="B63" i="4"/>
  <c r="C62" i="4"/>
  <c r="F65" i="1" l="1"/>
  <c r="G64" i="1"/>
  <c r="H64" i="1" s="1"/>
  <c r="C64" i="2"/>
  <c r="J64" i="1" s="1"/>
  <c r="N64" i="1"/>
  <c r="O64" i="1" s="1"/>
  <c r="L64" i="1"/>
  <c r="E62" i="4"/>
  <c r="H62" i="4" s="1"/>
  <c r="C63" i="4"/>
  <c r="B64" i="4"/>
  <c r="F63" i="4"/>
  <c r="AJ100" i="4" l="1"/>
  <c r="B65" i="4"/>
  <c r="AJ113" i="4"/>
  <c r="AJ89" i="4"/>
  <c r="AJ112" i="4"/>
  <c r="AJ75" i="4"/>
  <c r="AJ58" i="4"/>
  <c r="AJ99" i="4"/>
  <c r="AJ74" i="4"/>
  <c r="AJ88" i="4"/>
  <c r="AJ59" i="4"/>
  <c r="C64" i="4"/>
  <c r="F64" i="4"/>
  <c r="E63" i="4"/>
  <c r="H63" i="4"/>
  <c r="E64" i="1"/>
  <c r="C64" i="1" s="1"/>
  <c r="D64" i="1" s="1"/>
  <c r="F66" i="1"/>
  <c r="C65" i="2"/>
  <c r="J65" i="1" s="1"/>
  <c r="N65" i="1"/>
  <c r="O65" i="1" s="1"/>
  <c r="L65" i="1"/>
  <c r="G65" i="1"/>
  <c r="H65" i="1" s="1"/>
  <c r="E65" i="1" s="1"/>
  <c r="C65" i="1" s="1"/>
  <c r="D65" i="1" s="1"/>
  <c r="E64" i="4" l="1"/>
  <c r="H64" i="4" s="1"/>
  <c r="G66" i="1"/>
  <c r="H66" i="1" s="1"/>
  <c r="C66" i="2"/>
  <c r="J66" i="1" s="1"/>
  <c r="L66" i="1"/>
  <c r="N66" i="1"/>
  <c r="O66" i="1" s="1"/>
  <c r="F65" i="4"/>
  <c r="C65" i="4"/>
  <c r="B66" i="4"/>
  <c r="C66" i="4" l="1"/>
  <c r="F66" i="4"/>
  <c r="B67" i="4"/>
  <c r="E65" i="4"/>
  <c r="H65" i="4" s="1"/>
  <c r="E66" i="1"/>
  <c r="C66" i="1" s="1"/>
  <c r="D66" i="1" s="1"/>
  <c r="B68" i="4" l="1"/>
  <c r="F67" i="4"/>
  <c r="C67" i="4"/>
  <c r="E66" i="4"/>
  <c r="H66" i="4" s="1"/>
  <c r="E67" i="4" l="1"/>
  <c r="H67" i="4" s="1"/>
  <c r="F68" i="4"/>
  <c r="C68" i="4"/>
  <c r="B69" i="4"/>
  <c r="C69" i="4" l="1"/>
  <c r="F69" i="4"/>
  <c r="B70" i="4"/>
  <c r="E68" i="4"/>
  <c r="H68" i="4" s="1"/>
  <c r="F70" i="4" l="1"/>
  <c r="C70" i="4"/>
  <c r="B71" i="4"/>
  <c r="E69" i="4"/>
  <c r="H69" i="4" s="1"/>
  <c r="F71" i="4" l="1"/>
  <c r="C71" i="4"/>
  <c r="E70" i="4"/>
  <c r="H70" i="4"/>
  <c r="E71" i="4" l="1"/>
  <c r="H71" i="4" s="1"/>
</calcChain>
</file>

<file path=xl/sharedStrings.xml><?xml version="1.0" encoding="utf-8"?>
<sst xmlns="http://schemas.openxmlformats.org/spreadsheetml/2006/main" count="8556" uniqueCount="2188">
  <si>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</si>
  <si>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</si>
  <si>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</si>
  <si>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</si>
  <si>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</si>
  <si>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</si>
  <si>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</si>
  <si>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</si>
  <si>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</si>
  <si>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</si>
  <si>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</si>
  <si>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</si>
  <si>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</si>
  <si>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</si>
  <si>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</si>
  <si>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</si>
  <si>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</si>
  <si>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</si>
  <si>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</si>
  <si>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</si>
  <si>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</si>
  <si>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</si>
  <si>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</si>
  <si>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</si>
  <si>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</si>
  <si>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</si>
  <si>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</si>
  <si>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</si>
  <si>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</si>
  <si>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</si>
  <si>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</si>
  <si>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</si>
  <si>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</si>
  <si>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</si>
  <si>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</si>
  <si>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</si>
  <si>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</si>
  <si>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</si>
  <si>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</si>
  <si>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</si>
  <si>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</si>
  <si>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</si>
  <si>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</si>
  <si>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</si>
  <si>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</si>
  <si>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</si>
  <si>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</si>
  <si>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</si>
  <si>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</si>
  <si>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</si>
  <si>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</si>
  <si>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</si>
  <si>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</si>
  <si>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</si>
  <si>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</si>
  <si>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</si>
  <si>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</si>
  <si>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</si>
  <si>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</si>
  <si>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</si>
  <si>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</si>
  <si>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</si>
  <si>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</si>
  <si>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</si>
  <si>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</si>
  <si>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</si>
  <si>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</si>
  <si>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</si>
  <si>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</si>
  <si>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</si>
  <si>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</si>
  <si>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</si>
  <si>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</si>
  <si>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</si>
  <si>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</si>
  <si>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</si>
  <si>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</si>
  <si>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</si>
  <si>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</si>
  <si>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</si>
  <si>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</si>
  <si>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</si>
  <si>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</si>
  <si>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</si>
  <si>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</si>
  <si>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</si>
  <si>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</si>
  <si>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</si>
  <si>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</si>
  <si>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</si>
  <si>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</si>
  <si>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</si>
  <si>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</si>
  <si>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</si>
  <si>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</si>
  <si>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</si>
  <si>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</si>
  <si>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</si>
  <si>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</si>
  <si>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</si>
  <si>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</si>
  <si>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</si>
  <si>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</si>
  <si>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</si>
  <si>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</si>
  <si>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</si>
  <si>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</si>
  <si>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</si>
  <si>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</si>
  <si>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</si>
  <si>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</si>
  <si>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</si>
  <si>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</si>
  <si>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</si>
  <si>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</si>
  <si>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</si>
  <si>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</si>
  <si>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</si>
  <si>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</si>
  <si>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</si>
  <si>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</si>
  <si>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</si>
  <si>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</si>
  <si>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</si>
  <si>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</si>
  <si>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</si>
  <si>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</si>
  <si>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</si>
  <si>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</si>
  <si>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</si>
  <si>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</si>
  <si>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</si>
  <si>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</si>
  <si>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</si>
  <si>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</si>
  <si>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</si>
  <si>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</si>
  <si>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</si>
  <si>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</si>
  <si>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</si>
  <si>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</si>
  <si>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</si>
  <si>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</si>
  <si>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</si>
  <si>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</si>
  <si>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</si>
  <si>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</si>
  <si>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</si>
  <si>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</si>
  <si>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</si>
  <si>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</si>
  <si>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</si>
  <si>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</si>
  <si>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</si>
  <si>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</si>
  <si>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</si>
  <si>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</si>
  <si>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</si>
  <si>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</si>
  <si>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</si>
  <si>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</si>
  <si>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</si>
  <si>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</si>
  <si>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</si>
  <si>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</si>
  <si>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</si>
  <si>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</si>
  <si>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</si>
  <si>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</si>
  <si>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</si>
  <si>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</si>
  <si>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</si>
  <si>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</si>
  <si>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</si>
  <si>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</si>
  <si>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</si>
  <si>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</si>
  <si>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</si>
  <si>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</si>
  <si>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</si>
  <si>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</si>
  <si>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</si>
  <si>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</si>
  <si>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</si>
  <si>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</si>
  <si>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</si>
  <si>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</si>
  <si>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</si>
  <si>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</si>
  <si>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</si>
  <si>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</si>
  <si>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</si>
  <si>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</si>
  <si>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</si>
  <si>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</si>
  <si>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</si>
  <si>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</si>
  <si>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</si>
  <si>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</si>
  <si>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</si>
  <si>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</si>
  <si>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</si>
  <si>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</si>
  <si>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</si>
  <si>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</si>
  <si>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</si>
  <si>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</si>
  <si>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</si>
  <si>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</si>
  <si>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</si>
  <si>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</si>
  <si>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</si>
  <si>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</si>
  <si>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</si>
  <si>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</si>
  <si>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</si>
  <si>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</si>
  <si>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</si>
  <si>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</si>
  <si>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</si>
  <si>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</si>
  <si>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</si>
  <si>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</si>
  <si>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</si>
  <si>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</si>
  <si>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</si>
  <si>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</si>
  <si>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</si>
  <si>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</si>
  <si>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</si>
  <si>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</si>
  <si>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</si>
  <si>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</si>
  <si>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</si>
  <si>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</si>
  <si>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</si>
  <si>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</si>
  <si>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</si>
  <si>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</si>
  <si>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</si>
  <si>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</si>
  <si>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</si>
  <si>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</si>
  <si>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</si>
  <si>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</si>
  <si>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</si>
  <si>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</si>
  <si>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</si>
  <si>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</si>
  <si>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</si>
  <si>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</si>
  <si>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</si>
  <si>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</si>
  <si>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</si>
  <si>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</si>
  <si>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</si>
  <si>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</si>
  <si>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</si>
  <si>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</si>
  <si>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</si>
  <si>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</si>
  <si>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</si>
  <si>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</si>
  <si>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</si>
  <si>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</si>
  <si>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</si>
  <si>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</si>
  <si>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</si>
  <si>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</si>
  <si>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</si>
  <si>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</si>
  <si>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</si>
  <si>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</si>
  <si>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</si>
  <si>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</si>
  <si>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</si>
  <si>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</si>
  <si>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</si>
  <si>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</si>
  <si>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</si>
  <si>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</si>
  <si>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</si>
  <si>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</si>
  <si>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</si>
  <si>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</si>
  <si>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</si>
  <si>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</si>
  <si>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</si>
  <si>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</si>
  <si>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</si>
  <si>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</si>
  <si>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</si>
  <si>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</si>
  <si>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</si>
  <si>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</si>
  <si>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</si>
  <si>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</si>
  <si>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</si>
  <si>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</si>
  <si>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</si>
  <si>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</si>
  <si>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</si>
  <si>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</si>
  <si>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</si>
  <si>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</si>
  <si>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</si>
  <si>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</si>
  <si>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</si>
  <si>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</si>
  <si>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</si>
  <si>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</si>
  <si>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</si>
  <si>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</si>
  <si>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</si>
  <si>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</si>
  <si>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</si>
  <si>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</si>
  <si>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</si>
  <si>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</si>
  <si>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</si>
  <si>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</si>
  <si>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</si>
  <si>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</si>
  <si>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</si>
  <si>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</si>
  <si>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</si>
  <si>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</si>
  <si>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</si>
  <si>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</si>
  <si>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</si>
  <si>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</si>
  <si>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</si>
  <si>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</si>
  <si>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</si>
  <si>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</si>
  <si>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</si>
  <si>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</si>
  <si>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</si>
  <si>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</si>
  <si>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</si>
  <si>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</si>
  <si>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</si>
  <si>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</si>
  <si>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</si>
  <si>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</si>
  <si>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</si>
  <si>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</si>
  <si>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</si>
  <si>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</si>
  <si>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</si>
  <si>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</si>
  <si>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</si>
  <si>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</si>
  <si>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</si>
  <si>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</si>
  <si>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</si>
  <si>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</si>
  <si>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</si>
  <si>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</si>
  <si>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</si>
  <si>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</si>
  <si>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</si>
  <si>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</si>
  <si>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</si>
  <si>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</si>
  <si>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</si>
  <si>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</si>
  <si>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</si>
  <si>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</si>
  <si>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</si>
  <si>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</si>
  <si>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</si>
  <si>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</si>
  <si>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</si>
  <si>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</si>
  <si>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</si>
  <si>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</si>
  <si>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</si>
  <si>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</si>
  <si>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</si>
  <si>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</si>
  <si>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</si>
  <si>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</si>
  <si>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</si>
  <si>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</si>
  <si>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</si>
  <si>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</si>
  <si>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</si>
  <si>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</si>
  <si>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</si>
  <si>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</si>
  <si>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</si>
  <si>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</si>
  <si>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</si>
  <si>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</si>
  <si>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</si>
  <si>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</si>
  <si>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</si>
  <si>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</si>
  <si>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</si>
  <si>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</si>
  <si>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</si>
  <si>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</si>
  <si>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</si>
  <si>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</si>
  <si>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</si>
  <si>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</si>
  <si>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</si>
  <si>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</si>
  <si>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</si>
  <si>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</si>
  <si>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</si>
  <si>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</si>
  <si>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</si>
  <si>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</si>
  <si>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</si>
  <si>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</si>
  <si>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</si>
  <si>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</si>
  <si>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</si>
  <si>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</si>
  <si>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</si>
  <si>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</si>
  <si>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</si>
  <si>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</si>
  <si>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</si>
  <si>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</si>
  <si>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</si>
  <si>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</si>
  <si>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</si>
  <si>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</si>
  <si>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</si>
  <si>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</si>
  <si>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</si>
  <si>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</si>
  <si>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</si>
  <si>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</si>
  <si>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</si>
  <si>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</si>
  <si>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</si>
  <si>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</si>
  <si>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</si>
  <si>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</si>
  <si>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</si>
  <si>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</si>
  <si>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</si>
  <si>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</si>
  <si>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</si>
  <si>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</si>
  <si>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</si>
  <si>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</si>
  <si>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</si>
  <si>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</si>
  <si>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</si>
  <si>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</si>
  <si>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</si>
  <si>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</si>
  <si>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</si>
  <si>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</si>
  <si>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</si>
  <si>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</si>
  <si>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</si>
  <si>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</si>
  <si>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</si>
  <si>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</si>
  <si>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</si>
  <si>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</si>
  <si>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</si>
  <si>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</si>
  <si>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</si>
  <si>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</si>
  <si>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</si>
  <si>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</si>
  <si>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</si>
  <si>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</si>
  <si>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</si>
  <si>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</si>
  <si>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</si>
  <si>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</si>
  <si>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</si>
  <si>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</si>
  <si>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</si>
  <si>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</si>
  <si>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</si>
  <si>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</si>
  <si>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</si>
  <si>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</si>
  <si>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</si>
  <si>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</si>
  <si>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</si>
  <si>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</si>
  <si>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</si>
  <si>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</si>
  <si>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</si>
  <si>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</si>
  <si>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</si>
  <si>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</si>
  <si>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</si>
  <si>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</si>
  <si>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</si>
  <si>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</si>
  <si>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</si>
  <si>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</si>
  <si>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</si>
  <si>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</si>
  <si>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</si>
  <si>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</si>
  <si>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</si>
  <si>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</si>
  <si>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</si>
  <si>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</si>
  <si>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</si>
  <si>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</si>
  <si>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</si>
  <si>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</si>
  <si>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</si>
  <si>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</si>
  <si>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</si>
  <si>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</si>
  <si>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</si>
  <si>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</si>
  <si>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</si>
  <si>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</si>
  <si>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</si>
  <si>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</si>
  <si>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</si>
  <si>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</si>
  <si>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</si>
  <si>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</si>
  <si>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</si>
  <si>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</si>
  <si>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</si>
  <si>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</si>
  <si>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</si>
  <si>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</si>
  <si>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</si>
  <si>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</si>
  <si>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</si>
  <si>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</si>
  <si>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</si>
  <si>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</si>
  <si>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</si>
  <si>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</si>
  <si>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</si>
  <si>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</si>
  <si>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</si>
  <si>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</si>
  <si>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</si>
  <si>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</si>
  <si>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</si>
  <si>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</si>
  <si>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</si>
  <si>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</si>
  <si>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</si>
  <si>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</si>
  <si>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</si>
  <si>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</si>
  <si>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</si>
  <si>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</si>
  <si>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</si>
  <si>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</si>
  <si>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</si>
  <si>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</si>
  <si>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</si>
  <si>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</si>
  <si>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</si>
  <si>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</si>
  <si>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</si>
  <si>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</si>
  <si>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</si>
  <si>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</si>
  <si>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</si>
  <si>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</si>
  <si>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</si>
  <si>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</si>
  <si>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</si>
  <si>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</si>
  <si>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</si>
  <si>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</si>
  <si>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</si>
  <si>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</si>
  <si>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</si>
  <si>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</si>
  <si>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</si>
  <si>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</si>
  <si>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</si>
  <si>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</si>
  <si>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</si>
  <si>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</si>
  <si>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</si>
  <si>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</si>
  <si>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</si>
  <si>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</si>
  <si>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</si>
  <si>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</si>
  <si>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</si>
  <si>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</si>
  <si>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</si>
  <si>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</si>
  <si>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</si>
  <si>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</si>
  <si>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</si>
  <si>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</si>
  <si>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</si>
  <si>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</si>
  <si>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</si>
  <si>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</si>
  <si>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</si>
  <si>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</si>
  <si>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</si>
  <si>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</si>
  <si>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</si>
  <si>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</si>
  <si>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</si>
  <si>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</si>
  <si>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</si>
  <si>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</si>
  <si>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</si>
  <si>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</si>
  <si>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</si>
  <si>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</si>
  <si>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</si>
  <si>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</si>
  <si>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</si>
  <si>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</si>
  <si>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</si>
  <si>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</si>
  <si>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</si>
  <si>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</si>
  <si>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</si>
  <si>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</si>
  <si>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</si>
  <si>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</si>
  <si>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</si>
  <si>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</si>
  <si>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</si>
  <si>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</si>
  <si>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</si>
  <si>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</si>
  <si>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</si>
  <si>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</si>
  <si>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</si>
  <si>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</si>
  <si>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</si>
  <si>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</si>
  <si>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</si>
  <si>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</si>
  <si>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</si>
  <si>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</si>
  <si>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</si>
  <si>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</si>
  <si>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</si>
  <si>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</si>
  <si>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</si>
  <si>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</si>
  <si>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</si>
  <si>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</si>
  <si>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</si>
  <si>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</si>
  <si>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</si>
  <si>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</si>
  <si>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</si>
  <si>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</si>
  <si>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</si>
  <si>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</si>
  <si>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</si>
  <si>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</si>
  <si>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</si>
  <si>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</si>
  <si>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</si>
  <si>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</si>
  <si>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</si>
  <si>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</si>
  <si>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</si>
  <si>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</si>
  <si>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</si>
  <si>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</si>
  <si>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</si>
  <si>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</si>
  <si>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</si>
  <si>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</si>
  <si>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</si>
  <si>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</si>
  <si>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</si>
  <si>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</si>
  <si>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</si>
  <si>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</si>
  <si>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</si>
  <si>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</si>
  <si>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</si>
  <si>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</si>
  <si>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</si>
  <si>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</si>
  <si>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</si>
  <si>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</si>
  <si>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</si>
  <si>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</si>
  <si>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</si>
  <si>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</si>
  <si>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</si>
  <si>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</si>
  <si>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</si>
  <si>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</si>
  <si>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</si>
  <si>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</si>
  <si>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</si>
  <si>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</si>
  <si>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</si>
  <si>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</si>
  <si>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</si>
  <si>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</si>
  <si>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</si>
  <si>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</si>
  <si>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</si>
  <si>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</si>
  <si>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</si>
  <si>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</si>
  <si>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</si>
  <si>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</si>
  <si>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</si>
  <si>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</si>
  <si>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</si>
  <si>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</si>
  <si>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</si>
  <si>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</si>
  <si>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</si>
  <si>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</si>
  <si>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</si>
  <si>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</si>
  <si>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</si>
  <si>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</si>
  <si>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</si>
  <si>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</si>
  <si>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</si>
  <si>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</si>
  <si>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</si>
  <si>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</si>
  <si>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</si>
  <si>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</si>
  <si>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</si>
  <si>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</si>
  <si>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</si>
  <si>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</si>
  <si>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</si>
  <si>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</si>
  <si>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</si>
  <si>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</si>
  <si>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</si>
  <si>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</si>
  <si>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</si>
  <si>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</si>
  <si>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</si>
  <si>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</si>
  <si>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</si>
  <si>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</si>
  <si>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</si>
  <si>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</si>
  <si>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</si>
  <si>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</si>
  <si>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</si>
  <si>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</si>
  <si>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</si>
  <si>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</si>
  <si>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</si>
  <si>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</si>
  <si>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</si>
  <si>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</si>
  <si>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</si>
  <si>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</si>
  <si>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</si>
  <si>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</si>
  <si>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</si>
  <si>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</si>
  <si>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</si>
  <si>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</si>
  <si>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</si>
  <si>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</si>
  <si>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</si>
  <si>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</si>
  <si>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</si>
  <si>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</si>
  <si>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</si>
  <si>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</si>
  <si>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</si>
  <si>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</si>
  <si>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</si>
  <si>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</si>
  <si>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</si>
  <si>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</si>
  <si>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</si>
  <si>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</si>
  <si>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</si>
  <si>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</si>
  <si>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</si>
  <si>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</si>
  <si>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</si>
  <si>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</si>
  <si>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</si>
  <si>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</si>
  <si>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</si>
  <si>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</si>
  <si>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</si>
  <si>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</si>
  <si>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</si>
  <si>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</si>
  <si>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</si>
  <si>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</si>
  <si>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</si>
  <si>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</si>
  <si>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</si>
  <si>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</si>
  <si>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</si>
  <si>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</si>
  <si>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</si>
  <si>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</si>
  <si>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</si>
  <si>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</si>
  <si>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</si>
  <si>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</si>
  <si>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</si>
  <si>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</si>
  <si>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</si>
  <si>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</si>
  <si>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</si>
  <si>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</si>
  <si>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</si>
  <si>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</si>
  <si>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</si>
  <si>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</si>
  <si>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</si>
  <si>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</si>
  <si>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</si>
  <si>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</si>
  <si>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</si>
  <si>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</si>
  <si>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</si>
  <si>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</si>
  <si>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</si>
  <si>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</si>
  <si>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</si>
  <si>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</si>
  <si>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</si>
  <si>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</si>
  <si>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</si>
  <si>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</si>
  <si>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</si>
  <si>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</si>
  <si>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</si>
  <si>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</si>
  <si>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</si>
  <si>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</si>
  <si>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</si>
  <si>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</si>
  <si>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</si>
  <si>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</si>
  <si>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</si>
  <si>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</si>
  <si>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</si>
  <si>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</si>
  <si>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</si>
  <si>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</si>
  <si>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</si>
  <si>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</si>
  <si>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</si>
  <si>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</si>
  <si>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</si>
  <si>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</si>
  <si>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</si>
  <si>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</si>
  <si>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</si>
  <si>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</si>
  <si>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</si>
  <si>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</si>
  <si>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</si>
  <si>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</si>
  <si>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</si>
  <si>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</si>
  <si>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</si>
  <si>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</si>
  <si>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</si>
  <si>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</si>
  <si>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</si>
  <si>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</si>
  <si>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</si>
  <si>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</si>
  <si>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</si>
  <si>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</si>
  <si>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</si>
  <si>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</si>
  <si>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</si>
  <si>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</si>
  <si>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</si>
  <si>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</si>
  <si>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</si>
  <si>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</si>
  <si>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</si>
  <si>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</si>
  <si>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</si>
  <si>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</si>
  <si>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</si>
  <si>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</si>
  <si>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</si>
  <si>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</si>
  <si>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</si>
  <si>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</si>
  <si>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</si>
  <si>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</si>
  <si>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</si>
  <si>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</si>
  <si>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</si>
  <si>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</si>
  <si>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</si>
  <si>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</si>
  <si>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</si>
  <si>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</si>
  <si>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</si>
  <si>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</si>
  <si>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</si>
  <si>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</si>
  <si>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</si>
  <si>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</si>
  <si>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</si>
  <si>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</si>
  <si>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</si>
  <si>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</si>
  <si>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</si>
  <si>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</si>
  <si>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</si>
  <si>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</si>
  <si>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</si>
  <si>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</si>
  <si>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</si>
  <si>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</si>
  <si>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</si>
  <si>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</si>
  <si>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</si>
  <si>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</si>
  <si>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</si>
  <si>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</si>
  <si>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</si>
  <si>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</si>
  <si>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</si>
  <si>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</si>
  <si>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</si>
  <si>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</si>
  <si>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</si>
  <si>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</si>
  <si>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</si>
  <si>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</si>
  <si>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</si>
  <si>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</si>
  <si>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</si>
  <si>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</si>
  <si>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</si>
  <si>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</si>
  <si>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</si>
  <si>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</si>
  <si>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</si>
  <si>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</si>
  <si>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</si>
  <si>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</si>
  <si>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</si>
  <si>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</si>
  <si>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</si>
  <si>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</si>
  <si>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</si>
  <si>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</si>
  <si>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</si>
  <si>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</si>
  <si>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</si>
  <si>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</si>
  <si>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</si>
  <si>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</si>
  <si>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</si>
  <si>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</si>
  <si>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</si>
  <si>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</si>
  <si>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</si>
  <si>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</si>
  <si>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</si>
  <si>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</si>
  <si>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</si>
  <si>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</si>
  <si>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</si>
  <si>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</si>
  <si>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</si>
  <si>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</si>
  <si>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</si>
  <si>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</si>
  <si>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</si>
  <si>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</si>
  <si>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</si>
  <si>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</si>
  <si>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</si>
  <si>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</si>
  <si>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</si>
  <si>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</si>
  <si>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</si>
  <si>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</si>
  <si>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</si>
  <si>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</si>
  <si>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</si>
  <si>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</si>
  <si>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</si>
  <si>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</si>
  <si>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</si>
  <si>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</si>
  <si>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</si>
  <si>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</si>
  <si>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</si>
  <si>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</si>
  <si>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</si>
  <si>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</si>
  <si>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</si>
  <si>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</si>
  <si>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</si>
  <si>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</si>
  <si>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</si>
  <si>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</si>
  <si>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</si>
  <si>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</si>
  <si>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</si>
  <si>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</si>
  <si>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</si>
  <si>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</si>
  <si>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</si>
  <si>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</si>
  <si>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</si>
  <si>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</si>
  <si>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</si>
  <si>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</si>
  <si>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</si>
  <si>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</si>
  <si>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</si>
  <si>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</si>
  <si>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</si>
  <si>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</si>
  <si>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</si>
  <si>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</si>
  <si>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</si>
  <si>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</si>
  <si>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</si>
  <si>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</si>
  <si>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</si>
  <si>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</si>
  <si>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</si>
  <si>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</si>
  <si>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</si>
  <si>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</si>
  <si>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</si>
  <si>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</si>
  <si>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</si>
  <si>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</si>
  <si>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</si>
  <si>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</si>
  <si>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</si>
  <si>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</si>
  <si>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</si>
  <si>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</si>
  <si>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</si>
  <si>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</si>
  <si>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</si>
  <si>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</si>
  <si>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</si>
  <si>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</si>
  <si>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</si>
  <si>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</si>
  <si>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</si>
  <si>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</si>
  <si>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</si>
  <si>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</si>
  <si>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</si>
  <si>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</si>
  <si>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</si>
  <si>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</si>
  <si>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</si>
  <si>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</si>
  <si>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</si>
  <si>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</si>
  <si>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</si>
  <si>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</si>
  <si>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</si>
  <si>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</si>
  <si>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</si>
  <si>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</si>
  <si>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</si>
  <si>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</si>
  <si>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</si>
  <si>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</si>
  <si>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</si>
  <si>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</si>
  <si>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</si>
  <si>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</si>
  <si>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</si>
  <si>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</si>
  <si>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</si>
  <si>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</si>
  <si>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</si>
  <si>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</si>
  <si>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</si>
  <si>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</si>
  <si>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</si>
  <si>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</si>
  <si>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</si>
  <si>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</si>
  <si>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</si>
  <si>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</si>
  <si>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</si>
  <si>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</si>
  <si>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</si>
  <si>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</si>
  <si>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</si>
  <si>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</si>
  <si>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</si>
  <si>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</si>
  <si>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</si>
  <si>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</si>
  <si>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</si>
  <si>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</si>
  <si>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</si>
  <si>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</si>
  <si>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</si>
  <si>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</si>
  <si>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</si>
  <si>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</si>
  <si>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</si>
  <si>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</si>
  <si>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</si>
  <si>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</si>
  <si>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</si>
  <si>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</si>
  <si>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</si>
  <si>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</si>
  <si>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</si>
  <si>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</si>
  <si>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</si>
  <si>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</si>
  <si>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</si>
  <si>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</si>
  <si>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</si>
  <si>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</si>
  <si>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</si>
  <si>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</si>
  <si>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</si>
  <si>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</si>
  <si>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</si>
  <si>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</si>
  <si>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</si>
  <si>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</si>
  <si>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</si>
  <si>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</si>
  <si>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</si>
  <si>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</si>
  <si>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</si>
  <si>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</si>
  <si>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</si>
  <si>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</si>
  <si>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</si>
  <si>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</si>
  <si>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</si>
  <si>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</si>
  <si>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</si>
  <si>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</si>
  <si>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</si>
  <si>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</si>
  <si>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</si>
  <si>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</si>
  <si>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</si>
  <si>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</si>
  <si>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</si>
  <si>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</si>
  <si>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</si>
  <si>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</si>
  <si>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</si>
  <si>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</si>
  <si>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</si>
  <si>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</si>
  <si>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</si>
  <si>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</si>
  <si>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</si>
  <si>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</si>
  <si>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</si>
  <si>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</si>
  <si>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</si>
  <si>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</si>
  <si>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</si>
  <si>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</si>
  <si>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</si>
  <si>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</si>
  <si>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</si>
  <si>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</si>
  <si>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</si>
  <si>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</si>
  <si>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</si>
  <si>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</si>
  <si>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</si>
  <si>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</si>
  <si>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</si>
  <si>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</si>
  <si>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</si>
  <si>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</si>
  <si>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</si>
  <si>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</si>
  <si>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</si>
  <si>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</si>
  <si>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</si>
  <si>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</si>
  <si>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</si>
  <si>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</si>
  <si>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</si>
  <si>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</si>
  <si>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</si>
  <si>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</si>
  <si>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</si>
  <si>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</si>
  <si>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</si>
  <si>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</si>
  <si>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</si>
  <si>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</si>
  <si>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</si>
  <si>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</si>
  <si>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</si>
  <si>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</si>
  <si>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</si>
  <si>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</si>
  <si>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</si>
  <si>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</si>
  <si>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</si>
  <si>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</si>
  <si>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</si>
  <si>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</si>
  <si>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</si>
  <si>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</si>
  <si>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</si>
  <si>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</si>
  <si>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</si>
  <si>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</si>
  <si>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</si>
  <si>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</si>
  <si>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</si>
  <si>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</si>
  <si>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</si>
  <si>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</si>
  <si>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</si>
  <si>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</si>
  <si>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</si>
  <si>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</si>
  <si>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</si>
  <si>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</si>
  <si>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</si>
  <si>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</si>
  <si>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</si>
  <si>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</si>
  <si>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</si>
  <si>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</si>
  <si>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</si>
  <si>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</si>
  <si>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</si>
  <si>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</si>
  <si>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</si>
  <si>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</si>
  <si>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</si>
  <si>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</si>
  <si>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</si>
  <si>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</si>
  <si>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</si>
  <si>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</si>
  <si>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</si>
  <si>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</si>
  <si>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</si>
  <si>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</si>
  <si>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</si>
  <si>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</si>
  <si>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</si>
  <si>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</si>
  <si>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</si>
  <si>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</si>
  <si>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</si>
  <si>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</si>
  <si>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</si>
  <si>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</si>
  <si>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</si>
  <si>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</si>
  <si>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</si>
  <si>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</si>
  <si>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</si>
  <si>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</si>
  <si>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</si>
  <si>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</si>
  <si>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</si>
  <si>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</si>
  <si>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</si>
  <si>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</si>
  <si>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</si>
  <si>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</si>
  <si>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</si>
  <si>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</si>
  <si>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</si>
  <si>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</si>
  <si>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</si>
  <si>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</si>
  <si>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</si>
  <si>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</si>
  <si>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</si>
  <si>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</si>
  <si>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</si>
  <si>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</si>
  <si>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</si>
  <si>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</si>
  <si>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</si>
  <si>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</si>
  <si>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</si>
  <si>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</si>
  <si>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</si>
  <si>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</si>
  <si>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</si>
  <si>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</si>
  <si>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</si>
  <si>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</si>
  <si>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</si>
  <si>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</si>
  <si>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</si>
  <si>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</si>
  <si>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</si>
  <si>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</si>
  <si>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</si>
  <si>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</si>
  <si>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</si>
  <si>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</si>
  <si>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</si>
  <si>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</si>
  <si>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</si>
  <si>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</si>
  <si>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</si>
  <si>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</si>
  <si>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</si>
  <si>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</si>
  <si>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</si>
  <si>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</si>
  <si>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</si>
  <si>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</si>
  <si>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</si>
  <si>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</si>
  <si>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</si>
  <si>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</si>
  <si>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</si>
  <si>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</si>
  <si>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</si>
  <si>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</si>
  <si>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</si>
  <si>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</si>
  <si>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</si>
  <si>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</si>
  <si>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</si>
  <si>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</si>
  <si>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</si>
  <si>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</si>
  <si>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</si>
  <si>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</si>
  <si>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</si>
  <si>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</si>
  <si>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</si>
  <si>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</si>
  <si>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</si>
  <si>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</si>
  <si>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</si>
  <si>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</si>
  <si>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</si>
  <si>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</si>
  <si>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</si>
  <si>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</si>
  <si>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</si>
  <si>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</si>
  <si>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</si>
  <si>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</si>
  <si>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</si>
  <si>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</si>
  <si>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</si>
  <si>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</si>
  <si>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</si>
  <si>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</si>
  <si>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</si>
  <si>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</si>
  <si>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</si>
  <si>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</si>
  <si>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</si>
  <si>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</si>
  <si>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</si>
  <si>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</si>
  <si>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</si>
  <si>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</si>
  <si>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</si>
  <si>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</si>
  <si>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</si>
  <si>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</si>
  <si>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</si>
  <si>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</si>
  <si>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</si>
  <si>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</si>
  <si>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</si>
  <si>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</si>
  <si>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</si>
  <si>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</si>
  <si>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</si>
  <si>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</si>
  <si>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</si>
  <si>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</si>
  <si>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</si>
  <si>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</si>
  <si>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</si>
  <si>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</si>
  <si>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</si>
  <si>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</si>
  <si>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</si>
  <si>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</si>
  <si>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</si>
  <si>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</si>
  <si>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</si>
  <si>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</si>
  <si>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</si>
  <si>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</si>
  <si>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</si>
  <si>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</si>
  <si>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</si>
  <si>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</si>
  <si>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</si>
  <si>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</si>
  <si>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</si>
  <si>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</si>
  <si>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</si>
  <si>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</si>
  <si>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</si>
  <si>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</si>
  <si>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</si>
  <si>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</si>
  <si>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</si>
  <si>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</si>
  <si>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</si>
  <si>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</si>
  <si>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</si>
  <si>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</si>
  <si>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</si>
  <si>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</si>
  <si>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</si>
  <si>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</si>
  <si>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</si>
  <si>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</si>
  <si>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</si>
  <si>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</si>
  <si>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</si>
  <si>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</si>
  <si>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</si>
  <si>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</si>
  <si>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</si>
  <si>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</si>
  <si>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</si>
  <si>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</si>
  <si>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</si>
  <si>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</si>
  <si>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</si>
  <si>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</si>
  <si>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</si>
  <si>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</si>
  <si>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</si>
  <si>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</si>
  <si>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</si>
  <si>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</si>
  <si>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</si>
  <si>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</si>
  <si>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</si>
  <si>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</si>
  <si>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</si>
  <si>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</si>
  <si>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</si>
  <si>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</si>
  <si>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</si>
  <si>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</si>
  <si>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</si>
  <si>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</si>
  <si>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</si>
  <si>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</si>
  <si>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</si>
  <si>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</si>
  <si>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</si>
  <si>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</si>
  <si>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</si>
  <si>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</si>
  <si>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</si>
  <si>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</si>
  <si>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</si>
  <si>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</si>
  <si>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</si>
  <si>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</si>
  <si>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</si>
  <si>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</si>
  <si>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</si>
  <si>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</si>
  <si>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</si>
  <si>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</si>
  <si>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</si>
  <si>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</si>
  <si>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</si>
  <si>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</si>
  <si>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</si>
  <si>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</si>
  <si>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</si>
  <si>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</si>
  <si>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</si>
  <si>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</si>
  <si>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</si>
  <si>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</si>
  <si>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</si>
  <si>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</si>
  <si>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</si>
  <si>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</si>
  <si>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</si>
  <si>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</si>
  <si>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</si>
  <si>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</si>
  <si>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</si>
  <si>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</si>
  <si>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</si>
  <si>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</si>
  <si>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</si>
  <si>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</si>
  <si>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</si>
  <si>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</si>
  <si>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</si>
  <si>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</si>
  <si>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</si>
  <si>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</si>
  <si>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</si>
  <si>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</si>
  <si>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</si>
  <si>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</si>
  <si>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</si>
  <si>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</si>
  <si>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</si>
  <si>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</si>
  <si>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</si>
  <si>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</si>
  <si>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</si>
  <si>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</si>
  <si>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</si>
  <si>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</si>
  <si>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</si>
  <si>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</si>
  <si>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</si>
  <si>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</si>
  <si>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</si>
  <si>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</si>
  <si>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</si>
  <si>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</si>
  <si>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</si>
  <si>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</si>
  <si>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</si>
  <si>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</si>
  <si>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</si>
  <si>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</si>
  <si>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</si>
  <si>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</si>
  <si>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</si>
  <si>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</si>
  <si>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</si>
  <si>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</si>
  <si>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</si>
  <si>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</si>
  <si>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</si>
  <si>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</si>
  <si>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</si>
  <si>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</si>
  <si>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</si>
  <si>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</si>
  <si>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</si>
  <si>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</si>
  <si>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</si>
  <si>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</si>
  <si>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</si>
  <si>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</si>
  <si>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</si>
  <si>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</si>
  <si>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</si>
  <si>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</si>
  <si>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</si>
  <si>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</si>
  <si>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</si>
  <si>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</si>
  <si>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</si>
  <si>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</si>
  <si>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</si>
  <si>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</si>
  <si>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</si>
  <si>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</si>
  <si>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</si>
  <si>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</si>
  <si>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</si>
  <si>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</si>
  <si>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</si>
  <si>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超级宠物蛋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</si>
  <si>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</si>
  <si>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</si>
  <si>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</si>
  <si>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</si>
  <si>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</si>
  <si>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</si>
  <si>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</si>
  <si>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</si>
  <si>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</si>
  <si>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</si>
  <si>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</si>
  <si>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</si>
  <si>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</si>
  <si>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</si>
  <si>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</si>
  <si>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</si>
  <si>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</si>
  <si>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</si>
  <si>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</si>
  <si>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</si>
  <si>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</si>
  <si>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</si>
  <si>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</si>
  <si>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</si>
  <si>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</si>
  <si>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</si>
  <si>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</si>
  <si>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</si>
  <si>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</si>
  <si>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</si>
  <si>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</si>
  <si>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</si>
  <si>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</si>
  <si>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</si>
  <si>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</si>
  <si>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</si>
  <si>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</si>
  <si>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</si>
  <si>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</si>
  <si>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</si>
  <si>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</si>
  <si>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</si>
  <si>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</si>
  <si>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</si>
  <si>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</si>
  <si>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</si>
  <si>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</si>
  <si>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</si>
  <si>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</si>
  <si>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</si>
  <si>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</si>
  <si>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</si>
  <si>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</si>
  <si>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</si>
  <si>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</si>
  <si>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</si>
  <si>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</si>
  <si>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</si>
  <si>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</si>
  <si>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</si>
  <si>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</si>
  <si>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</si>
  <si>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</si>
  <si>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</si>
  <si>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</si>
  <si>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</si>
  <si>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</si>
  <si>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</si>
  <si>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</si>
  <si>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</si>
  <si>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</si>
  <si>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</si>
  <si>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</si>
  <si>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</si>
  <si>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</si>
  <si>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</si>
  <si>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</si>
  <si>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</si>
  <si>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</si>
  <si>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</si>
  <si>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</si>
  <si>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</si>
  <si>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</si>
  <si>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</si>
  <si>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</si>
  <si>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</si>
  <si>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</si>
  <si>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</si>
  <si>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</si>
  <si>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</si>
  <si>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</si>
  <si>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</si>
  <si>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</si>
  <si>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</si>
  <si>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</si>
  <si>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</si>
  <si>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</si>
  <si>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</si>
  <si>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</si>
  <si>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</si>
  <si>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</si>
  <si>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</si>
  <si>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</si>
  <si>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</si>
  <si>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</si>
  <si>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</si>
  <si>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</si>
  <si>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</si>
  <si>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</si>
  <si>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</si>
  <si>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</si>
  <si>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</si>
  <si>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</si>
  <si>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</si>
  <si>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</si>
  <si>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</si>
  <si>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</si>
  <si>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</si>
  <si>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</si>
  <si>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</si>
  <si>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</si>
  <si>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</si>
  <si>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</si>
  <si>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</si>
  <si>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</si>
  <si>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</si>
  <si>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</si>
  <si>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</si>
  <si>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</si>
  <si>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</si>
  <si>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</si>
  <si>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</si>
  <si>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</si>
  <si>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</si>
  <si>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</si>
  <si>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</si>
  <si>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</si>
  <si>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</si>
  <si>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</si>
  <si>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</si>
  <si>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</si>
  <si>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</si>
  <si>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</si>
  <si>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</si>
  <si>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</si>
  <si>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</si>
  <si>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</si>
  <si>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</si>
  <si>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</si>
  <si>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</si>
  <si>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</si>
  <si>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</si>
  <si>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</si>
  <si>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</si>
  <si>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</si>
  <si>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</si>
  <si>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</si>
  <si>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</si>
  <si>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</si>
  <si>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</si>
  <si>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</si>
  <si>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</si>
  <si>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</si>
  <si>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</si>
  <si>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</si>
  <si>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</si>
  <si>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</si>
  <si>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</si>
  <si>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</si>
  <si>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</si>
  <si>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</si>
  <si>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</si>
  <si>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</si>
  <si>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</si>
  <si>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</si>
  <si>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</si>
  <si>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</si>
  <si>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</si>
  <si>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</si>
  <si>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</si>
  <si>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</si>
  <si>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</si>
  <si>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</si>
  <si>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</si>
  <si>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</si>
  <si>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</si>
  <si>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</si>
  <si>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</si>
  <si>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</si>
  <si>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</si>
  <si>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</si>
  <si>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</si>
  <si>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</si>
  <si>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</si>
  <si>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</si>
  <si>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</si>
  <si>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</si>
  <si>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</si>
  <si>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</si>
  <si>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</si>
  <si>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</si>
  <si>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</si>
  <si>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</si>
  <si>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</si>
  <si>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</si>
  <si>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</si>
  <si>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</si>
  <si>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</si>
  <si>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</si>
  <si>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</si>
  <si>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</si>
  <si>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</si>
  <si>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</si>
  <si>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</si>
  <si>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</si>
  <si>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</si>
  <si>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</si>
  <si>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</si>
  <si>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</si>
  <si>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</si>
  <si>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</si>
  <si>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</si>
  <si>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</si>
  <si>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</si>
  <si>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</si>
  <si>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</si>
  <si>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</si>
  <si>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</si>
  <si>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</si>
  <si>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</si>
  <si>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</si>
  <si>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</si>
  <si>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</si>
  <si>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</si>
  <si>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</si>
  <si>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</si>
  <si>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</si>
  <si>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</si>
  <si>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</si>
  <si>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</si>
  <si>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</si>
  <si>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</si>
  <si>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</si>
  <si>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</si>
  <si>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</si>
  <si>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</si>
  <si>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</si>
  <si>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</si>
  <si>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</si>
  <si>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</si>
  <si>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</si>
  <si>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</si>
  <si>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</si>
  <si>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</si>
  <si>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</si>
  <si>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</si>
  <si>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</si>
  <si>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</si>
  <si>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</si>
  <si>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</si>
  <si>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</si>
  <si>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</si>
  <si>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</si>
  <si>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</si>
  <si>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</si>
  <si>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</si>
  <si>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</si>
  <si>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</si>
  <si>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</si>
  <si>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</si>
  <si>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</si>
  <si>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</si>
  <si>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</si>
  <si>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</si>
  <si>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</si>
  <si>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</si>
  <si>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</si>
  <si>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</si>
  <si>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</si>
  <si>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</si>
  <si>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</si>
  <si>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</si>
  <si>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</si>
  <si>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</si>
  <si>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</si>
  <si>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</si>
  <si>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</si>
  <si>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</si>
  <si>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</si>
  <si>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</si>
  <si>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</si>
  <si>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</si>
  <si>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</si>
  <si>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</si>
  <si>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</si>
  <si>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</si>
  <si>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</si>
  <si>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</si>
  <si>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</si>
  <si>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</si>
  <si>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</si>
  <si>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</si>
  <si>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</si>
  <si>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</si>
  <si>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</si>
  <si>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</si>
  <si>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</si>
  <si>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</si>
  <si>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</si>
  <si>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</si>
  <si>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</si>
  <si>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</si>
  <si>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</si>
  <si>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</si>
  <si>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</si>
  <si>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</si>
  <si>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</si>
  <si>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</si>
  <si>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</si>
  <si>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</si>
  <si>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</si>
  <si>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</si>
  <si>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</si>
  <si>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</si>
  <si>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</si>
  <si>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</si>
  <si>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</si>
  <si>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</si>
  <si>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</si>
  <si>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</si>
  <si>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</si>
  <si>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</si>
  <si>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</si>
  <si>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</si>
  <si>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</si>
  <si>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</si>
  <si>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</si>
  <si>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</si>
  <si>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</si>
  <si>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</si>
  <si>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</si>
  <si>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</si>
  <si>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</si>
  <si>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</si>
  <si>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</si>
  <si>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</si>
  <si>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</si>
  <si>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</si>
  <si>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</si>
  <si>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</si>
  <si>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</si>
  <si>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</si>
  <si>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</si>
  <si>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</si>
  <si>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</si>
  <si>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</si>
  <si>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</si>
  <si>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</si>
  <si>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</si>
  <si>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</si>
  <si>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</si>
  <si>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</si>
  <si>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</si>
  <si>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</si>
  <si>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</si>
  <si>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</si>
  <si>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</si>
  <si>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</si>
  <si>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</si>
  <si>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</si>
  <si>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</si>
  <si>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</si>
  <si>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</si>
  <si>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</si>
  <si>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</si>
  <si>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</si>
  <si>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</si>
  <si>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</si>
  <si>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</si>
  <si>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</si>
  <si>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</si>
  <si>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</si>
  <si>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</si>
  <si>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</si>
  <si>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</si>
  <si>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</si>
  <si>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</si>
  <si>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</si>
  <si>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</si>
  <si>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</si>
  <si>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</si>
  <si>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</si>
  <si>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</si>
  <si>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</si>
  <si>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</si>
  <si>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</si>
  <si>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</si>
  <si>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</si>
  <si>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</si>
  <si>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</si>
  <si>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</si>
  <si>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</si>
  <si>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</si>
  <si>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</si>
  <si>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</si>
  <si>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</si>
  <si>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</si>
  <si>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</si>
  <si>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</si>
  <si>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</si>
  <si>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</si>
  <si>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</si>
  <si>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</si>
  <si>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</si>
  <si>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</si>
  <si>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</si>
  <si>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</si>
  <si>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</si>
  <si>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</si>
  <si>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</si>
  <si>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</si>
  <si>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</si>
  <si>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</si>
  <si>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</si>
  <si>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</si>
  <si>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</si>
  <si>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</si>
  <si>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</si>
  <si>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</si>
  <si>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</si>
  <si>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</si>
  <si>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</si>
  <si>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</si>
  <si>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</si>
  <si>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</si>
  <si>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</si>
  <si>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</si>
  <si>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</si>
  <si>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</si>
  <si>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</si>
  <si>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</si>
  <si>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</si>
  <si>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</si>
  <si>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</si>
  <si>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</si>
  <si>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</si>
  <si>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</si>
  <si>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</si>
  <si>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</si>
  <si>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</si>
  <si>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</si>
  <si>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</si>
  <si>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</si>
  <si>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</si>
  <si>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</si>
  <si>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</si>
  <si>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</si>
  <si>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</si>
  <si>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</si>
  <si>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</si>
  <si>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</si>
  <si>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</si>
  <si>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</si>
  <si>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</si>
  <si>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</si>
  <si>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</si>
  <si>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</si>
  <si>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</si>
  <si>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</si>
  <si>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</si>
  <si>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</si>
  <si>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</si>
  <si>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</si>
  <si>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</si>
  <si>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</si>
  <si>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</si>
  <si>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</si>
  <si>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</si>
  <si>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</si>
  <si>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</si>
  <si>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</si>
  <si>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</si>
  <si>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</si>
  <si>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</si>
  <si>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</si>
  <si>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</si>
  <si>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</si>
  <si>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</si>
  <si>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</si>
  <si>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</si>
  <si>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</si>
  <si>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</si>
  <si>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</si>
  <si>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</si>
  <si>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</si>
  <si>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</si>
  <si>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</si>
  <si>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</si>
  <si>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</si>
  <si>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</si>
  <si>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</si>
  <si>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</si>
  <si>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</si>
  <si>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</si>
  <si>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</si>
  <si>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</si>
  <si>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</si>
  <si>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</si>
  <si>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</si>
  <si>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</si>
  <si>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</si>
  <si>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</si>
  <si>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</si>
  <si>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</si>
  <si>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</si>
  <si>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</si>
  <si>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</si>
  <si>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</si>
  <si>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</si>
  <si>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</si>
  <si>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</si>
  <si>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</si>
  <si>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</si>
  <si>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</si>
  <si>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</si>
  <si>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</si>
  <si>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</si>
  <si>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</si>
  <si>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</si>
  <si>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</si>
  <si>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</si>
  <si>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</si>
  <si>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</si>
  <si>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</si>
  <si>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</si>
  <si>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</si>
  <si>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</si>
  <si>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</si>
  <si>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</si>
  <si>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</si>
  <si>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</si>
  <si>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</si>
  <si>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</si>
  <si>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</si>
  <si>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</si>
  <si>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</si>
  <si>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</si>
  <si>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</si>
  <si>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</si>
  <si>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</si>
  <si>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</si>
  <si>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</si>
  <si>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</si>
  <si>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</si>
  <si>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</si>
  <si>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</si>
  <si>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</si>
  <si>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</si>
  <si>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</si>
  <si>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</si>
  <si>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</si>
  <si>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</si>
  <si>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</si>
  <si>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</si>
  <si>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</si>
  <si>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</si>
  <si>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</si>
  <si>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</si>
  <si>
    <t>充值50抽一次</t>
    <phoneticPr fontId="22" type="noConversion"/>
  </si>
  <si>
    <t>金条</t>
    <phoneticPr fontId="22" type="noConversion"/>
  </si>
  <si>
    <t>传承灵石</t>
  </si>
  <si>
    <t>副本秘石</t>
    <phoneticPr fontId="23" type="noConversion"/>
  </si>
  <si>
    <t>勋章礼包</t>
    <phoneticPr fontId="23" type="noConversion"/>
  </si>
  <si>
    <t>珍品羽毛</t>
    <phoneticPr fontId="23" type="noConversion"/>
  </si>
  <si>
    <t>超级宠之晶</t>
    <phoneticPr fontId="23" type="noConversion"/>
  </si>
  <si>
    <t>钻石</t>
    <phoneticPr fontId="22" type="noConversion"/>
  </si>
  <si>
    <t>消费钻石</t>
    <phoneticPr fontId="22" type="noConversion"/>
  </si>
  <si>
    <t>宝石</t>
    <phoneticPr fontId="22" type="noConversion"/>
  </si>
  <si>
    <t>去掉2000钻石</t>
    <phoneticPr fontId="22" type="noConversion"/>
  </si>
  <si>
    <t>宝石箱子换成副本次数</t>
    <phoneticPr fontId="22" type="noConversion"/>
  </si>
  <si>
    <t>宠灵之锁</t>
  </si>
  <si>
    <t>孵化灵球</t>
  </si>
  <si>
    <t>珍贵的宠物蛋</t>
    <phoneticPr fontId="23" type="noConversion"/>
  </si>
  <si>
    <t>宠之资质</t>
  </si>
  <si>
    <t>宠之成长</t>
  </si>
  <si>
    <t>传承:幸运之石</t>
  </si>
  <si>
    <t>金币</t>
    <phoneticPr fontId="22" type="noConversion"/>
  </si>
  <si>
    <t>次</t>
    <phoneticPr fontId="22" type="noConversion"/>
  </si>
  <si>
    <t>钻石洗炼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</si>
</sst>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6847437971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68474379711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0417798394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thin">
        <color theme="4" tint="0.39930417798394724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10030017</v>
          </cell>
          <cell r="O262">
            <v>1000</v>
          </cell>
        </row>
        <row r="263">
          <cell r="C263">
            <v>10030018</v>
          </cell>
          <cell r="O263">
            <v>1000</v>
          </cell>
        </row>
        <row r="264">
          <cell r="C264">
            <v>10030019</v>
          </cell>
          <cell r="O264">
            <v>1000</v>
          </cell>
        </row>
        <row r="265">
          <cell r="C265">
            <v>10031001</v>
          </cell>
          <cell r="O265">
            <v>5850</v>
          </cell>
        </row>
        <row r="266">
          <cell r="C266">
            <v>10031002</v>
          </cell>
          <cell r="O266">
            <v>5850</v>
          </cell>
        </row>
        <row r="267">
          <cell r="C267">
            <v>10031003</v>
          </cell>
          <cell r="O267">
            <v>5850</v>
          </cell>
        </row>
        <row r="268">
          <cell r="C268">
            <v>10031004</v>
          </cell>
          <cell r="O268">
            <v>5850</v>
          </cell>
        </row>
        <row r="269">
          <cell r="C269">
            <v>10031005</v>
          </cell>
          <cell r="O269">
            <v>5850</v>
          </cell>
        </row>
        <row r="270">
          <cell r="C270">
            <v>10031006</v>
          </cell>
          <cell r="O270">
            <v>5850</v>
          </cell>
        </row>
        <row r="271">
          <cell r="C271">
            <v>10031007</v>
          </cell>
          <cell r="O271">
            <v>5850</v>
          </cell>
        </row>
        <row r="272">
          <cell r="C272">
            <v>10031008</v>
          </cell>
          <cell r="O272">
            <v>5850</v>
          </cell>
        </row>
        <row r="273">
          <cell r="C273">
            <v>10031009</v>
          </cell>
          <cell r="O273">
            <v>5850</v>
          </cell>
        </row>
        <row r="274">
          <cell r="C274">
            <v>10031010</v>
          </cell>
          <cell r="O274">
            <v>5850</v>
          </cell>
        </row>
        <row r="275">
          <cell r="C275">
            <v>10031011</v>
          </cell>
          <cell r="O275">
            <v>5850</v>
          </cell>
        </row>
        <row r="276">
          <cell r="C276">
            <v>10031012</v>
          </cell>
          <cell r="O276">
            <v>5850</v>
          </cell>
        </row>
        <row r="277">
          <cell r="C277">
            <v>10031013</v>
          </cell>
          <cell r="O277">
            <v>5850</v>
          </cell>
        </row>
        <row r="278">
          <cell r="C278">
            <v>10031014</v>
          </cell>
          <cell r="O278">
            <v>5850</v>
          </cell>
        </row>
        <row r="279">
          <cell r="C279">
            <v>10031015</v>
          </cell>
          <cell r="O279">
            <v>5850</v>
          </cell>
        </row>
        <row r="280">
          <cell r="C280">
            <v>10031016</v>
          </cell>
          <cell r="O280">
            <v>5850</v>
          </cell>
        </row>
        <row r="281">
          <cell r="C281">
            <v>10031017</v>
          </cell>
          <cell r="O281">
            <v>5850</v>
          </cell>
        </row>
        <row r="282">
          <cell r="C282">
            <v>10032001</v>
          </cell>
          <cell r="O282">
            <v>1000</v>
          </cell>
        </row>
        <row r="283">
          <cell r="C283">
            <v>10032002</v>
          </cell>
          <cell r="O283">
            <v>1000</v>
          </cell>
        </row>
        <row r="284">
          <cell r="C284">
            <v>10032003</v>
          </cell>
          <cell r="O284">
            <v>1000</v>
          </cell>
        </row>
        <row r="285">
          <cell r="C285">
            <v>10032004</v>
          </cell>
          <cell r="O285">
            <v>1000</v>
          </cell>
        </row>
        <row r="286">
          <cell r="C286">
            <v>10032005</v>
          </cell>
          <cell r="O286">
            <v>1000</v>
          </cell>
        </row>
        <row r="287">
          <cell r="C287">
            <v>10032006</v>
          </cell>
          <cell r="O287">
            <v>1000</v>
          </cell>
        </row>
        <row r="288">
          <cell r="C288">
            <v>10032007</v>
          </cell>
          <cell r="O288">
            <v>1000</v>
          </cell>
        </row>
        <row r="289">
          <cell r="C289">
            <v>10032008</v>
          </cell>
          <cell r="O289">
            <v>1000</v>
          </cell>
        </row>
        <row r="290">
          <cell r="C290">
            <v>10032009</v>
          </cell>
          <cell r="O290">
            <v>1000</v>
          </cell>
        </row>
        <row r="291">
          <cell r="C291">
            <v>10032010</v>
          </cell>
          <cell r="O291">
            <v>1000</v>
          </cell>
        </row>
        <row r="292">
          <cell r="C292">
            <v>10032011</v>
          </cell>
          <cell r="O292">
            <v>1000</v>
          </cell>
        </row>
        <row r="293">
          <cell r="C293">
            <v>10032012</v>
          </cell>
          <cell r="O293">
            <v>1000</v>
          </cell>
        </row>
        <row r="294">
          <cell r="C294">
            <v>10032013</v>
          </cell>
          <cell r="O294">
            <v>1000</v>
          </cell>
        </row>
        <row r="295">
          <cell r="C295">
            <v>10032014</v>
          </cell>
          <cell r="O295">
            <v>1000</v>
          </cell>
        </row>
        <row r="296">
          <cell r="C296">
            <v>10032015</v>
          </cell>
          <cell r="O296">
            <v>1000</v>
          </cell>
        </row>
        <row r="297">
          <cell r="C297">
            <v>10033001</v>
          </cell>
          <cell r="O297">
            <v>400</v>
          </cell>
        </row>
        <row r="298">
          <cell r="C298">
            <v>10033002</v>
          </cell>
          <cell r="O298">
            <v>588</v>
          </cell>
        </row>
        <row r="299">
          <cell r="C299">
            <v>10033003</v>
          </cell>
          <cell r="O299">
            <v>821</v>
          </cell>
        </row>
        <row r="300">
          <cell r="C300">
            <v>10033004</v>
          </cell>
          <cell r="O300">
            <v>1104</v>
          </cell>
        </row>
        <row r="301">
          <cell r="C301">
            <v>10033005</v>
          </cell>
          <cell r="O301">
            <v>1440</v>
          </cell>
        </row>
        <row r="302">
          <cell r="C302">
            <v>10033006</v>
          </cell>
          <cell r="O302">
            <v>1833</v>
          </cell>
        </row>
        <row r="303">
          <cell r="C303">
            <v>10033007</v>
          </cell>
          <cell r="O303">
            <v>2392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844</v>
      </c>
      <c r="C2" s="13">
        <v>15</v>
      </c>
      <c r="D2">
        <f>C2/100/100</f>
        <v>1.5E-3</v>
      </c>
      <c r="H2" s="5" t="s">
        <v>845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846</v>
      </c>
    </row>
    <row r="3" spans="2:19" ht="20.100000000000001" customHeight="1" x14ac:dyDescent="0.2">
      <c r="B3" s="5" t="s">
        <v>847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844</v>
      </c>
      <c r="S3" s="13">
        <v>0.2</v>
      </c>
    </row>
    <row r="4" spans="2:19" ht="20.100000000000001" customHeight="1" x14ac:dyDescent="0.2">
      <c r="B4" s="5" t="s">
        <v>848</v>
      </c>
      <c r="C4" s="13">
        <v>10</v>
      </c>
      <c r="D4">
        <f t="shared" si="0"/>
        <v>1E-3</v>
      </c>
      <c r="H4" s="2"/>
      <c r="I4" s="113">
        <v>10030011</v>
      </c>
      <c r="J4" s="5" t="s">
        <v>844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847</v>
      </c>
      <c r="S4" s="13">
        <v>0.2</v>
      </c>
    </row>
    <row r="5" spans="2:19" ht="20.100000000000001" customHeight="1" x14ac:dyDescent="0.2">
      <c r="B5" s="5" t="s">
        <v>849</v>
      </c>
      <c r="C5" s="13">
        <v>15</v>
      </c>
      <c r="D5">
        <f t="shared" si="0"/>
        <v>1.5E-3</v>
      </c>
      <c r="H5" s="2"/>
      <c r="I5" s="113">
        <v>10030012</v>
      </c>
      <c r="J5" s="5" t="s">
        <v>847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848</v>
      </c>
      <c r="S5" s="13">
        <v>0.2</v>
      </c>
    </row>
    <row r="6" spans="2:19" ht="20.100000000000001" customHeight="1" x14ac:dyDescent="0.2">
      <c r="B6" s="5" t="s">
        <v>850</v>
      </c>
      <c r="C6" s="13">
        <v>15</v>
      </c>
      <c r="D6">
        <f t="shared" si="0"/>
        <v>1.5E-3</v>
      </c>
      <c r="H6" s="2"/>
      <c r="I6" s="113">
        <v>10030013</v>
      </c>
      <c r="J6" s="5" t="s">
        <v>848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849</v>
      </c>
      <c r="S6" s="13">
        <v>0.2</v>
      </c>
    </row>
    <row r="7" spans="2:19" ht="20.100000000000001" customHeight="1" x14ac:dyDescent="0.2">
      <c r="B7" s="5" t="s">
        <v>851</v>
      </c>
      <c r="C7" s="13">
        <v>10</v>
      </c>
      <c r="D7">
        <f t="shared" si="0"/>
        <v>1E-3</v>
      </c>
      <c r="H7" s="2"/>
      <c r="I7" s="113">
        <v>10030014</v>
      </c>
      <c r="J7" s="5" t="s">
        <v>849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850</v>
      </c>
      <c r="S7" s="13">
        <v>0.2</v>
      </c>
    </row>
    <row r="8" spans="2:19" ht="20.100000000000001" customHeight="1" x14ac:dyDescent="0.2">
      <c r="B8" s="5" t="s">
        <v>852</v>
      </c>
      <c r="C8" s="13">
        <v>10</v>
      </c>
      <c r="D8">
        <f t="shared" si="0"/>
        <v>1E-3</v>
      </c>
      <c r="H8" s="2"/>
      <c r="I8" s="113">
        <v>10030015</v>
      </c>
      <c r="J8" s="5" t="s">
        <v>850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851</v>
      </c>
      <c r="S8" s="13">
        <v>0.2</v>
      </c>
    </row>
    <row r="9" spans="2:19" ht="20.100000000000001" customHeight="1" x14ac:dyDescent="0.2">
      <c r="B9" s="5" t="s">
        <v>853</v>
      </c>
      <c r="C9" s="13">
        <v>10</v>
      </c>
      <c r="D9">
        <f t="shared" si="0"/>
        <v>1E-3</v>
      </c>
      <c r="H9" s="2"/>
      <c r="I9" s="113">
        <v>10030016</v>
      </c>
      <c r="J9" s="5" t="s">
        <v>851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852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852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853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853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844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854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855</v>
      </c>
      <c r="C14" s="112">
        <v>0.01</v>
      </c>
      <c r="H14" s="2"/>
      <c r="I14" s="105">
        <v>11200000</v>
      </c>
      <c r="J14" s="106" t="s">
        <v>856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855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857</v>
      </c>
      <c r="C2" s="16"/>
      <c r="D2" s="16"/>
      <c r="E2" s="16"/>
      <c r="F2" s="16"/>
      <c r="G2" s="16"/>
      <c r="H2" s="16"/>
      <c r="I2" s="16"/>
      <c r="J2" s="13" t="s">
        <v>858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859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860</v>
      </c>
      <c r="G4" s="2" t="s">
        <v>861</v>
      </c>
      <c r="H4" s="2" t="s">
        <v>862</v>
      </c>
      <c r="I4" s="2"/>
      <c r="L4" s="2" t="s">
        <v>665</v>
      </c>
      <c r="M4" s="2" t="s">
        <v>664</v>
      </c>
      <c r="N4" s="2" t="s">
        <v>860</v>
      </c>
      <c r="O4" s="2" t="s">
        <v>863</v>
      </c>
      <c r="P4" s="2" t="s">
        <v>862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864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865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866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867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868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869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870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871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872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840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841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842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873</v>
      </c>
      <c r="C3" s="2"/>
      <c r="D3" s="2" t="s">
        <v>874</v>
      </c>
      <c r="H3" s="2"/>
      <c r="I3" s="2" t="s">
        <v>875</v>
      </c>
      <c r="J3" s="2"/>
      <c r="K3" s="2" t="s">
        <v>665</v>
      </c>
      <c r="L3" s="2" t="s">
        <v>876</v>
      </c>
      <c r="M3" s="2"/>
      <c r="N3" s="2"/>
      <c r="R3" s="13" t="s">
        <v>877</v>
      </c>
      <c r="S3" s="13" t="s">
        <v>878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879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854</v>
      </c>
      <c r="N4" s="2"/>
      <c r="S4" s="13" t="s">
        <v>880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881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882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883</v>
      </c>
      <c r="W6"/>
    </row>
    <row r="7" spans="2:23" s="13" customFormat="1" ht="20.100000000000001" customHeight="1" x14ac:dyDescent="0.2">
      <c r="B7" s="2" t="s">
        <v>884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885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886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887</v>
      </c>
      <c r="D12" s="13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868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869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870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871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872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819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833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abSelected="1" workbookViewId="0">
      <selection activeCell="K16" sqref="K16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888</v>
      </c>
      <c r="D2" s="2"/>
      <c r="H2" s="2" t="s">
        <v>889</v>
      </c>
      <c r="K2" s="2" t="s">
        <v>890</v>
      </c>
      <c r="M2" s="2" t="s">
        <v>891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892</v>
      </c>
      <c r="I3" s="2">
        <f>J3*5</f>
        <v>20</v>
      </c>
      <c r="J3" s="2">
        <v>4</v>
      </c>
      <c r="M3" s="2" t="s">
        <v>893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892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892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892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892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892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892</v>
      </c>
      <c r="I9" s="2">
        <f t="shared" si="3"/>
        <v>150</v>
      </c>
      <c r="J9" s="2">
        <v>30</v>
      </c>
      <c r="M9" s="2" t="s">
        <v>2187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892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892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892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  <c r="L13" s="34"/>
      <c r="M13" s="34"/>
      <c r="N13" s="34"/>
      <c r="O13" s="34"/>
      <c r="P13" s="34"/>
      <c r="Q13" s="34"/>
      <c r="R13" s="34"/>
    </row>
    <row r="14" spans="1:19" s="1" customFormat="1" ht="20.100000000000001" customHeight="1" x14ac:dyDescent="0.2">
      <c r="C14" s="2"/>
      <c r="D14" s="2"/>
      <c r="H14" s="2"/>
      <c r="L14" s="34"/>
      <c r="M14" s="2">
        <f>180000</f>
        <v>180000</v>
      </c>
      <c r="N14" s="2"/>
      <c r="O14" s="2"/>
      <c r="P14" s="34"/>
      <c r="Q14" s="34"/>
      <c r="R14" s="34"/>
    </row>
    <row r="15" spans="1:19" s="1" customFormat="1" ht="20.100000000000001" customHeight="1" x14ac:dyDescent="0.2">
      <c r="C15" s="2"/>
      <c r="D15" s="2"/>
      <c r="H15" s="2"/>
      <c r="L15" s="34"/>
      <c r="M15" s="2">
        <f>M14/5</f>
        <v>36000</v>
      </c>
      <c r="N15" s="2">
        <f>M15*180</f>
        <v>6480000</v>
      </c>
      <c r="O15" s="2">
        <f>N15/100</f>
        <v>64800</v>
      </c>
      <c r="P15" s="34"/>
      <c r="Q15" s="34"/>
      <c r="R15" s="34"/>
    </row>
    <row r="16" spans="1:19" s="1" customFormat="1" ht="20.100000000000001" customHeight="1" x14ac:dyDescent="0.2">
      <c r="C16" s="2"/>
      <c r="D16" s="2"/>
      <c r="H16" s="2"/>
      <c r="L16" s="34"/>
      <c r="M16" s="34" t="s">
        <v>2186</v>
      </c>
      <c r="N16" s="34"/>
      <c r="O16" s="34"/>
      <c r="P16" s="34"/>
      <c r="Q16" s="34">
        <f>180*5</f>
        <v>900</v>
      </c>
      <c r="R16" s="34"/>
    </row>
    <row r="17" spans="3:18" s="1" customFormat="1" ht="20.100000000000001" customHeight="1" x14ac:dyDescent="0.2">
      <c r="C17" s="2"/>
      <c r="D17" s="2"/>
      <c r="H17" s="2"/>
      <c r="L17" s="34"/>
      <c r="M17" s="34"/>
      <c r="N17" s="34"/>
      <c r="O17" s="34"/>
      <c r="P17" s="34"/>
      <c r="Q17" s="34"/>
      <c r="R17" s="34"/>
    </row>
    <row r="18" spans="3:18" s="1" customFormat="1" ht="20.100000000000001" customHeight="1" x14ac:dyDescent="0.2">
      <c r="C18" s="2"/>
      <c r="D18" s="2"/>
      <c r="H18" s="2"/>
    </row>
    <row r="19" spans="3:18" s="1" customFormat="1" ht="20.100000000000001" customHeight="1" x14ac:dyDescent="0.2">
      <c r="C19" s="2"/>
      <c r="D19" s="2"/>
      <c r="H19" s="2"/>
    </row>
    <row r="20" spans="3:18" s="1" customFormat="1" ht="20.100000000000001" customHeight="1" x14ac:dyDescent="0.2">
      <c r="C20" s="2"/>
      <c r="D20" s="2"/>
      <c r="H20" s="2"/>
    </row>
    <row r="21" spans="3:18" s="1" customFormat="1" ht="20.100000000000001" customHeight="1" x14ac:dyDescent="0.2">
      <c r="C21" s="2"/>
      <c r="D21" s="2"/>
      <c r="H21" s="2"/>
    </row>
    <row r="22" spans="3:18" s="1" customFormat="1" ht="20.100000000000001" customHeight="1" x14ac:dyDescent="0.2">
      <c r="C22" s="2"/>
      <c r="D22" s="2"/>
      <c r="H22" s="2"/>
    </row>
    <row r="23" spans="3:18" s="1" customFormat="1" ht="20.100000000000001" customHeight="1" x14ac:dyDescent="0.2">
      <c r="C23" s="2"/>
      <c r="D23" s="2"/>
      <c r="H23" s="2"/>
    </row>
    <row r="24" spans="3:18" s="1" customFormat="1" ht="20.100000000000001" customHeight="1" x14ac:dyDescent="0.2">
      <c r="C24" s="2"/>
      <c r="D24" s="2"/>
      <c r="H24" s="2"/>
    </row>
    <row r="25" spans="3:18" s="1" customFormat="1" ht="20.100000000000001" customHeight="1" x14ac:dyDescent="0.2">
      <c r="C25" s="2"/>
      <c r="D25" s="2"/>
      <c r="H25" s="2"/>
    </row>
    <row r="26" spans="3:18" s="1" customFormat="1" ht="20.100000000000001" customHeight="1" x14ac:dyDescent="0.2">
      <c r="C26" s="2"/>
      <c r="D26" s="2"/>
      <c r="H26" s="2"/>
    </row>
    <row r="27" spans="3:18" s="1" customFormat="1" ht="20.100000000000001" customHeight="1" x14ac:dyDescent="0.2">
      <c r="C27" s="2"/>
      <c r="D27" s="2"/>
      <c r="H27" s="2"/>
    </row>
    <row r="28" spans="3:18" s="1" customFormat="1" ht="20.100000000000001" customHeight="1" x14ac:dyDescent="0.2">
      <c r="C28" s="2"/>
      <c r="D28" s="2"/>
      <c r="H28" s="2"/>
    </row>
    <row r="29" spans="3:18" s="1" customFormat="1" ht="20.100000000000001" customHeight="1" x14ac:dyDescent="0.2">
      <c r="C29" s="2"/>
      <c r="D29" s="2"/>
      <c r="H29" s="2"/>
    </row>
    <row r="30" spans="3:18" s="1" customFormat="1" ht="20.100000000000001" customHeight="1" x14ac:dyDescent="0.2">
      <c r="C30" s="2"/>
      <c r="D30" s="2"/>
      <c r="H30" s="2"/>
    </row>
    <row r="31" spans="3:18" s="1" customFormat="1" ht="20.100000000000001" customHeight="1" x14ac:dyDescent="0.2">
      <c r="C31" s="2"/>
      <c r="D31" s="2"/>
      <c r="H31" s="2"/>
    </row>
    <row r="32" spans="3:1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837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894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837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837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837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837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837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837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837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837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895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837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837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896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837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897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837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837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837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837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837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837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837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837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837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837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837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837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898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837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899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837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900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837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901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837</v>
      </c>
      <c r="S29" s="66">
        <v>200</v>
      </c>
      <c r="T29" s="2"/>
      <c r="U29" s="88">
        <v>14100107</v>
      </c>
      <c r="V29" s="6" t="s">
        <v>902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903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837</v>
      </c>
      <c r="S30" s="66">
        <v>200</v>
      </c>
      <c r="T30" s="2"/>
      <c r="U30" s="88">
        <v>14100108</v>
      </c>
      <c r="V30" s="6" t="s">
        <v>904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905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837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906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837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907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837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838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894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838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838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838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838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838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838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908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838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838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909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838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910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838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838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838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838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838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838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838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838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838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838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838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838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838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838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911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838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912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838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913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838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914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838</v>
      </c>
      <c r="S62" s="66">
        <v>200</v>
      </c>
      <c r="T62" s="2"/>
      <c r="U62" s="6">
        <v>15210102</v>
      </c>
      <c r="V62" s="6" t="s">
        <v>915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916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838</v>
      </c>
      <c r="S63" s="66">
        <v>200</v>
      </c>
      <c r="T63" s="2"/>
      <c r="U63" s="6">
        <v>15210104</v>
      </c>
      <c r="V63" s="6" t="s">
        <v>917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918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838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919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838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920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838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840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840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840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840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840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840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840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840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840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840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840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840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840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840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840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840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840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840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840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840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840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840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840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840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921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840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922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840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923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840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924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840</v>
      </c>
      <c r="S95" s="66">
        <v>200</v>
      </c>
      <c r="T95" s="2"/>
      <c r="U95" s="6">
        <v>15310102</v>
      </c>
      <c r="V95" s="6" t="s">
        <v>925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926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840</v>
      </c>
      <c r="S96" s="66">
        <v>200</v>
      </c>
      <c r="T96" s="2"/>
      <c r="U96" s="6">
        <v>15310104</v>
      </c>
      <c r="V96" s="6" t="s">
        <v>927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928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840</v>
      </c>
      <c r="S97" s="66">
        <v>200</v>
      </c>
      <c r="T97" s="2"/>
      <c r="U97" s="90">
        <v>15311011</v>
      </c>
      <c r="V97" s="90" t="s">
        <v>928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929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840</v>
      </c>
      <c r="S98" s="66">
        <v>200</v>
      </c>
      <c r="T98" s="2"/>
      <c r="U98" s="90">
        <v>15311012</v>
      </c>
      <c r="V98" s="90" t="s">
        <v>929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930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840</v>
      </c>
      <c r="S99" s="66">
        <v>200</v>
      </c>
      <c r="T99" s="2"/>
      <c r="U99" s="90">
        <v>15311013</v>
      </c>
      <c r="V99" s="90" t="s">
        <v>930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841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841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841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841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841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841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841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841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841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841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841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841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841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841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841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841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841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841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841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841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841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841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841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841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931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841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932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841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933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841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934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841</v>
      </c>
      <c r="S128" s="66">
        <v>200</v>
      </c>
      <c r="T128" s="2"/>
      <c r="U128" s="68">
        <v>15410102</v>
      </c>
      <c r="V128" s="68" t="s">
        <v>935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936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841</v>
      </c>
      <c r="S129" s="66">
        <v>200</v>
      </c>
      <c r="T129" s="2"/>
      <c r="U129" s="68">
        <v>15410104</v>
      </c>
      <c r="V129" s="68" t="s">
        <v>937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938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841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939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841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940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841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841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841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841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841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841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841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841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841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841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841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841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841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841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841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841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841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841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841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841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841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841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841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841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841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941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841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942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841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943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841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944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841</v>
      </c>
      <c r="S161" s="66">
        <v>200</v>
      </c>
      <c r="T161" s="2"/>
      <c r="U161" s="68">
        <v>15410102</v>
      </c>
      <c r="V161" s="68" t="s">
        <v>935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945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841</v>
      </c>
      <c r="S162" s="66">
        <v>200</v>
      </c>
      <c r="T162" s="2"/>
      <c r="U162" s="68">
        <v>15410104</v>
      </c>
      <c r="V162" s="68" t="s">
        <v>937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946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841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947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841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948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841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949</v>
      </c>
    </row>
    <row r="170" spans="2:54" x14ac:dyDescent="0.2">
      <c r="B170" s="91">
        <v>10010101</v>
      </c>
      <c r="C170" s="92" t="s">
        <v>950</v>
      </c>
      <c r="D170" s="93" t="s">
        <v>951</v>
      </c>
      <c r="N170" s="92" t="s">
        <v>952</v>
      </c>
      <c r="O170" s="93" t="s">
        <v>953</v>
      </c>
      <c r="P170" s="97"/>
    </row>
    <row r="171" spans="2:54" x14ac:dyDescent="0.2">
      <c r="B171" s="91">
        <v>10010102</v>
      </c>
      <c r="C171" s="92" t="s">
        <v>952</v>
      </c>
      <c r="D171" s="93" t="s">
        <v>953</v>
      </c>
      <c r="N171" s="95" t="s">
        <v>954</v>
      </c>
      <c r="O171" s="96" t="s">
        <v>955</v>
      </c>
      <c r="P171" s="98"/>
    </row>
    <row r="172" spans="2:54" x14ac:dyDescent="0.2">
      <c r="B172" s="94">
        <v>10010103</v>
      </c>
      <c r="C172" s="95" t="s">
        <v>954</v>
      </c>
      <c r="D172" s="96" t="s">
        <v>955</v>
      </c>
      <c r="N172" s="95" t="s">
        <v>956</v>
      </c>
      <c r="O172" s="96" t="s">
        <v>957</v>
      </c>
      <c r="P172" s="98"/>
    </row>
    <row r="173" spans="2:54" x14ac:dyDescent="0.2">
      <c r="B173" s="94">
        <v>10010104</v>
      </c>
      <c r="C173" s="95" t="s">
        <v>956</v>
      </c>
      <c r="D173" s="96" t="s">
        <v>957</v>
      </c>
      <c r="N173" s="95" t="s">
        <v>958</v>
      </c>
      <c r="O173" s="96" t="s">
        <v>959</v>
      </c>
      <c r="P173" s="98"/>
    </row>
    <row r="174" spans="2:54" x14ac:dyDescent="0.2">
      <c r="B174" s="94">
        <v>10010105</v>
      </c>
      <c r="C174" s="95" t="s">
        <v>960</v>
      </c>
      <c r="D174" s="96" t="s">
        <v>961</v>
      </c>
      <c r="N174" s="95" t="s">
        <v>962</v>
      </c>
      <c r="O174" s="96" t="s">
        <v>963</v>
      </c>
      <c r="P174" s="98"/>
    </row>
    <row r="175" spans="2:54" x14ac:dyDescent="0.2">
      <c r="B175" s="94">
        <v>10010106</v>
      </c>
      <c r="C175" s="95" t="s">
        <v>958</v>
      </c>
      <c r="D175" s="96" t="s">
        <v>959</v>
      </c>
      <c r="N175" s="95" t="s">
        <v>964</v>
      </c>
      <c r="O175" s="96" t="s">
        <v>965</v>
      </c>
      <c r="P175" s="98"/>
    </row>
    <row r="176" spans="2:54" x14ac:dyDescent="0.2">
      <c r="B176" s="94">
        <v>10010107</v>
      </c>
      <c r="C176" s="95" t="s">
        <v>962</v>
      </c>
      <c r="D176" s="96" t="s">
        <v>963</v>
      </c>
      <c r="N176" s="95"/>
      <c r="O176" s="96"/>
      <c r="P176" s="98"/>
    </row>
    <row r="177" spans="2:16" x14ac:dyDescent="0.2">
      <c r="B177" s="94">
        <v>10010108</v>
      </c>
      <c r="C177" s="95" t="s">
        <v>964</v>
      </c>
      <c r="D177" s="96" t="s">
        <v>965</v>
      </c>
      <c r="M177" s="91"/>
      <c r="N177" s="92" t="s">
        <v>966</v>
      </c>
      <c r="O177" s="93" t="s">
        <v>967</v>
      </c>
      <c r="P177" s="97"/>
    </row>
    <row r="178" spans="2:16" x14ac:dyDescent="0.2">
      <c r="B178" s="94">
        <v>10010109</v>
      </c>
      <c r="C178" s="95" t="s">
        <v>968</v>
      </c>
      <c r="D178" s="96" t="s">
        <v>969</v>
      </c>
      <c r="M178" s="94"/>
      <c r="N178" s="95" t="s">
        <v>970</v>
      </c>
      <c r="O178" s="96" t="s">
        <v>971</v>
      </c>
      <c r="P178" s="98"/>
    </row>
    <row r="179" spans="2:16" x14ac:dyDescent="0.2">
      <c r="B179" s="94">
        <v>10010110</v>
      </c>
      <c r="C179" s="95" t="s">
        <v>972</v>
      </c>
      <c r="D179" s="96" t="s">
        <v>973</v>
      </c>
      <c r="M179" s="94"/>
      <c r="N179" s="95" t="s">
        <v>974</v>
      </c>
      <c r="O179" s="96" t="s">
        <v>975</v>
      </c>
      <c r="P179" s="98"/>
    </row>
    <row r="180" spans="2:16" x14ac:dyDescent="0.2">
      <c r="B180" s="94">
        <v>10010111</v>
      </c>
      <c r="C180" s="95" t="s">
        <v>976</v>
      </c>
      <c r="D180" s="96" t="s">
        <v>977</v>
      </c>
      <c r="M180" s="94"/>
      <c r="N180" s="95" t="s">
        <v>978</v>
      </c>
      <c r="O180" s="96" t="s">
        <v>979</v>
      </c>
      <c r="P180" s="98"/>
    </row>
    <row r="181" spans="2:16" x14ac:dyDescent="0.2">
      <c r="B181" s="94">
        <v>10010112</v>
      </c>
      <c r="C181" s="95" t="s">
        <v>980</v>
      </c>
      <c r="D181" s="96" t="s">
        <v>981</v>
      </c>
      <c r="M181" s="94"/>
      <c r="N181" s="95" t="s">
        <v>982</v>
      </c>
      <c r="O181" s="96" t="s">
        <v>983</v>
      </c>
      <c r="P181" s="98"/>
    </row>
    <row r="182" spans="2:16" x14ac:dyDescent="0.2">
      <c r="B182" s="94">
        <v>10010113</v>
      </c>
      <c r="C182" s="95" t="s">
        <v>984</v>
      </c>
      <c r="D182" s="96" t="s">
        <v>985</v>
      </c>
      <c r="M182" s="94"/>
      <c r="N182" s="95" t="s">
        <v>986</v>
      </c>
      <c r="O182" s="96" t="s">
        <v>987</v>
      </c>
      <c r="P182" s="98"/>
    </row>
    <row r="183" spans="2:16" x14ac:dyDescent="0.2">
      <c r="B183" s="94">
        <v>10010114</v>
      </c>
      <c r="C183" s="95" t="s">
        <v>988</v>
      </c>
      <c r="D183" s="96" t="s">
        <v>989</v>
      </c>
    </row>
    <row r="184" spans="2:16" x14ac:dyDescent="0.2">
      <c r="B184" s="91">
        <v>10010201</v>
      </c>
      <c r="C184" s="92" t="s">
        <v>990</v>
      </c>
      <c r="D184" s="93" t="s">
        <v>991</v>
      </c>
      <c r="M184" s="91"/>
      <c r="N184" s="92" t="s">
        <v>992</v>
      </c>
      <c r="O184" s="93" t="s">
        <v>993</v>
      </c>
      <c r="P184" s="97"/>
    </row>
    <row r="185" spans="2:16" x14ac:dyDescent="0.2">
      <c r="B185" s="91">
        <v>10010202</v>
      </c>
      <c r="C185" s="92" t="s">
        <v>966</v>
      </c>
      <c r="D185" s="93" t="s">
        <v>967</v>
      </c>
      <c r="M185" s="94"/>
      <c r="N185" s="95" t="s">
        <v>994</v>
      </c>
      <c r="O185" s="96" t="s">
        <v>995</v>
      </c>
      <c r="P185" s="98"/>
    </row>
    <row r="186" spans="2:16" x14ac:dyDescent="0.2">
      <c r="B186" s="94">
        <v>10010203</v>
      </c>
      <c r="C186" s="95" t="s">
        <v>970</v>
      </c>
      <c r="D186" s="96" t="s">
        <v>971</v>
      </c>
      <c r="M186" s="94"/>
      <c r="N186" s="95" t="s">
        <v>996</v>
      </c>
      <c r="O186" s="96" t="s">
        <v>997</v>
      </c>
      <c r="P186" s="98"/>
    </row>
    <row r="187" spans="2:16" x14ac:dyDescent="0.2">
      <c r="B187" s="94">
        <v>10010204</v>
      </c>
      <c r="C187" s="95" t="s">
        <v>974</v>
      </c>
      <c r="D187" s="96" t="s">
        <v>975</v>
      </c>
      <c r="M187" s="94"/>
      <c r="N187" s="95" t="s">
        <v>998</v>
      </c>
      <c r="O187" s="96" t="s">
        <v>999</v>
      </c>
      <c r="P187" s="98"/>
    </row>
    <row r="188" spans="2:16" x14ac:dyDescent="0.2">
      <c r="B188" s="94">
        <v>10010205</v>
      </c>
      <c r="C188" s="95" t="s">
        <v>1000</v>
      </c>
      <c r="D188" s="96" t="s">
        <v>1001</v>
      </c>
      <c r="M188" s="94"/>
      <c r="N188" s="95" t="s">
        <v>1002</v>
      </c>
      <c r="O188" s="96" t="s">
        <v>1003</v>
      </c>
      <c r="P188" s="98"/>
    </row>
    <row r="189" spans="2:16" x14ac:dyDescent="0.2">
      <c r="B189" s="94">
        <v>10010206</v>
      </c>
      <c r="C189" s="95" t="s">
        <v>978</v>
      </c>
      <c r="D189" s="96" t="s">
        <v>979</v>
      </c>
      <c r="M189" s="94"/>
      <c r="N189" s="95" t="s">
        <v>1004</v>
      </c>
      <c r="O189" s="96" t="s">
        <v>1005</v>
      </c>
      <c r="P189" s="98"/>
    </row>
    <row r="190" spans="2:16" x14ac:dyDescent="0.2">
      <c r="B190" s="94">
        <v>10010207</v>
      </c>
      <c r="C190" s="95" t="s">
        <v>982</v>
      </c>
      <c r="D190" s="96" t="s">
        <v>983</v>
      </c>
    </row>
    <row r="191" spans="2:16" x14ac:dyDescent="0.2">
      <c r="B191" s="94">
        <v>10010208</v>
      </c>
      <c r="C191" s="95" t="s">
        <v>986</v>
      </c>
      <c r="D191" s="96" t="s">
        <v>987</v>
      </c>
      <c r="M191" s="91"/>
      <c r="N191" s="92" t="s">
        <v>1006</v>
      </c>
      <c r="O191" s="93" t="s">
        <v>1007</v>
      </c>
      <c r="P191" s="97"/>
    </row>
    <row r="192" spans="2:16" x14ac:dyDescent="0.2">
      <c r="B192" s="94">
        <v>10010209</v>
      </c>
      <c r="C192" s="95" t="s">
        <v>1008</v>
      </c>
      <c r="D192" s="96" t="s">
        <v>1009</v>
      </c>
      <c r="M192" s="94"/>
      <c r="N192" s="95" t="s">
        <v>1010</v>
      </c>
      <c r="O192" s="96" t="s">
        <v>1011</v>
      </c>
      <c r="P192" s="98"/>
    </row>
    <row r="193" spans="2:16" x14ac:dyDescent="0.2">
      <c r="B193" s="94">
        <v>10010210</v>
      </c>
      <c r="C193" s="95" t="s">
        <v>1012</v>
      </c>
      <c r="D193" s="96" t="s">
        <v>1013</v>
      </c>
      <c r="M193" s="94"/>
      <c r="N193" s="95" t="s">
        <v>1014</v>
      </c>
      <c r="O193" s="96" t="s">
        <v>997</v>
      </c>
      <c r="P193" s="98"/>
    </row>
    <row r="194" spans="2:16" x14ac:dyDescent="0.2">
      <c r="B194" s="94">
        <v>10010211</v>
      </c>
      <c r="C194" s="95" t="s">
        <v>1015</v>
      </c>
      <c r="D194" s="96" t="s">
        <v>1016</v>
      </c>
      <c r="M194" s="94"/>
      <c r="N194" s="95" t="s">
        <v>1017</v>
      </c>
      <c r="O194" s="96" t="s">
        <v>1018</v>
      </c>
      <c r="P194" s="98"/>
    </row>
    <row r="195" spans="2:16" x14ac:dyDescent="0.2">
      <c r="B195" s="94">
        <v>10010212</v>
      </c>
      <c r="C195" s="95" t="s">
        <v>1019</v>
      </c>
      <c r="D195" s="96" t="s">
        <v>1020</v>
      </c>
      <c r="M195" s="94"/>
      <c r="N195" s="95" t="s">
        <v>1021</v>
      </c>
      <c r="O195" s="96" t="s">
        <v>1022</v>
      </c>
      <c r="P195" s="98"/>
    </row>
    <row r="196" spans="2:16" x14ac:dyDescent="0.2">
      <c r="B196" s="94">
        <v>10010213</v>
      </c>
      <c r="C196" s="95" t="s">
        <v>1023</v>
      </c>
      <c r="D196" s="96" t="s">
        <v>1024</v>
      </c>
      <c r="M196" s="94"/>
      <c r="N196" s="95" t="s">
        <v>1025</v>
      </c>
      <c r="O196" s="96" t="s">
        <v>1026</v>
      </c>
      <c r="P196" s="98"/>
    </row>
    <row r="197" spans="2:16" x14ac:dyDescent="0.2">
      <c r="B197" s="94">
        <v>10010214</v>
      </c>
      <c r="C197" s="95" t="s">
        <v>1027</v>
      </c>
      <c r="D197" s="96" t="s">
        <v>1028</v>
      </c>
    </row>
    <row r="198" spans="2:16" x14ac:dyDescent="0.2">
      <c r="B198" s="91">
        <v>10010301</v>
      </c>
      <c r="C198" s="92" t="s">
        <v>1029</v>
      </c>
      <c r="D198" s="93" t="s">
        <v>1030</v>
      </c>
      <c r="M198" s="91"/>
      <c r="N198" s="92" t="s">
        <v>1031</v>
      </c>
      <c r="O198" s="93" t="s">
        <v>1032</v>
      </c>
      <c r="P198" s="97"/>
    </row>
    <row r="199" spans="2:16" x14ac:dyDescent="0.2">
      <c r="B199" s="91">
        <v>10010302</v>
      </c>
      <c r="C199" s="92" t="s">
        <v>992</v>
      </c>
      <c r="D199" s="93" t="s">
        <v>993</v>
      </c>
      <c r="M199" s="94"/>
      <c r="N199" s="95" t="s">
        <v>1033</v>
      </c>
      <c r="O199" s="96" t="s">
        <v>1034</v>
      </c>
      <c r="P199" s="98"/>
    </row>
    <row r="200" spans="2:16" x14ac:dyDescent="0.2">
      <c r="B200" s="94">
        <v>10010303</v>
      </c>
      <c r="C200" s="95" t="s">
        <v>994</v>
      </c>
      <c r="D200" s="96" t="s">
        <v>995</v>
      </c>
      <c r="M200" s="94"/>
      <c r="N200" s="95" t="s">
        <v>1035</v>
      </c>
      <c r="O200" s="96" t="s">
        <v>1036</v>
      </c>
      <c r="P200" s="98"/>
    </row>
    <row r="201" spans="2:16" x14ac:dyDescent="0.2">
      <c r="B201" s="94">
        <v>10010304</v>
      </c>
      <c r="C201" s="95" t="s">
        <v>996</v>
      </c>
      <c r="D201" s="96" t="s">
        <v>997</v>
      </c>
      <c r="M201" s="94"/>
      <c r="N201" s="95" t="s">
        <v>1037</v>
      </c>
      <c r="O201" s="96" t="s">
        <v>1038</v>
      </c>
      <c r="P201" s="98"/>
    </row>
    <row r="202" spans="2:16" x14ac:dyDescent="0.2">
      <c r="B202" s="94">
        <v>10010305</v>
      </c>
      <c r="C202" s="95" t="s">
        <v>1039</v>
      </c>
      <c r="D202" s="96" t="s">
        <v>1040</v>
      </c>
      <c r="M202" s="94"/>
      <c r="N202" s="95" t="s">
        <v>1041</v>
      </c>
      <c r="O202" s="96" t="s">
        <v>1042</v>
      </c>
      <c r="P202" s="98"/>
    </row>
    <row r="203" spans="2:16" x14ac:dyDescent="0.2">
      <c r="B203" s="94">
        <v>10010306</v>
      </c>
      <c r="C203" s="95" t="s">
        <v>998</v>
      </c>
      <c r="D203" s="96" t="s">
        <v>999</v>
      </c>
      <c r="M203" s="94"/>
      <c r="N203" s="95" t="s">
        <v>1043</v>
      </c>
      <c r="O203" s="96" t="s">
        <v>1044</v>
      </c>
      <c r="P203" s="98"/>
    </row>
    <row r="204" spans="2:16" x14ac:dyDescent="0.2">
      <c r="B204" s="94">
        <v>10010307</v>
      </c>
      <c r="C204" s="95" t="s">
        <v>1002</v>
      </c>
      <c r="D204" s="96" t="s">
        <v>1003</v>
      </c>
    </row>
    <row r="205" spans="2:16" x14ac:dyDescent="0.2">
      <c r="B205" s="94">
        <v>10010308</v>
      </c>
      <c r="C205" s="95" t="s">
        <v>1004</v>
      </c>
      <c r="D205" s="96" t="s">
        <v>1005</v>
      </c>
    </row>
    <row r="206" spans="2:16" x14ac:dyDescent="0.2">
      <c r="B206" s="94">
        <v>10010309</v>
      </c>
      <c r="C206" s="95" t="s">
        <v>1045</v>
      </c>
      <c r="D206" s="96" t="s">
        <v>1046</v>
      </c>
    </row>
    <row r="207" spans="2:16" x14ac:dyDescent="0.2">
      <c r="B207" s="94">
        <v>10010310</v>
      </c>
      <c r="C207" s="95" t="s">
        <v>1047</v>
      </c>
      <c r="D207" s="96" t="s">
        <v>1048</v>
      </c>
    </row>
    <row r="208" spans="2:16" x14ac:dyDescent="0.2">
      <c r="B208" s="94">
        <v>10010311</v>
      </c>
      <c r="C208" s="95" t="s">
        <v>1049</v>
      </c>
      <c r="D208" s="96" t="s">
        <v>1050</v>
      </c>
    </row>
    <row r="209" spans="2:4" x14ac:dyDescent="0.2">
      <c r="B209" s="94">
        <v>10010312</v>
      </c>
      <c r="C209" s="95" t="s">
        <v>1051</v>
      </c>
      <c r="D209" s="96" t="s">
        <v>1052</v>
      </c>
    </row>
    <row r="210" spans="2:4" x14ac:dyDescent="0.2">
      <c r="B210" s="94">
        <v>10010313</v>
      </c>
      <c r="C210" s="95" t="s">
        <v>1053</v>
      </c>
      <c r="D210" s="96" t="s">
        <v>1054</v>
      </c>
    </row>
    <row r="211" spans="2:4" x14ac:dyDescent="0.2">
      <c r="B211" s="91">
        <v>10010401</v>
      </c>
      <c r="C211" s="92" t="s">
        <v>1055</v>
      </c>
      <c r="D211" s="93" t="s">
        <v>1056</v>
      </c>
    </row>
    <row r="212" spans="2:4" x14ac:dyDescent="0.2">
      <c r="B212" s="91">
        <v>10010402</v>
      </c>
      <c r="C212" s="92" t="s">
        <v>1006</v>
      </c>
      <c r="D212" s="93" t="s">
        <v>1007</v>
      </c>
    </row>
    <row r="213" spans="2:4" x14ac:dyDescent="0.2">
      <c r="B213" s="94">
        <v>10010403</v>
      </c>
      <c r="C213" s="95" t="s">
        <v>1010</v>
      </c>
      <c r="D213" s="96" t="s">
        <v>1011</v>
      </c>
    </row>
    <row r="214" spans="2:4" x14ac:dyDescent="0.2">
      <c r="B214" s="94">
        <v>10010404</v>
      </c>
      <c r="C214" s="95" t="s">
        <v>1014</v>
      </c>
      <c r="D214" s="96" t="s">
        <v>997</v>
      </c>
    </row>
    <row r="215" spans="2:4" x14ac:dyDescent="0.2">
      <c r="B215" s="94">
        <v>10010405</v>
      </c>
      <c r="C215" s="95" t="s">
        <v>1057</v>
      </c>
      <c r="D215" s="96" t="s">
        <v>1058</v>
      </c>
    </row>
    <row r="216" spans="2:4" x14ac:dyDescent="0.2">
      <c r="B216" s="94">
        <v>10010406</v>
      </c>
      <c r="C216" s="95" t="s">
        <v>1017</v>
      </c>
      <c r="D216" s="96" t="s">
        <v>1018</v>
      </c>
    </row>
    <row r="217" spans="2:4" x14ac:dyDescent="0.2">
      <c r="B217" s="94">
        <v>10010407</v>
      </c>
      <c r="C217" s="95" t="s">
        <v>1021</v>
      </c>
      <c r="D217" s="96" t="s">
        <v>1022</v>
      </c>
    </row>
    <row r="218" spans="2:4" x14ac:dyDescent="0.2">
      <c r="B218" s="94">
        <v>10010408</v>
      </c>
      <c r="C218" s="95" t="s">
        <v>1025</v>
      </c>
      <c r="D218" s="96" t="s">
        <v>1026</v>
      </c>
    </row>
    <row r="219" spans="2:4" x14ac:dyDescent="0.2">
      <c r="B219" s="94">
        <v>10010409</v>
      </c>
      <c r="C219" s="95" t="s">
        <v>1059</v>
      </c>
      <c r="D219" s="96" t="s">
        <v>1060</v>
      </c>
    </row>
    <row r="220" spans="2:4" x14ac:dyDescent="0.2">
      <c r="B220" s="94">
        <v>10010410</v>
      </c>
      <c r="C220" s="95" t="s">
        <v>1061</v>
      </c>
      <c r="D220" s="96" t="s">
        <v>1062</v>
      </c>
    </row>
    <row r="221" spans="2:4" x14ac:dyDescent="0.2">
      <c r="B221" s="94">
        <v>10010411</v>
      </c>
      <c r="C221" s="95" t="s">
        <v>1063</v>
      </c>
      <c r="D221" s="96" t="s">
        <v>1064</v>
      </c>
    </row>
    <row r="222" spans="2:4" x14ac:dyDescent="0.2">
      <c r="B222" s="91">
        <v>10010501</v>
      </c>
      <c r="C222" s="92" t="s">
        <v>1065</v>
      </c>
      <c r="D222" s="93" t="s">
        <v>1066</v>
      </c>
    </row>
    <row r="223" spans="2:4" x14ac:dyDescent="0.2">
      <c r="B223" s="91">
        <v>10010502</v>
      </c>
      <c r="C223" s="92" t="s">
        <v>1031</v>
      </c>
      <c r="D223" s="93" t="s">
        <v>1032</v>
      </c>
    </row>
    <row r="224" spans="2:4" x14ac:dyDescent="0.2">
      <c r="B224" s="94">
        <v>10010503</v>
      </c>
      <c r="C224" s="95" t="s">
        <v>1033</v>
      </c>
      <c r="D224" s="96" t="s">
        <v>1034</v>
      </c>
    </row>
    <row r="225" spans="2:53" x14ac:dyDescent="0.2">
      <c r="B225" s="94">
        <v>10010504</v>
      </c>
      <c r="C225" s="95" t="s">
        <v>1035</v>
      </c>
      <c r="D225" s="96" t="s">
        <v>1036</v>
      </c>
    </row>
    <row r="226" spans="2:53" x14ac:dyDescent="0.2">
      <c r="B226" s="94">
        <v>10010505</v>
      </c>
      <c r="C226" s="95" t="s">
        <v>1067</v>
      </c>
      <c r="D226" s="96" t="s">
        <v>1068</v>
      </c>
    </row>
    <row r="227" spans="2:53" x14ac:dyDescent="0.2">
      <c r="B227" s="94">
        <v>10010506</v>
      </c>
      <c r="C227" s="95" t="s">
        <v>1037</v>
      </c>
      <c r="D227" s="96" t="s">
        <v>1038</v>
      </c>
    </row>
    <row r="228" spans="2:53" x14ac:dyDescent="0.2">
      <c r="B228" s="94">
        <v>10010507</v>
      </c>
      <c r="C228" s="95" t="s">
        <v>1041</v>
      </c>
      <c r="D228" s="96" t="s">
        <v>1042</v>
      </c>
    </row>
    <row r="229" spans="2:53" x14ac:dyDescent="0.2">
      <c r="B229" s="94">
        <v>10010508</v>
      </c>
      <c r="C229" s="95" t="s">
        <v>1043</v>
      </c>
      <c r="D229" s="96" t="s">
        <v>1044</v>
      </c>
    </row>
    <row r="230" spans="2:53" x14ac:dyDescent="0.2">
      <c r="B230" s="94">
        <v>10010509</v>
      </c>
      <c r="C230" s="95" t="s">
        <v>1069</v>
      </c>
      <c r="D230" s="99" t="s">
        <v>1070</v>
      </c>
    </row>
    <row r="234" spans="2:53" x14ac:dyDescent="0.2">
      <c r="J234" s="68">
        <v>13001001</v>
      </c>
      <c r="K234" s="68" t="s">
        <v>952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837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954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837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956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837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958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837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962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837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964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837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966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970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838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974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838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978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838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982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838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986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838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992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840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994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840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996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840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998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840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1002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840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1004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840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1006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841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1010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841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1014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841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1017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841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1021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841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1025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841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1031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841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1033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841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1035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841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1037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841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1041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841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1043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841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1071</v>
      </c>
      <c r="J265" s="2">
        <v>13001101</v>
      </c>
      <c r="K265" s="2" t="s">
        <v>1072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837</v>
      </c>
      <c r="S265" s="2">
        <v>5</v>
      </c>
      <c r="U265" s="40">
        <v>10000146</v>
      </c>
      <c r="V265" s="102" t="s">
        <v>1073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1074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837</v>
      </c>
      <c r="S266" s="2">
        <v>5</v>
      </c>
      <c r="U266" s="40">
        <v>10000146</v>
      </c>
      <c r="V266" s="102" t="s">
        <v>1073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1075</v>
      </c>
      <c r="J267" s="2">
        <v>13001103</v>
      </c>
      <c r="K267" s="2" t="s">
        <v>1076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837</v>
      </c>
      <c r="S267" s="2">
        <v>5</v>
      </c>
      <c r="U267" s="40">
        <v>10000146</v>
      </c>
      <c r="V267" s="102" t="s">
        <v>1073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1077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837</v>
      </c>
      <c r="S268" s="2">
        <v>5</v>
      </c>
      <c r="U268" s="40">
        <v>10000146</v>
      </c>
      <c r="V268" s="102" t="s">
        <v>1073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1071</v>
      </c>
      <c r="J269" s="2">
        <f>J265+1000</f>
        <v>13002101</v>
      </c>
      <c r="K269" s="2" t="s">
        <v>1072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838</v>
      </c>
      <c r="S269" s="2">
        <v>5</v>
      </c>
      <c r="U269" s="40">
        <v>10000146</v>
      </c>
      <c r="V269" s="102" t="s">
        <v>1073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1074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838</v>
      </c>
      <c r="S270" s="2">
        <v>5</v>
      </c>
      <c r="U270" s="40">
        <v>10000146</v>
      </c>
      <c r="V270" s="102" t="s">
        <v>1073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1075</v>
      </c>
      <c r="J271" s="2">
        <f t="shared" si="119"/>
        <v>13002103</v>
      </c>
      <c r="K271" s="2" t="s">
        <v>1076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838</v>
      </c>
      <c r="S271" s="2">
        <v>5</v>
      </c>
      <c r="U271" s="40">
        <v>10000146</v>
      </c>
      <c r="V271" s="102" t="s">
        <v>1073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1077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838</v>
      </c>
      <c r="S272" s="2">
        <v>5</v>
      </c>
      <c r="U272" s="40">
        <v>10000146</v>
      </c>
      <c r="V272" s="102" t="s">
        <v>1073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1071</v>
      </c>
      <c r="J273" s="2">
        <f t="shared" si="119"/>
        <v>13003101</v>
      </c>
      <c r="K273" s="2" t="s">
        <v>1072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840</v>
      </c>
      <c r="S273" s="2">
        <v>5</v>
      </c>
      <c r="U273" s="40">
        <v>10000146</v>
      </c>
      <c r="V273" s="102" t="s">
        <v>1073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1074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840</v>
      </c>
      <c r="S274" s="2">
        <v>5</v>
      </c>
      <c r="U274" s="40">
        <v>10000146</v>
      </c>
      <c r="V274" s="102" t="s">
        <v>1073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1075</v>
      </c>
      <c r="J275" s="2">
        <f t="shared" si="119"/>
        <v>13003103</v>
      </c>
      <c r="K275" s="2" t="s">
        <v>1076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840</v>
      </c>
      <c r="S275" s="2">
        <v>5</v>
      </c>
      <c r="U275" s="40">
        <v>10000146</v>
      </c>
      <c r="V275" s="102" t="s">
        <v>1073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1077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840</v>
      </c>
      <c r="S276" s="2">
        <v>5</v>
      </c>
      <c r="U276" s="40">
        <v>10000146</v>
      </c>
      <c r="V276" s="102" t="s">
        <v>1073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1071</v>
      </c>
      <c r="J277" s="2">
        <f t="shared" si="119"/>
        <v>13004101</v>
      </c>
      <c r="K277" s="2" t="s">
        <v>1072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841</v>
      </c>
      <c r="S277" s="2">
        <v>5</v>
      </c>
      <c r="U277" s="40">
        <v>10000146</v>
      </c>
      <c r="V277" s="102" t="s">
        <v>1073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1074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841</v>
      </c>
      <c r="S278" s="2">
        <v>5</v>
      </c>
      <c r="U278" s="40">
        <v>10000146</v>
      </c>
      <c r="V278" s="102" t="s">
        <v>1073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1075</v>
      </c>
      <c r="J279" s="2">
        <f t="shared" si="119"/>
        <v>13004103</v>
      </c>
      <c r="K279" s="2" t="s">
        <v>1076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841</v>
      </c>
      <c r="S279" s="2">
        <v>5</v>
      </c>
      <c r="U279" s="40">
        <v>10000146</v>
      </c>
      <c r="V279" s="102" t="s">
        <v>1073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1077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841</v>
      </c>
      <c r="S280" s="2">
        <v>5</v>
      </c>
      <c r="U280" s="40">
        <v>10000146</v>
      </c>
      <c r="V280" s="102" t="s">
        <v>1073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1071</v>
      </c>
      <c r="J281" s="2">
        <f t="shared" si="119"/>
        <v>13005101</v>
      </c>
      <c r="K281" s="2" t="s">
        <v>1072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841</v>
      </c>
      <c r="S281" s="2">
        <v>5</v>
      </c>
      <c r="U281" s="40">
        <v>10000146</v>
      </c>
      <c r="V281" s="102" t="s">
        <v>1073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1074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841</v>
      </c>
      <c r="S282" s="2">
        <v>5</v>
      </c>
      <c r="U282" s="40">
        <v>10000146</v>
      </c>
      <c r="V282" s="102" t="s">
        <v>1073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1075</v>
      </c>
      <c r="J283" s="2">
        <f t="shared" si="119"/>
        <v>13005103</v>
      </c>
      <c r="K283" s="2" t="s">
        <v>1076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841</v>
      </c>
      <c r="S283" s="2">
        <v>5</v>
      </c>
      <c r="U283" s="40">
        <v>10000146</v>
      </c>
      <c r="V283" s="102" t="s">
        <v>1073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1077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841</v>
      </c>
      <c r="S284" s="2">
        <v>5</v>
      </c>
      <c r="U284" s="40">
        <v>10000146</v>
      </c>
      <c r="V284" s="102" t="s">
        <v>1073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1078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1073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1071</v>
      </c>
      <c r="J288" s="85">
        <v>0.05</v>
      </c>
      <c r="K288" s="2" t="s">
        <v>1079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837</v>
      </c>
      <c r="S288" s="2">
        <v>10</v>
      </c>
      <c r="U288" s="40">
        <v>10000146</v>
      </c>
      <c r="V288" s="102" t="s">
        <v>1073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1080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838</v>
      </c>
      <c r="S289" s="2">
        <v>10</v>
      </c>
      <c r="U289" s="40">
        <v>10000146</v>
      </c>
      <c r="V289" s="102" t="s">
        <v>1073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1075</v>
      </c>
      <c r="J290" s="85">
        <v>0.05</v>
      </c>
      <c r="K290" s="2" t="s">
        <v>1081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840</v>
      </c>
      <c r="S290" s="2">
        <v>10</v>
      </c>
      <c r="U290" s="40">
        <v>10000146</v>
      </c>
      <c r="V290" s="102" t="s">
        <v>1073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1082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841</v>
      </c>
      <c r="S291" s="2">
        <v>10</v>
      </c>
      <c r="U291" s="40">
        <v>10000146</v>
      </c>
      <c r="V291" s="102" t="s">
        <v>1073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1083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841</v>
      </c>
      <c r="S292" s="2">
        <v>10</v>
      </c>
      <c r="U292" s="40">
        <v>10000146</v>
      </c>
      <c r="V292" s="102" t="s">
        <v>1073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1084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837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1085</v>
      </c>
      <c r="D296" s="2" t="s">
        <v>1086</v>
      </c>
      <c r="J296" s="66">
        <v>11200002</v>
      </c>
      <c r="K296" s="68" t="s">
        <v>1087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837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1088</v>
      </c>
      <c r="J297" s="66">
        <v>11200003</v>
      </c>
      <c r="K297" s="68" t="s">
        <v>1089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837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1090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838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1091</v>
      </c>
      <c r="D299" s="2" t="s">
        <v>1092</v>
      </c>
      <c r="J299" s="66">
        <v>11200005</v>
      </c>
      <c r="K299" s="68" t="s">
        <v>1093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838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1094</v>
      </c>
      <c r="J300" s="66">
        <v>11200006</v>
      </c>
      <c r="K300" s="68" t="s">
        <v>1095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838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1096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840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1097</v>
      </c>
      <c r="D302" s="2" t="s">
        <v>1098</v>
      </c>
      <c r="J302" s="66">
        <v>11200008</v>
      </c>
      <c r="K302" s="68" t="s">
        <v>1099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840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1100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840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1101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841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1102</v>
      </c>
      <c r="E305" s="13">
        <v>1</v>
      </c>
      <c r="F305" s="13">
        <v>10</v>
      </c>
      <c r="J305" s="66">
        <v>11200011</v>
      </c>
      <c r="K305" s="68" t="s">
        <v>1103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841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1104</v>
      </c>
      <c r="E306" s="13">
        <v>3</v>
      </c>
      <c r="F306" s="13">
        <v>15</v>
      </c>
      <c r="J306" s="66">
        <v>11200012</v>
      </c>
      <c r="K306" s="68" t="s">
        <v>1105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841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1106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1107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1108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1109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842</v>
      </c>
      <c r="S311" s="66">
        <v>200</v>
      </c>
      <c r="T311" s="2"/>
      <c r="U311" s="3">
        <v>10010085</v>
      </c>
      <c r="V311" s="8" t="s">
        <v>833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1110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842</v>
      </c>
      <c r="S312" s="66">
        <v>200</v>
      </c>
      <c r="T312" s="2"/>
      <c r="U312" s="3">
        <v>10010085</v>
      </c>
      <c r="V312" s="8" t="s">
        <v>833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1111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842</v>
      </c>
      <c r="S313" s="66">
        <v>200</v>
      </c>
      <c r="T313" s="2"/>
      <c r="U313" s="3">
        <v>10010085</v>
      </c>
      <c r="V313" s="8" t="s">
        <v>833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1112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842</v>
      </c>
      <c r="S314" s="66">
        <v>200</v>
      </c>
      <c r="T314" s="2"/>
      <c r="U314" s="3">
        <v>10010085</v>
      </c>
      <c r="V314" s="8" t="s">
        <v>833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1113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842</v>
      </c>
      <c r="S315" s="66">
        <v>200</v>
      </c>
      <c r="T315" s="2"/>
      <c r="U315" s="3">
        <v>10010085</v>
      </c>
      <c r="V315" s="8" t="s">
        <v>833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1114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842</v>
      </c>
      <c r="S316" s="66">
        <v>200</v>
      </c>
      <c r="T316" s="2"/>
      <c r="U316" s="3">
        <v>10010085</v>
      </c>
      <c r="V316" s="8" t="s">
        <v>833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1115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842</v>
      </c>
      <c r="S317" s="66">
        <v>200</v>
      </c>
      <c r="T317" s="2"/>
      <c r="U317" s="3">
        <v>10010085</v>
      </c>
      <c r="V317" s="8" t="s">
        <v>833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1116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842</v>
      </c>
      <c r="S318" s="66">
        <v>200</v>
      </c>
      <c r="T318" s="2"/>
      <c r="U318" s="3">
        <v>10010085</v>
      </c>
      <c r="V318" s="8" t="s">
        <v>833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1117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842</v>
      </c>
      <c r="S319" s="66">
        <v>200</v>
      </c>
      <c r="T319" s="2"/>
      <c r="U319" s="3">
        <v>10010085</v>
      </c>
      <c r="V319" s="8" t="s">
        <v>833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1118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842</v>
      </c>
      <c r="S320" s="66">
        <v>200</v>
      </c>
      <c r="T320" s="2"/>
      <c r="U320" s="3">
        <v>10010085</v>
      </c>
      <c r="V320" s="8" t="s">
        <v>833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1119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842</v>
      </c>
      <c r="S321" s="66">
        <v>200</v>
      </c>
      <c r="T321" s="2"/>
      <c r="U321" s="3">
        <v>10010085</v>
      </c>
      <c r="V321" s="8" t="s">
        <v>833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1120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842</v>
      </c>
      <c r="S322" s="66">
        <v>200</v>
      </c>
      <c r="T322" s="2"/>
      <c r="U322" s="3">
        <v>10010085</v>
      </c>
      <c r="V322" s="8" t="s">
        <v>833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1121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842</v>
      </c>
      <c r="S323" s="66">
        <v>200</v>
      </c>
      <c r="T323" s="2"/>
      <c r="U323" s="3">
        <v>10010085</v>
      </c>
      <c r="V323" s="8" t="s">
        <v>833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1122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842</v>
      </c>
      <c r="S324" s="66">
        <v>200</v>
      </c>
      <c r="T324" s="2"/>
      <c r="U324" s="3">
        <v>10010085</v>
      </c>
      <c r="V324" s="8" t="s">
        <v>833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1123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842</v>
      </c>
      <c r="S325" s="66">
        <v>200</v>
      </c>
      <c r="T325" s="2"/>
      <c r="U325" s="3">
        <v>10010085</v>
      </c>
      <c r="V325" s="8" t="s">
        <v>833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1124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842</v>
      </c>
      <c r="S326" s="66">
        <v>350</v>
      </c>
      <c r="T326" s="2"/>
      <c r="U326" s="3">
        <v>10010085</v>
      </c>
      <c r="V326" s="8" t="s">
        <v>833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1125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842</v>
      </c>
      <c r="S327" s="66">
        <v>350</v>
      </c>
      <c r="T327" s="2"/>
      <c r="U327" s="3">
        <v>10010085</v>
      </c>
      <c r="V327" s="8" t="s">
        <v>833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1126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842</v>
      </c>
      <c r="S328" s="66">
        <v>350</v>
      </c>
      <c r="T328" s="2"/>
      <c r="U328" s="3">
        <v>10010085</v>
      </c>
      <c r="V328" s="8" t="s">
        <v>833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1127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842</v>
      </c>
      <c r="S329" s="66">
        <v>350</v>
      </c>
      <c r="T329" s="2"/>
      <c r="U329" s="3">
        <v>10010085</v>
      </c>
      <c r="V329" s="8" t="s">
        <v>833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1128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842</v>
      </c>
      <c r="S330" s="66">
        <v>500</v>
      </c>
      <c r="T330" s="2"/>
      <c r="U330" s="3">
        <v>10010085</v>
      </c>
      <c r="V330" s="8" t="s">
        <v>833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1129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842</v>
      </c>
      <c r="S331" s="66">
        <v>500</v>
      </c>
      <c r="T331" s="2"/>
      <c r="U331" s="3">
        <v>10010085</v>
      </c>
      <c r="V331" s="8" t="s">
        <v>833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1130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842</v>
      </c>
      <c r="S332" s="66">
        <v>500</v>
      </c>
      <c r="T332" s="2"/>
      <c r="U332" s="3">
        <v>10010085</v>
      </c>
      <c r="V332" s="8" t="s">
        <v>833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1131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842</v>
      </c>
      <c r="S333" s="66">
        <v>500</v>
      </c>
      <c r="T333" s="2"/>
      <c r="U333" s="3">
        <v>10010085</v>
      </c>
      <c r="V333" s="8" t="s">
        <v>833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1132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842</v>
      </c>
      <c r="S334" s="66">
        <v>300</v>
      </c>
      <c r="T334" s="2"/>
      <c r="U334" s="3">
        <v>10010085</v>
      </c>
      <c r="V334" s="8" t="s">
        <v>833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1133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842</v>
      </c>
      <c r="S335" s="66">
        <v>300</v>
      </c>
      <c r="T335" s="2"/>
      <c r="U335" s="3">
        <v>10010085</v>
      </c>
      <c r="V335" s="8" t="s">
        <v>833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1134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842</v>
      </c>
      <c r="S336" s="66">
        <v>300</v>
      </c>
      <c r="T336" s="2"/>
      <c r="U336" s="3">
        <v>10010085</v>
      </c>
      <c r="V336" s="8" t="s">
        <v>833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1135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1109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1136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1110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1137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1111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1138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1112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1139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1113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1140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1114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1141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1115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1142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1116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1143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1117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1144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1118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1145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1119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1146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1120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1147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1121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1148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1122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1149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1123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1150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1124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1151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1125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1152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1126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1153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1127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1154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1128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1155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1129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1156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1130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1157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1131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1158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1132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1159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1133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1160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1134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814</v>
      </c>
      <c r="K367" s="2" t="s">
        <v>1161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814</v>
      </c>
      <c r="S367" s="2">
        <v>1</v>
      </c>
      <c r="U367" s="103">
        <v>10021010</v>
      </c>
      <c r="V367" s="104" t="s">
        <v>837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1162</v>
      </c>
    </row>
    <row r="368" spans="7:61" ht="20.100000000000001" customHeight="1" x14ac:dyDescent="0.2">
      <c r="G368" s="3">
        <v>10000145</v>
      </c>
      <c r="H368" s="3" t="s">
        <v>815</v>
      </c>
      <c r="K368" s="2" t="s">
        <v>1161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814</v>
      </c>
      <c r="S368" s="2">
        <v>1</v>
      </c>
      <c r="U368" s="103">
        <v>10021010</v>
      </c>
      <c r="V368" s="104" t="s">
        <v>837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1162</v>
      </c>
    </row>
    <row r="369" spans="7:61" ht="20.100000000000001" customHeight="1" x14ac:dyDescent="0.2">
      <c r="G369" s="3">
        <v>10000146</v>
      </c>
      <c r="H369" s="3" t="s">
        <v>816</v>
      </c>
      <c r="K369" s="2" t="s">
        <v>1161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814</v>
      </c>
      <c r="S369" s="2">
        <v>1</v>
      </c>
      <c r="U369" s="103">
        <v>10021010</v>
      </c>
      <c r="V369" s="104" t="s">
        <v>837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1162</v>
      </c>
    </row>
    <row r="370" spans="7:61" ht="20.100000000000001" customHeight="1" x14ac:dyDescent="0.2">
      <c r="G370" s="3">
        <v>10000147</v>
      </c>
      <c r="H370" s="3" t="s">
        <v>817</v>
      </c>
      <c r="K370" s="2" t="s">
        <v>1161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814</v>
      </c>
      <c r="S370" s="2">
        <v>1</v>
      </c>
      <c r="U370" s="103">
        <v>10021010</v>
      </c>
      <c r="V370" s="104" t="s">
        <v>837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1162</v>
      </c>
    </row>
    <row r="371" spans="7:61" ht="20.100000000000001" customHeight="1" x14ac:dyDescent="0.2">
      <c r="K371" s="2" t="s">
        <v>1163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814</v>
      </c>
      <c r="S371" s="2">
        <v>2</v>
      </c>
      <c r="U371" s="103">
        <v>10023010</v>
      </c>
      <c r="V371" s="107" t="s">
        <v>840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1164</v>
      </c>
    </row>
    <row r="372" spans="7:61" ht="20.100000000000001" customHeight="1" x14ac:dyDescent="0.2">
      <c r="K372" s="2" t="s">
        <v>1163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814</v>
      </c>
      <c r="S372" s="2">
        <v>2</v>
      </c>
      <c r="U372" s="103">
        <v>10023010</v>
      </c>
      <c r="V372" s="107" t="s">
        <v>840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1164</v>
      </c>
    </row>
    <row r="373" spans="7:61" ht="20.100000000000001" customHeight="1" x14ac:dyDescent="0.2">
      <c r="K373" s="2" t="s">
        <v>1163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814</v>
      </c>
      <c r="S373" s="2">
        <v>2</v>
      </c>
      <c r="U373" s="103">
        <v>10023010</v>
      </c>
      <c r="V373" s="107" t="s">
        <v>840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1164</v>
      </c>
    </row>
    <row r="374" spans="7:61" ht="20.100000000000001" customHeight="1" x14ac:dyDescent="0.2">
      <c r="K374" s="2" t="s">
        <v>1163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814</v>
      </c>
      <c r="S374" s="2">
        <v>2</v>
      </c>
      <c r="U374" s="103">
        <v>10023010</v>
      </c>
      <c r="V374" s="107" t="s">
        <v>840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1164</v>
      </c>
    </row>
    <row r="375" spans="7:61" ht="20.100000000000001" customHeight="1" x14ac:dyDescent="0.2">
      <c r="K375" s="2" t="s">
        <v>1165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814</v>
      </c>
      <c r="S375" s="2">
        <v>3</v>
      </c>
      <c r="U375" s="103">
        <v>10025010</v>
      </c>
      <c r="V375" s="104" t="s">
        <v>842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1166</v>
      </c>
    </row>
    <row r="376" spans="7:61" ht="20.100000000000001" customHeight="1" x14ac:dyDescent="0.2">
      <c r="K376" s="2" t="s">
        <v>1165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814</v>
      </c>
      <c r="S376" s="2">
        <v>3</v>
      </c>
      <c r="U376" s="103">
        <v>10025010</v>
      </c>
      <c r="V376" s="104" t="s">
        <v>842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1166</v>
      </c>
    </row>
    <row r="377" spans="7:61" ht="20.100000000000001" customHeight="1" x14ac:dyDescent="0.2">
      <c r="K377" s="2" t="s">
        <v>1165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814</v>
      </c>
      <c r="S377" s="2">
        <v>3</v>
      </c>
      <c r="U377" s="103">
        <v>10025010</v>
      </c>
      <c r="V377" s="104" t="s">
        <v>842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1166</v>
      </c>
    </row>
    <row r="378" spans="7:61" ht="20.100000000000001" customHeight="1" x14ac:dyDescent="0.2">
      <c r="K378" s="2" t="s">
        <v>1165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814</v>
      </c>
      <c r="S378" s="2">
        <v>3</v>
      </c>
      <c r="U378" s="103">
        <v>10025010</v>
      </c>
      <c r="V378" s="104" t="s">
        <v>842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1166</v>
      </c>
    </row>
    <row r="379" spans="7:61" ht="20.100000000000001" customHeight="1" x14ac:dyDescent="0.2">
      <c r="K379" s="2" t="s">
        <v>1167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815</v>
      </c>
      <c r="S379" s="2">
        <v>2</v>
      </c>
      <c r="U379" s="103">
        <v>10021010</v>
      </c>
      <c r="V379" s="104" t="s">
        <v>837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1168</v>
      </c>
    </row>
    <row r="380" spans="7:61" ht="20.100000000000001" customHeight="1" x14ac:dyDescent="0.2">
      <c r="K380" s="2" t="s">
        <v>1169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815</v>
      </c>
      <c r="S380" s="2">
        <v>2</v>
      </c>
      <c r="U380" s="103">
        <v>10021010</v>
      </c>
      <c r="V380" s="104" t="s">
        <v>837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1168</v>
      </c>
    </row>
    <row r="381" spans="7:61" ht="20.100000000000001" customHeight="1" x14ac:dyDescent="0.2">
      <c r="K381" s="2" t="s">
        <v>1170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815</v>
      </c>
      <c r="S381" s="2">
        <v>2</v>
      </c>
      <c r="U381" s="103">
        <v>10021010</v>
      </c>
      <c r="V381" s="104" t="s">
        <v>837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1168</v>
      </c>
    </row>
    <row r="382" spans="7:61" ht="20.100000000000001" customHeight="1" x14ac:dyDescent="0.2">
      <c r="K382" s="2" t="s">
        <v>1171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815</v>
      </c>
      <c r="S382" s="2">
        <v>2</v>
      </c>
      <c r="U382" s="103">
        <v>10021010</v>
      </c>
      <c r="V382" s="104" t="s">
        <v>837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1168</v>
      </c>
    </row>
    <row r="383" spans="7:61" ht="20.100000000000001" customHeight="1" x14ac:dyDescent="0.2">
      <c r="K383" s="2" t="s">
        <v>1172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815</v>
      </c>
      <c r="S383" s="2">
        <v>4</v>
      </c>
      <c r="U383" s="103">
        <v>10023010</v>
      </c>
      <c r="V383" s="107" t="s">
        <v>840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1173</v>
      </c>
    </row>
    <row r="384" spans="7:61" ht="20.100000000000001" customHeight="1" x14ac:dyDescent="0.2">
      <c r="K384" s="2" t="s">
        <v>1174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815</v>
      </c>
      <c r="S384" s="2">
        <v>4</v>
      </c>
      <c r="U384" s="103">
        <v>10023010</v>
      </c>
      <c r="V384" s="107" t="s">
        <v>840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1173</v>
      </c>
    </row>
    <row r="385" spans="11:61" ht="20.100000000000001" customHeight="1" x14ac:dyDescent="0.2">
      <c r="K385" s="2" t="s">
        <v>1175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815</v>
      </c>
      <c r="S385" s="2">
        <v>4</v>
      </c>
      <c r="U385" s="103">
        <v>10023010</v>
      </c>
      <c r="V385" s="107" t="s">
        <v>840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1173</v>
      </c>
    </row>
    <row r="386" spans="11:61" ht="20.100000000000001" customHeight="1" x14ac:dyDescent="0.2">
      <c r="K386" s="2" t="s">
        <v>1176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815</v>
      </c>
      <c r="S386" s="2">
        <v>4</v>
      </c>
      <c r="U386" s="103">
        <v>10023010</v>
      </c>
      <c r="V386" s="107" t="s">
        <v>840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1173</v>
      </c>
    </row>
    <row r="387" spans="11:61" ht="20.100000000000001" customHeight="1" x14ac:dyDescent="0.2">
      <c r="K387" s="2" t="s">
        <v>1177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815</v>
      </c>
      <c r="S387" s="2">
        <v>6</v>
      </c>
      <c r="U387" s="103">
        <v>10025010</v>
      </c>
      <c r="V387" s="104" t="s">
        <v>842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1178</v>
      </c>
    </row>
    <row r="388" spans="11:61" ht="20.100000000000001" customHeight="1" x14ac:dyDescent="0.2">
      <c r="K388" s="2" t="s">
        <v>1179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815</v>
      </c>
      <c r="S388" s="2">
        <v>6</v>
      </c>
      <c r="U388" s="103">
        <v>10025010</v>
      </c>
      <c r="V388" s="104" t="s">
        <v>842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1178</v>
      </c>
    </row>
    <row r="389" spans="11:61" ht="20.100000000000001" customHeight="1" x14ac:dyDescent="0.2">
      <c r="K389" s="2" t="s">
        <v>1180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815</v>
      </c>
      <c r="S389" s="2">
        <v>6</v>
      </c>
      <c r="U389" s="103">
        <v>10025010</v>
      </c>
      <c r="V389" s="104" t="s">
        <v>842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1178</v>
      </c>
    </row>
    <row r="390" spans="11:61" ht="20.100000000000001" customHeight="1" x14ac:dyDescent="0.2">
      <c r="K390" s="2" t="s">
        <v>1181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815</v>
      </c>
      <c r="S390" s="2">
        <v>6</v>
      </c>
      <c r="U390" s="103">
        <v>10025010</v>
      </c>
      <c r="V390" s="104" t="s">
        <v>842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1178</v>
      </c>
    </row>
    <row r="391" spans="11:61" ht="20.100000000000001" customHeight="1" x14ac:dyDescent="0.2">
      <c r="K391" s="2" t="s">
        <v>1182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816</v>
      </c>
      <c r="S391" s="2">
        <v>4</v>
      </c>
      <c r="U391" s="103">
        <v>10021010</v>
      </c>
      <c r="V391" s="104" t="s">
        <v>837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1183</v>
      </c>
    </row>
    <row r="392" spans="11:61" ht="20.100000000000001" customHeight="1" x14ac:dyDescent="0.2">
      <c r="K392" s="2" t="s">
        <v>1184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816</v>
      </c>
      <c r="S392" s="2">
        <v>4</v>
      </c>
      <c r="U392" s="103">
        <v>10021010</v>
      </c>
      <c r="V392" s="104" t="s">
        <v>837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1183</v>
      </c>
    </row>
    <row r="393" spans="11:61" ht="20.100000000000001" customHeight="1" x14ac:dyDescent="0.2">
      <c r="K393" s="2" t="s">
        <v>1185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816</v>
      </c>
      <c r="S393" s="2">
        <v>6</v>
      </c>
      <c r="U393" s="103">
        <v>10023010</v>
      </c>
      <c r="V393" s="107" t="s">
        <v>840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1186</v>
      </c>
    </row>
    <row r="394" spans="11:61" ht="20.100000000000001" customHeight="1" x14ac:dyDescent="0.2">
      <c r="K394" s="2" t="s">
        <v>1187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816</v>
      </c>
      <c r="S394" s="2">
        <v>6</v>
      </c>
      <c r="U394" s="103">
        <v>10023010</v>
      </c>
      <c r="V394" s="107" t="s">
        <v>840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1186</v>
      </c>
    </row>
    <row r="395" spans="11:61" ht="20.100000000000001" customHeight="1" x14ac:dyDescent="0.2">
      <c r="K395" s="2" t="s">
        <v>1188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816</v>
      </c>
      <c r="S395" s="2">
        <v>12</v>
      </c>
      <c r="U395" s="103">
        <v>10025010</v>
      </c>
      <c r="V395" s="104" t="s">
        <v>842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1189</v>
      </c>
    </row>
    <row r="396" spans="11:61" ht="20.100000000000001" customHeight="1" x14ac:dyDescent="0.2">
      <c r="K396" s="2" t="s">
        <v>1190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816</v>
      </c>
      <c r="S396" s="2">
        <v>12</v>
      </c>
      <c r="U396" s="103">
        <v>10025010</v>
      </c>
      <c r="V396" s="104" t="s">
        <v>842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1189</v>
      </c>
    </row>
    <row r="397" spans="11:61" ht="20.100000000000001" customHeight="1" x14ac:dyDescent="0.2">
      <c r="K397" s="9" t="s">
        <v>1191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817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1192</v>
      </c>
    </row>
    <row r="398" spans="11:61" ht="20.100000000000001" customHeight="1" x14ac:dyDescent="0.2">
      <c r="K398" s="9" t="s">
        <v>1193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817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1194</v>
      </c>
    </row>
    <row r="399" spans="11:61" ht="20.100000000000001" customHeight="1" x14ac:dyDescent="0.2">
      <c r="K399" s="108" t="s">
        <v>1195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817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1196</v>
      </c>
    </row>
    <row r="400" spans="11:61" ht="20.100000000000001" customHeight="1" x14ac:dyDescent="0.2">
      <c r="K400" s="9" t="s">
        <v>1197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817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1192</v>
      </c>
    </row>
    <row r="401" spans="11:61" ht="20.100000000000001" customHeight="1" x14ac:dyDescent="0.2">
      <c r="K401" s="9" t="s">
        <v>1198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817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1199</v>
      </c>
    </row>
    <row r="402" spans="11:61" ht="20.100000000000001" customHeight="1" x14ac:dyDescent="0.2">
      <c r="K402" s="108" t="s">
        <v>1200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817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1201</v>
      </c>
    </row>
    <row r="403" spans="11:61" ht="20.100000000000001" customHeight="1" x14ac:dyDescent="0.2">
      <c r="K403" s="9" t="s">
        <v>1202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817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1194</v>
      </c>
    </row>
    <row r="404" spans="11:61" ht="20.100000000000001" customHeight="1" x14ac:dyDescent="0.2">
      <c r="K404" s="9" t="s">
        <v>1203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817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1204</v>
      </c>
    </row>
    <row r="405" spans="11:61" ht="20.100000000000001" customHeight="1" x14ac:dyDescent="0.2">
      <c r="K405" s="108" t="s">
        <v>1205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817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1206</v>
      </c>
    </row>
    <row r="406" spans="11:61" ht="20.100000000000001" customHeight="1" x14ac:dyDescent="0.2">
      <c r="K406" s="9" t="s">
        <v>1207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817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1208</v>
      </c>
    </row>
    <row r="407" spans="11:61" ht="20.100000000000001" customHeight="1" x14ac:dyDescent="0.2">
      <c r="K407" s="9" t="s">
        <v>1209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817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1199</v>
      </c>
    </row>
    <row r="408" spans="11:61" ht="20.100000000000001" customHeight="1" x14ac:dyDescent="0.2">
      <c r="K408" s="9" t="s">
        <v>1210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817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1204</v>
      </c>
    </row>
    <row r="409" spans="11:61" ht="20.100000000000001" customHeight="1" x14ac:dyDescent="0.2">
      <c r="K409" s="108" t="s">
        <v>1211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817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1212</v>
      </c>
    </row>
    <row r="410" spans="11:61" ht="20.100000000000001" customHeight="1" x14ac:dyDescent="0.2">
      <c r="K410" s="9" t="s">
        <v>1213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817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1208</v>
      </c>
    </row>
    <row r="411" spans="11:61" ht="20.100000000000001" customHeight="1" x14ac:dyDescent="0.2">
      <c r="K411" s="9" t="s">
        <v>1214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817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1199</v>
      </c>
    </row>
    <row r="412" spans="11:61" ht="20.100000000000001" customHeight="1" x14ac:dyDescent="0.2">
      <c r="K412" s="9" t="s">
        <v>1210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817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1204</v>
      </c>
    </row>
    <row r="413" spans="11:61" ht="20.100000000000001" customHeight="1" x14ac:dyDescent="0.2">
      <c r="K413" s="108" t="s">
        <v>1215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817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1212</v>
      </c>
    </row>
    <row r="414" spans="11:61" ht="20.100000000000001" customHeight="1" x14ac:dyDescent="0.2">
      <c r="K414" s="9" t="s">
        <v>1216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817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1217</v>
      </c>
    </row>
    <row r="415" spans="11:61" ht="20.100000000000001" customHeight="1" x14ac:dyDescent="0.2">
      <c r="K415" s="9" t="s">
        <v>1218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817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1204</v>
      </c>
    </row>
    <row r="416" spans="11:61" ht="20.100000000000001" customHeight="1" x14ac:dyDescent="0.2">
      <c r="K416" s="108" t="s">
        <v>1219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817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1212</v>
      </c>
    </row>
    <row r="417" spans="11:61" ht="20.100000000000001" customHeight="1" x14ac:dyDescent="0.2">
      <c r="K417" s="9" t="s">
        <v>1220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817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1221</v>
      </c>
    </row>
    <row r="418" spans="11:61" ht="20.100000000000001" customHeight="1" x14ac:dyDescent="0.2">
      <c r="K418" s="9" t="s">
        <v>1222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1223</v>
      </c>
    </row>
    <row r="419" spans="11:61" ht="20.100000000000001" customHeight="1" x14ac:dyDescent="0.2">
      <c r="K419" s="108" t="s">
        <v>1224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817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1225</v>
      </c>
    </row>
    <row r="420" spans="11:61" ht="20.100000000000001" customHeight="1" x14ac:dyDescent="0.2">
      <c r="K420" s="9" t="s">
        <v>1226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817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1221</v>
      </c>
    </row>
    <row r="421" spans="11:61" ht="20.100000000000001" customHeight="1" x14ac:dyDescent="0.2">
      <c r="K421" s="9" t="s">
        <v>1227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817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1228</v>
      </c>
    </row>
    <row r="422" spans="11:61" ht="20.100000000000001" customHeight="1" x14ac:dyDescent="0.2">
      <c r="K422" s="108" t="s">
        <v>1229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817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1230</v>
      </c>
    </row>
    <row r="423" spans="11:61" ht="20.100000000000001" customHeight="1" x14ac:dyDescent="0.2">
      <c r="K423" s="9" t="s">
        <v>1231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817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1223</v>
      </c>
    </row>
    <row r="424" spans="11:61" ht="20.100000000000001" customHeight="1" x14ac:dyDescent="0.2">
      <c r="K424" s="9" t="s">
        <v>1232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817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1233</v>
      </c>
    </row>
    <row r="425" spans="11:61" ht="20.100000000000001" customHeight="1" x14ac:dyDescent="0.2">
      <c r="K425" s="108" t="s">
        <v>1234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817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1235</v>
      </c>
    </row>
    <row r="426" spans="11:61" ht="20.100000000000001" customHeight="1" x14ac:dyDescent="0.2">
      <c r="K426" s="9" t="s">
        <v>1236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817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1237</v>
      </c>
    </row>
    <row r="427" spans="11:61" ht="20.100000000000001" customHeight="1" x14ac:dyDescent="0.2">
      <c r="K427" s="9" t="s">
        <v>1238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817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1228</v>
      </c>
    </row>
    <row r="428" spans="11:61" ht="20.100000000000001" customHeight="1" x14ac:dyDescent="0.2">
      <c r="K428" s="9" t="s">
        <v>1239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817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1233</v>
      </c>
    </row>
    <row r="429" spans="11:61" ht="20.100000000000001" customHeight="1" x14ac:dyDescent="0.2">
      <c r="K429" s="108" t="s">
        <v>1205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817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1235</v>
      </c>
    </row>
    <row r="430" spans="11:61" ht="20.100000000000001" customHeight="1" x14ac:dyDescent="0.2">
      <c r="K430" s="9" t="s">
        <v>1240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817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1237</v>
      </c>
    </row>
    <row r="431" spans="11:61" ht="20.100000000000001" customHeight="1" x14ac:dyDescent="0.2">
      <c r="K431" s="9" t="s">
        <v>1241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817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1228</v>
      </c>
    </row>
    <row r="432" spans="11:61" ht="20.100000000000001" customHeight="1" x14ac:dyDescent="0.2">
      <c r="K432" s="9" t="s">
        <v>1239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817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1233</v>
      </c>
    </row>
    <row r="433" spans="11:61" ht="20.100000000000001" customHeight="1" x14ac:dyDescent="0.2">
      <c r="K433" s="108" t="s">
        <v>1242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817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1235</v>
      </c>
    </row>
    <row r="434" spans="11:61" ht="20.100000000000001" customHeight="1" x14ac:dyDescent="0.2">
      <c r="K434" s="9" t="s">
        <v>1243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817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1244</v>
      </c>
    </row>
    <row r="435" spans="11:61" ht="20.100000000000001" customHeight="1" x14ac:dyDescent="0.2">
      <c r="K435" s="9" t="s">
        <v>1245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817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1233</v>
      </c>
    </row>
    <row r="436" spans="11:61" ht="20.100000000000001" customHeight="1" x14ac:dyDescent="0.2">
      <c r="K436" s="108" t="s">
        <v>1246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817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1235</v>
      </c>
    </row>
    <row r="437" spans="11:61" ht="20.100000000000001" customHeight="1" x14ac:dyDescent="0.2">
      <c r="K437" s="9" t="s">
        <v>1247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817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1248</v>
      </c>
    </row>
    <row r="438" spans="11:61" ht="20.100000000000001" customHeight="1" x14ac:dyDescent="0.2">
      <c r="K438" s="9" t="s">
        <v>1249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817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1250</v>
      </c>
    </row>
    <row r="439" spans="11:61" ht="20.100000000000001" customHeight="1" x14ac:dyDescent="0.2">
      <c r="K439" s="108" t="s">
        <v>1251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817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1252</v>
      </c>
    </row>
    <row r="440" spans="11:61" ht="20.100000000000001" customHeight="1" x14ac:dyDescent="0.2">
      <c r="K440" s="9" t="s">
        <v>1253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817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1248</v>
      </c>
    </row>
    <row r="441" spans="11:61" ht="20.100000000000001" customHeight="1" x14ac:dyDescent="0.2">
      <c r="K441" s="9" t="s">
        <v>1254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817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1255</v>
      </c>
    </row>
    <row r="442" spans="11:61" ht="20.100000000000001" customHeight="1" x14ac:dyDescent="0.2">
      <c r="K442" s="108" t="s">
        <v>1256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817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1257</v>
      </c>
    </row>
    <row r="443" spans="11:61" ht="20.100000000000001" customHeight="1" x14ac:dyDescent="0.2">
      <c r="K443" s="9" t="s">
        <v>1258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817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1250</v>
      </c>
    </row>
    <row r="444" spans="11:61" ht="20.100000000000001" customHeight="1" x14ac:dyDescent="0.2">
      <c r="K444" s="9" t="s">
        <v>1259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817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1260</v>
      </c>
    </row>
    <row r="445" spans="11:61" ht="20.100000000000001" customHeight="1" x14ac:dyDescent="0.2">
      <c r="K445" s="108" t="s">
        <v>1261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817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1262</v>
      </c>
    </row>
    <row r="446" spans="11:61" ht="20.100000000000001" customHeight="1" x14ac:dyDescent="0.2">
      <c r="K446" s="9" t="s">
        <v>1263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817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1264</v>
      </c>
    </row>
    <row r="447" spans="11:61" ht="20.100000000000001" customHeight="1" x14ac:dyDescent="0.2">
      <c r="K447" s="9" t="s">
        <v>1265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817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1255</v>
      </c>
    </row>
    <row r="448" spans="11:61" ht="20.100000000000001" customHeight="1" x14ac:dyDescent="0.2">
      <c r="K448" s="9" t="s">
        <v>1266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817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1260</v>
      </c>
    </row>
    <row r="449" spans="11:61" ht="20.100000000000001" customHeight="1" x14ac:dyDescent="0.2">
      <c r="K449" s="108" t="s">
        <v>1267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817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1262</v>
      </c>
    </row>
    <row r="450" spans="11:61" ht="20.100000000000001" customHeight="1" x14ac:dyDescent="0.2">
      <c r="K450" s="9" t="s">
        <v>1268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817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1264</v>
      </c>
    </row>
    <row r="451" spans="11:61" ht="20.100000000000001" customHeight="1" x14ac:dyDescent="0.2">
      <c r="K451" s="9" t="s">
        <v>1269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817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1255</v>
      </c>
    </row>
    <row r="452" spans="11:61" ht="20.100000000000001" customHeight="1" x14ac:dyDescent="0.2">
      <c r="K452" s="9" t="s">
        <v>1266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817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1260</v>
      </c>
    </row>
    <row r="453" spans="11:61" ht="20.100000000000001" customHeight="1" x14ac:dyDescent="0.2">
      <c r="K453" s="108" t="s">
        <v>1270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817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1262</v>
      </c>
    </row>
    <row r="454" spans="11:61" ht="20.100000000000001" customHeight="1" x14ac:dyDescent="0.2">
      <c r="K454" s="9" t="s">
        <v>1271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817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1272</v>
      </c>
    </row>
    <row r="455" spans="11:61" ht="20.100000000000001" customHeight="1" x14ac:dyDescent="0.2">
      <c r="K455" s="9" t="s">
        <v>1273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817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1260</v>
      </c>
    </row>
    <row r="456" spans="11:61" ht="20.100000000000001" customHeight="1" x14ac:dyDescent="0.2">
      <c r="K456" s="108" t="s">
        <v>1274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817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1262</v>
      </c>
    </row>
    <row r="457" spans="11:61" ht="20.100000000000001" customHeight="1" x14ac:dyDescent="0.2"/>
    <row r="458" spans="11:61" ht="20.100000000000001" customHeight="1" x14ac:dyDescent="0.2">
      <c r="K458" s="108" t="s">
        <v>1195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817</v>
      </c>
      <c r="S458" s="2">
        <v>4</v>
      </c>
      <c r="U458" s="77">
        <v>10021010</v>
      </c>
      <c r="V458" s="79" t="s">
        <v>837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1196</v>
      </c>
    </row>
    <row r="459" spans="11:61" ht="20.100000000000001" customHeight="1" x14ac:dyDescent="0.2">
      <c r="K459" s="108" t="s">
        <v>1205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817</v>
      </c>
      <c r="S459" s="2">
        <v>6</v>
      </c>
      <c r="U459" s="77">
        <v>10023010</v>
      </c>
      <c r="V459" s="109" t="s">
        <v>840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1235</v>
      </c>
    </row>
    <row r="460" spans="11:61" ht="20.100000000000001" customHeight="1" x14ac:dyDescent="0.2">
      <c r="K460" s="108" t="s">
        <v>1270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817</v>
      </c>
      <c r="S460" s="2">
        <v>8</v>
      </c>
      <c r="U460" s="77">
        <v>10025010</v>
      </c>
      <c r="V460" s="79" t="s">
        <v>842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1262</v>
      </c>
    </row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865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1275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1276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1275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1277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1275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1277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1278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1277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1276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1277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1277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1277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1277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1278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1277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1276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1277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1279</v>
      </c>
    </row>
    <row r="3" spans="2:14" s="16" customFormat="1" ht="12.75" x14ac:dyDescent="0.2">
      <c r="B3" s="2">
        <v>80000101</v>
      </c>
      <c r="C3" s="2" t="s">
        <v>1280</v>
      </c>
      <c r="G3" s="2">
        <v>10001</v>
      </c>
      <c r="H3" s="2" t="s">
        <v>1281</v>
      </c>
      <c r="I3" s="2" t="s">
        <v>1282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1283</v>
      </c>
      <c r="G4" s="2">
        <v>10002</v>
      </c>
      <c r="H4" s="2" t="s">
        <v>1284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1285</v>
      </c>
      <c r="G5" s="2">
        <v>10003</v>
      </c>
      <c r="H5" s="2" t="s">
        <v>1286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1287</v>
      </c>
      <c r="G6" s="2">
        <v>10005</v>
      </c>
      <c r="H6" s="2" t="s">
        <v>1288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1289</v>
      </c>
      <c r="G7" s="2">
        <v>10006</v>
      </c>
      <c r="H7" s="2" t="s">
        <v>1290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1291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1292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1293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1294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1295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1296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1297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1298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1299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1300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1301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1302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1303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1304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1305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1306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1307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1308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1309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1310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1311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1312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1313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1314</v>
      </c>
      <c r="I39" s="2" t="s">
        <v>1315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1316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1317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1318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1319</v>
      </c>
      <c r="C3" s="2">
        <v>1</v>
      </c>
      <c r="D3" s="2"/>
      <c r="E3" s="2"/>
      <c r="F3" s="2" t="s">
        <v>1320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1321</v>
      </c>
      <c r="C4" s="2" t="s">
        <v>1322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1323</v>
      </c>
      <c r="C5" s="2" t="s">
        <v>1324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1325</v>
      </c>
      <c r="C8" s="2"/>
      <c r="D8" s="2"/>
      <c r="E8" s="2"/>
      <c r="F8" s="2"/>
      <c r="G8" s="2" t="s">
        <v>665</v>
      </c>
      <c r="H8" s="2"/>
      <c r="I8" s="2" t="s">
        <v>876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1326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1327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1328</v>
      </c>
      <c r="C11" s="2">
        <v>1</v>
      </c>
      <c r="D11" s="2"/>
      <c r="E11" s="3">
        <v>10000150</v>
      </c>
      <c r="F11" s="3" t="s">
        <v>1329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1330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1331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868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869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1332</v>
      </c>
      <c r="D17" s="2"/>
      <c r="E17" s="3">
        <v>10000123</v>
      </c>
      <c r="F17" s="5" t="s">
        <v>870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871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872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1318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1333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892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1334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1335</v>
      </c>
      <c r="C6" s="2">
        <v>0.05</v>
      </c>
      <c r="D6" s="2"/>
      <c r="E6" s="2"/>
      <c r="G6" s="4">
        <v>10010098</v>
      </c>
      <c r="H6" s="7" t="s">
        <v>1336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1336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1336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1336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1336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1337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1338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1339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839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837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838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840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841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842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1340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1340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1341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1342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1343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1344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1344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1345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1346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1347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1348</v>
      </c>
      <c r="D20" s="2">
        <v>1</v>
      </c>
      <c r="E20" s="2" t="str">
        <f t="shared" si="0"/>
        <v>10045206;1@</v>
      </c>
      <c r="G20" s="45">
        <v>10041103</v>
      </c>
      <c r="H20" s="45" t="s">
        <v>1349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1349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1350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1351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1352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1353</v>
      </c>
      <c r="D21" s="2">
        <v>1</v>
      </c>
      <c r="E21" s="2" t="str">
        <f t="shared" si="0"/>
        <v>10045306;1@</v>
      </c>
      <c r="G21" s="45">
        <v>10041104</v>
      </c>
      <c r="H21" s="45" t="s">
        <v>1354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1354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1355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1356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1357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1358</v>
      </c>
      <c r="D22" s="2">
        <v>1</v>
      </c>
      <c r="E22" s="2" t="str">
        <f t="shared" si="0"/>
        <v>10045406;1@</v>
      </c>
      <c r="G22" s="45">
        <v>10041105</v>
      </c>
      <c r="H22" s="45" t="s">
        <v>1359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1359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1360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1361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1362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1363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1363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1364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1365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1366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1367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1367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1368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1369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1370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1371</v>
      </c>
      <c r="D25" s="2">
        <v>1</v>
      </c>
      <c r="E25" s="2" t="str">
        <f t="shared" si="0"/>
        <v>14100104;1@</v>
      </c>
      <c r="G25" s="45">
        <v>10041108</v>
      </c>
      <c r="H25" s="45" t="s">
        <v>1372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1372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1373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1374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1375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1376</v>
      </c>
      <c r="D26" s="2">
        <v>1</v>
      </c>
      <c r="E26" s="2" t="str">
        <f t="shared" si="0"/>
        <v>14100108;1@</v>
      </c>
      <c r="G26" s="45">
        <v>10041109</v>
      </c>
      <c r="H26" s="45" t="s">
        <v>1377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1377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1378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1379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1380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1381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1381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1382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1383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1384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1385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1385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1386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1387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1388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1389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1389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1390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1391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1392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1393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1393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1393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1393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1393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1394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1394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1394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1394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1394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1395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1395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1395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1395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1395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1396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1396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1396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1396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1396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1397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1397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1397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1397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1397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1398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1398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1398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1398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1398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1399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1399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1399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1399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1399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1400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1400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1400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1400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1400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1401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1401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1401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1401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1401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1402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1402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1402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1402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1402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1403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1403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1403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1403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1403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1348</v>
      </c>
      <c r="D41" s="2">
        <v>1</v>
      </c>
      <c r="E41" s="2" t="str">
        <f t="shared" si="1"/>
        <v>10045206;1@</v>
      </c>
      <c r="G41" s="45">
        <v>10045206</v>
      </c>
      <c r="H41" s="45" t="s">
        <v>1348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1348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1348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1348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1348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1353</v>
      </c>
      <c r="D42" s="2">
        <v>1</v>
      </c>
      <c r="E42" s="2" t="str">
        <f t="shared" si="1"/>
        <v>10045306;1@</v>
      </c>
      <c r="G42" s="45">
        <v>10045301</v>
      </c>
      <c r="H42" s="45" t="s">
        <v>1404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1404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1404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1404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1404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1358</v>
      </c>
      <c r="D43" s="2">
        <v>1</v>
      </c>
      <c r="E43" s="2" t="str">
        <f t="shared" si="1"/>
        <v>10045406;1@</v>
      </c>
      <c r="G43" s="45">
        <v>10045302</v>
      </c>
      <c r="H43" s="45" t="s">
        <v>1405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1405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1405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1405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1405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1406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1406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1406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1406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1406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1407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1407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1407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1407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1407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1408</v>
      </c>
      <c r="D46" s="2">
        <v>1</v>
      </c>
      <c r="E46" s="2" t="str">
        <f t="shared" si="1"/>
        <v>15210102;1@</v>
      </c>
      <c r="G46" s="45">
        <v>10045305</v>
      </c>
      <c r="H46" s="45" t="s">
        <v>1409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1409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1409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1409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1409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1410</v>
      </c>
      <c r="D47" s="2">
        <v>1</v>
      </c>
      <c r="E47" s="2" t="str">
        <f t="shared" si="1"/>
        <v>15210104;1@</v>
      </c>
      <c r="G47" s="45">
        <v>10045306</v>
      </c>
      <c r="H47" s="45" t="s">
        <v>1353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1353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1353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1353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1353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1411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1411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1411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1411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1411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1412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1412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1412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1412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1412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1413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1413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1413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1413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1413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1414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1414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1414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1414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1414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1415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1415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1415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1415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1415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1358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1358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1358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1358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1358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1348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1353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1358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1416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1417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1348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1353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1358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1418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1419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1420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1421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1422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1423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1423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1422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1424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1425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1426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1427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1408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1416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1423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1428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1429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1430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1431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1432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1410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1417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1423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1433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1348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1353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1358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1428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1434</v>
      </c>
    </row>
    <row r="112" spans="2:40" ht="20.100000000000001" customHeight="1" x14ac:dyDescent="0.2">
      <c r="B112" s="6">
        <v>15510104</v>
      </c>
      <c r="C112" s="6" t="s">
        <v>1433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1435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1436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1437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1438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1439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1440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1441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1371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1442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1443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1444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1376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1445</v>
      </c>
      <c r="C2" s="2" t="s">
        <v>1446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1447</v>
      </c>
      <c r="C12" s="2" t="s">
        <v>1446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1448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1449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1449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1450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1451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1452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868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866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1453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870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864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867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1454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864</v>
      </c>
      <c r="O41" s="2">
        <v>3</v>
      </c>
      <c r="P41" s="3">
        <v>10010046</v>
      </c>
      <c r="Q41" s="5" t="s">
        <v>819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1452</v>
      </c>
      <c r="O43" s="13">
        <v>1</v>
      </c>
      <c r="P43" s="3">
        <v>10010046</v>
      </c>
      <c r="Q43" s="5" t="s">
        <v>819</v>
      </c>
      <c r="R43" s="83">
        <v>1</v>
      </c>
      <c r="S43" s="2">
        <v>10000133</v>
      </c>
      <c r="T43" s="2" t="s">
        <v>1455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1456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1436</v>
      </c>
      <c r="O45" s="2">
        <v>10</v>
      </c>
      <c r="P45" s="3">
        <v>10000135</v>
      </c>
      <c r="Q45" s="5" t="s">
        <v>1457</v>
      </c>
      <c r="R45" s="76">
        <v>1</v>
      </c>
      <c r="S45" s="2">
        <v>10000133</v>
      </c>
      <c r="T45" s="2" t="s">
        <v>1455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1436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1455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1458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1456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1436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1459</v>
      </c>
      <c r="O49" s="2">
        <v>3</v>
      </c>
      <c r="P49" s="3">
        <v>10010046</v>
      </c>
      <c r="Q49" s="5" t="s">
        <v>819</v>
      </c>
      <c r="R49" s="83">
        <v>1</v>
      </c>
      <c r="S49" s="3">
        <v>10000134</v>
      </c>
      <c r="T49" s="5" t="s">
        <v>1456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1436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1456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1436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1436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1460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1461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0" t="s">
        <v>1454</v>
      </c>
      <c r="P58" s="80" t="s">
        <v>1462</v>
      </c>
      <c r="Q58" s="80" t="s">
        <v>1463</v>
      </c>
      <c r="R58" s="80" t="s">
        <v>1326</v>
      </c>
      <c r="S58" s="84"/>
      <c r="T58" s="80" t="s">
        <v>1464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1" t="s">
        <v>1465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1" t="s">
        <v>1466</v>
      </c>
      <c r="L60" s="82" t="s">
        <v>1467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1" t="s">
        <v>1468</v>
      </c>
      <c r="K61" s="82" t="s">
        <v>1469</v>
      </c>
      <c r="M61" s="82" t="s">
        <v>1470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1" t="s">
        <v>1471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1" t="s">
        <v>1472</v>
      </c>
      <c r="M63" s="2" t="s">
        <v>1473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1474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1" t="s">
        <v>1475</v>
      </c>
      <c r="M64" s="2" t="s">
        <v>1476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1477</v>
      </c>
      <c r="V64" s="9"/>
      <c r="W64" s="87"/>
      <c r="X64" s="9" t="s">
        <v>1478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1" t="s">
        <v>1479</v>
      </c>
      <c r="M65" s="2" t="s">
        <v>1480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1481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1" t="s">
        <v>1482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1" t="s">
        <v>1483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1" t="s">
        <v>1484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1" t="s">
        <v>1485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1" t="s">
        <v>1486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1474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1" t="s">
        <v>1487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1" t="s">
        <v>1488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1489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1" t="s">
        <v>1490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1491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1" t="s">
        <v>1492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1" t="s">
        <v>1493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1" t="s">
        <v>1494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1495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1489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1329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1496</v>
      </c>
      <c r="C81" s="2" t="s">
        <v>1497</v>
      </c>
    </row>
    <row r="82" spans="2:18" s="1" customFormat="1" ht="20.100000000000001" customHeight="1" x14ac:dyDescent="0.2">
      <c r="B82" s="2" t="s">
        <v>1498</v>
      </c>
      <c r="C82" s="3">
        <v>10000101</v>
      </c>
      <c r="D82" s="5" t="s">
        <v>865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1499</v>
      </c>
      <c r="C83" s="3">
        <v>10000101</v>
      </c>
      <c r="D83" s="5" t="s">
        <v>865</v>
      </c>
      <c r="E83" s="2">
        <v>1</v>
      </c>
      <c r="F83" s="3">
        <v>10000121</v>
      </c>
      <c r="G83" s="5" t="s">
        <v>1500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1501</v>
      </c>
      <c r="C84" s="3">
        <v>10000101</v>
      </c>
      <c r="D84" s="5" t="s">
        <v>865</v>
      </c>
      <c r="E84" s="2">
        <v>1</v>
      </c>
      <c r="F84" s="3">
        <v>10010083</v>
      </c>
      <c r="G84" s="2" t="s">
        <v>854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865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865</v>
      </c>
      <c r="E88" s="2">
        <v>1</v>
      </c>
      <c r="F88" s="3">
        <v>10000122</v>
      </c>
      <c r="G88" s="5" t="s">
        <v>1502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865</v>
      </c>
      <c r="E89" s="2">
        <v>1</v>
      </c>
      <c r="F89" s="3">
        <v>10010083</v>
      </c>
      <c r="G89" s="2" t="s">
        <v>854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866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866</v>
      </c>
      <c r="E93" s="2">
        <v>1</v>
      </c>
      <c r="F93" s="3">
        <v>10000123</v>
      </c>
      <c r="G93" s="5" t="s">
        <v>1503</v>
      </c>
      <c r="H93" s="2">
        <v>1</v>
      </c>
      <c r="I93" s="1">
        <v>1</v>
      </c>
      <c r="J93" s="2" t="s">
        <v>813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866</v>
      </c>
      <c r="E94" s="2">
        <v>1</v>
      </c>
      <c r="F94" s="3">
        <v>10010083</v>
      </c>
      <c r="G94" s="2" t="s">
        <v>854</v>
      </c>
      <c r="H94" s="2">
        <v>5</v>
      </c>
      <c r="I94" s="1">
        <v>1</v>
      </c>
      <c r="J94" s="2" t="s">
        <v>813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867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867</v>
      </c>
      <c r="E98" s="2">
        <v>1</v>
      </c>
      <c r="F98" s="3">
        <v>10000124</v>
      </c>
      <c r="G98" s="5" t="s">
        <v>1504</v>
      </c>
      <c r="H98" s="2">
        <v>1</v>
      </c>
      <c r="I98" s="1">
        <v>1</v>
      </c>
      <c r="J98" s="2" t="s">
        <v>813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867</v>
      </c>
      <c r="E99" s="2">
        <v>1</v>
      </c>
      <c r="F99" s="3">
        <v>10010083</v>
      </c>
      <c r="G99" s="2" t="s">
        <v>854</v>
      </c>
      <c r="H99" s="2">
        <v>5</v>
      </c>
      <c r="I99" s="1">
        <v>1</v>
      </c>
      <c r="J99" s="2" t="s">
        <v>813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1505</v>
      </c>
      <c r="H103" s="2">
        <v>1</v>
      </c>
      <c r="I103" s="1">
        <v>1</v>
      </c>
      <c r="J103" s="2" t="s">
        <v>813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854</v>
      </c>
      <c r="H104" s="2">
        <v>5</v>
      </c>
      <c r="I104" s="1">
        <v>1</v>
      </c>
      <c r="J104" s="2" t="s">
        <v>813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1329</v>
      </c>
    </row>
    <row r="107" spans="3:18" s="1" customFormat="1" ht="20.100000000000001" customHeight="1" x14ac:dyDescent="0.2">
      <c r="C107" s="2" t="s">
        <v>1506</v>
      </c>
    </row>
    <row r="108" spans="3:18" s="1" customFormat="1" ht="20.100000000000001" customHeight="1" x14ac:dyDescent="0.2">
      <c r="C108" s="2">
        <v>1</v>
      </c>
      <c r="D108" s="2" t="s">
        <v>813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813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1500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813</v>
      </c>
      <c r="E110" s="2">
        <v>50000</v>
      </c>
      <c r="F110" s="3">
        <v>10010083</v>
      </c>
      <c r="G110" s="2" t="s">
        <v>854</v>
      </c>
      <c r="H110" s="2">
        <v>10</v>
      </c>
      <c r="I110" s="3">
        <v>10010039</v>
      </c>
      <c r="J110" s="3" t="s">
        <v>1277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813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813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1502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813</v>
      </c>
      <c r="E115" s="2">
        <v>80000</v>
      </c>
      <c r="F115" s="3">
        <v>10010083</v>
      </c>
      <c r="G115" s="2" t="s">
        <v>854</v>
      </c>
      <c r="H115" s="2">
        <v>10</v>
      </c>
      <c r="I115" s="3">
        <v>10010039</v>
      </c>
      <c r="J115" s="3" t="s">
        <v>1277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813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813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1503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813</v>
      </c>
      <c r="E120" s="2">
        <v>100000</v>
      </c>
      <c r="F120" s="3">
        <v>10010083</v>
      </c>
      <c r="G120" s="2" t="s">
        <v>854</v>
      </c>
      <c r="H120" s="2">
        <v>10</v>
      </c>
      <c r="I120" s="3">
        <v>10010039</v>
      </c>
      <c r="J120" s="3" t="s">
        <v>1277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813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813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1504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813</v>
      </c>
      <c r="E125" s="2">
        <v>150000</v>
      </c>
      <c r="F125" s="3">
        <v>10010083</v>
      </c>
      <c r="G125" s="2" t="s">
        <v>854</v>
      </c>
      <c r="H125" s="2">
        <v>10</v>
      </c>
      <c r="I125" s="3">
        <v>10010039</v>
      </c>
      <c r="J125" s="3" t="s">
        <v>1277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813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813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1505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813</v>
      </c>
      <c r="E130" s="2">
        <v>200000</v>
      </c>
      <c r="F130" s="3">
        <v>10010083</v>
      </c>
      <c r="G130" s="2" t="s">
        <v>854</v>
      </c>
      <c r="H130" s="2">
        <v>10</v>
      </c>
      <c r="I130" s="3">
        <v>10010039</v>
      </c>
      <c r="J130" s="3" t="s">
        <v>1277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1318</v>
      </c>
      <c r="Y1" s="2" t="s">
        <v>1318</v>
      </c>
    </row>
    <row r="2" spans="2:37" s="2" customFormat="1" ht="20.100000000000001" customHeight="1" x14ac:dyDescent="0.2">
      <c r="B2" s="2" t="s">
        <v>1507</v>
      </c>
      <c r="D2" s="45">
        <v>10041101</v>
      </c>
      <c r="E2" s="45" t="s">
        <v>1340</v>
      </c>
      <c r="F2" s="2">
        <f>1/20</f>
        <v>0.05</v>
      </c>
      <c r="H2" s="45">
        <v>10041201</v>
      </c>
      <c r="I2" s="45" t="s">
        <v>1341</v>
      </c>
      <c r="J2" s="2">
        <f>1/16</f>
        <v>6.25E-2</v>
      </c>
      <c r="L2" s="45">
        <v>10041301</v>
      </c>
      <c r="M2" s="45" t="s">
        <v>1342</v>
      </c>
      <c r="N2" s="2">
        <f>1/16</f>
        <v>6.25E-2</v>
      </c>
      <c r="P2" s="45">
        <v>10041401</v>
      </c>
      <c r="Q2" s="45" t="s">
        <v>1343</v>
      </c>
      <c r="R2" s="2">
        <f>1/16</f>
        <v>6.25E-2</v>
      </c>
      <c r="U2" s="2" t="s">
        <v>1508</v>
      </c>
      <c r="W2" s="45">
        <v>10041101</v>
      </c>
      <c r="X2" s="45" t="s">
        <v>1340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1341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1342</v>
      </c>
      <c r="AG2" s="2">
        <f>1/16*$U$3</f>
        <v>6.2500000000000001E-4</v>
      </c>
      <c r="AI2" s="45">
        <v>10041401</v>
      </c>
      <c r="AJ2" s="45" t="s">
        <v>1343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1344</v>
      </c>
      <c r="F3" s="2">
        <f t="shared" ref="F3:F21" si="0">1/20</f>
        <v>0.05</v>
      </c>
      <c r="H3" s="45">
        <v>10041202</v>
      </c>
      <c r="I3" s="45" t="s">
        <v>1345</v>
      </c>
      <c r="J3" s="2">
        <f t="shared" ref="J3:J17" si="1">1/16</f>
        <v>6.25E-2</v>
      </c>
      <c r="L3" s="45">
        <v>10041302</v>
      </c>
      <c r="M3" s="45" t="s">
        <v>1346</v>
      </c>
      <c r="N3" s="2">
        <f t="shared" ref="N3:N17" si="2">1/16</f>
        <v>6.25E-2</v>
      </c>
      <c r="P3" s="45">
        <v>10041402</v>
      </c>
      <c r="Q3" s="45" t="s">
        <v>1347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1344</v>
      </c>
      <c r="Y3" s="2">
        <f t="shared" ref="Y3:Y21" si="4">1/20*$U$3</f>
        <v>5.0000000000000001E-4</v>
      </c>
      <c r="AA3" s="45">
        <v>10041202</v>
      </c>
      <c r="AB3" s="45" t="s">
        <v>1345</v>
      </c>
      <c r="AC3" s="2">
        <f t="shared" ref="AC3:AC17" si="5">1/16*$U$3</f>
        <v>6.2500000000000001E-4</v>
      </c>
      <c r="AE3" s="45">
        <v>10041302</v>
      </c>
      <c r="AF3" s="45" t="s">
        <v>1346</v>
      </c>
      <c r="AG3" s="2">
        <f t="shared" ref="AG3:AG17" si="6">1/16*$U$3</f>
        <v>6.2500000000000001E-4</v>
      </c>
      <c r="AI3" s="45">
        <v>10041402</v>
      </c>
      <c r="AJ3" s="45" t="s">
        <v>1347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1349</v>
      </c>
      <c r="F4" s="2">
        <f t="shared" si="0"/>
        <v>0.05</v>
      </c>
      <c r="H4" s="45">
        <v>10041203</v>
      </c>
      <c r="I4" s="45" t="s">
        <v>1350</v>
      </c>
      <c r="J4" s="2">
        <f t="shared" si="1"/>
        <v>6.25E-2</v>
      </c>
      <c r="L4" s="45">
        <v>10041303</v>
      </c>
      <c r="M4" s="45" t="s">
        <v>1351</v>
      </c>
      <c r="N4" s="2">
        <f t="shared" si="2"/>
        <v>6.25E-2</v>
      </c>
      <c r="P4" s="45">
        <v>10041403</v>
      </c>
      <c r="Q4" s="45" t="s">
        <v>1352</v>
      </c>
      <c r="R4" s="2">
        <f t="shared" si="3"/>
        <v>6.25E-2</v>
      </c>
      <c r="W4" s="45">
        <v>10041103</v>
      </c>
      <c r="X4" s="45" t="s">
        <v>1349</v>
      </c>
      <c r="Y4" s="2">
        <f t="shared" si="4"/>
        <v>5.0000000000000001E-4</v>
      </c>
      <c r="AA4" s="45">
        <v>10041203</v>
      </c>
      <c r="AB4" s="45" t="s">
        <v>1350</v>
      </c>
      <c r="AC4" s="2">
        <f t="shared" si="5"/>
        <v>6.2500000000000001E-4</v>
      </c>
      <c r="AE4" s="45">
        <v>10041303</v>
      </c>
      <c r="AF4" s="45" t="s">
        <v>1351</v>
      </c>
      <c r="AG4" s="2">
        <f t="shared" si="6"/>
        <v>6.2500000000000001E-4</v>
      </c>
      <c r="AI4" s="45">
        <v>10041403</v>
      </c>
      <c r="AJ4" s="45" t="s">
        <v>1352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1354</v>
      </c>
      <c r="F5" s="2">
        <f t="shared" si="0"/>
        <v>0.05</v>
      </c>
      <c r="H5" s="45">
        <v>10041204</v>
      </c>
      <c r="I5" s="45" t="s">
        <v>1355</v>
      </c>
      <c r="J5" s="2">
        <f t="shared" si="1"/>
        <v>6.25E-2</v>
      </c>
      <c r="L5" s="45">
        <v>10041304</v>
      </c>
      <c r="M5" s="45" t="s">
        <v>1356</v>
      </c>
      <c r="N5" s="2">
        <f t="shared" si="2"/>
        <v>6.25E-2</v>
      </c>
      <c r="P5" s="45">
        <v>10041404</v>
      </c>
      <c r="Q5" s="45" t="s">
        <v>1357</v>
      </c>
      <c r="R5" s="2">
        <f t="shared" si="3"/>
        <v>6.25E-2</v>
      </c>
      <c r="W5" s="45">
        <v>10041104</v>
      </c>
      <c r="X5" s="45" t="s">
        <v>1354</v>
      </c>
      <c r="Y5" s="2">
        <f t="shared" si="4"/>
        <v>5.0000000000000001E-4</v>
      </c>
      <c r="AA5" s="45">
        <v>10041204</v>
      </c>
      <c r="AB5" s="45" t="s">
        <v>1355</v>
      </c>
      <c r="AC5" s="2">
        <f t="shared" si="5"/>
        <v>6.2500000000000001E-4</v>
      </c>
      <c r="AE5" s="45">
        <v>10041304</v>
      </c>
      <c r="AF5" s="45" t="s">
        <v>1356</v>
      </c>
      <c r="AG5" s="2">
        <f t="shared" si="6"/>
        <v>6.2500000000000001E-4</v>
      </c>
      <c r="AI5" s="45">
        <v>10041404</v>
      </c>
      <c r="AJ5" s="45" t="s">
        <v>1357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1359</v>
      </c>
      <c r="F6" s="2">
        <f t="shared" si="0"/>
        <v>0.05</v>
      </c>
      <c r="H6" s="45">
        <v>10041205</v>
      </c>
      <c r="I6" s="45" t="s">
        <v>1360</v>
      </c>
      <c r="J6" s="2">
        <f t="shared" si="1"/>
        <v>6.25E-2</v>
      </c>
      <c r="L6" s="45">
        <v>10041305</v>
      </c>
      <c r="M6" s="45" t="s">
        <v>1361</v>
      </c>
      <c r="N6" s="2">
        <f t="shared" si="2"/>
        <v>6.25E-2</v>
      </c>
      <c r="P6" s="45">
        <v>10041405</v>
      </c>
      <c r="Q6" s="45" t="s">
        <v>1362</v>
      </c>
      <c r="R6" s="2">
        <f t="shared" si="3"/>
        <v>6.25E-2</v>
      </c>
      <c r="U6" s="2" t="s">
        <v>162</v>
      </c>
      <c r="W6" s="45">
        <v>10041105</v>
      </c>
      <c r="X6" s="45" t="s">
        <v>1359</v>
      </c>
      <c r="Y6" s="2">
        <f t="shared" si="4"/>
        <v>5.0000000000000001E-4</v>
      </c>
      <c r="AA6" s="45">
        <v>10041205</v>
      </c>
      <c r="AB6" s="45" t="s">
        <v>1360</v>
      </c>
      <c r="AC6" s="2">
        <f t="shared" si="5"/>
        <v>6.2500000000000001E-4</v>
      </c>
      <c r="AE6" s="45">
        <v>10041305</v>
      </c>
      <c r="AF6" s="45" t="s">
        <v>1361</v>
      </c>
      <c r="AG6" s="2">
        <f t="shared" si="6"/>
        <v>6.2500000000000001E-4</v>
      </c>
      <c r="AI6" s="45">
        <v>10041405</v>
      </c>
      <c r="AJ6" s="45" t="s">
        <v>1362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1363</v>
      </c>
      <c r="F7" s="2">
        <f t="shared" si="0"/>
        <v>0.05</v>
      </c>
      <c r="H7" s="45">
        <v>10041206</v>
      </c>
      <c r="I7" s="45" t="s">
        <v>1364</v>
      </c>
      <c r="J7" s="2">
        <f t="shared" si="1"/>
        <v>6.25E-2</v>
      </c>
      <c r="L7" s="45">
        <v>10041306</v>
      </c>
      <c r="M7" s="45" t="s">
        <v>1365</v>
      </c>
      <c r="N7" s="2">
        <f t="shared" si="2"/>
        <v>6.25E-2</v>
      </c>
      <c r="P7" s="45">
        <v>10041406</v>
      </c>
      <c r="Q7" s="45" t="s">
        <v>1366</v>
      </c>
      <c r="R7" s="2">
        <f t="shared" si="3"/>
        <v>6.25E-2</v>
      </c>
      <c r="U7" s="2">
        <v>1</v>
      </c>
      <c r="W7" s="45">
        <v>10041106</v>
      </c>
      <c r="X7" s="45" t="s">
        <v>1363</v>
      </c>
      <c r="Y7" s="2">
        <f t="shared" si="4"/>
        <v>5.0000000000000001E-4</v>
      </c>
      <c r="AA7" s="45">
        <v>10041206</v>
      </c>
      <c r="AB7" s="45" t="s">
        <v>1364</v>
      </c>
      <c r="AC7" s="2">
        <f t="shared" si="5"/>
        <v>6.2500000000000001E-4</v>
      </c>
      <c r="AE7" s="45">
        <v>10041306</v>
      </c>
      <c r="AF7" s="45" t="s">
        <v>1365</v>
      </c>
      <c r="AG7" s="2">
        <f t="shared" si="6"/>
        <v>6.2500000000000001E-4</v>
      </c>
      <c r="AI7" s="45">
        <v>10041406</v>
      </c>
      <c r="AJ7" s="45" t="s">
        <v>1366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1367</v>
      </c>
      <c r="F8" s="2">
        <f t="shared" si="0"/>
        <v>0.05</v>
      </c>
      <c r="H8" s="45">
        <v>10041207</v>
      </c>
      <c r="I8" s="45" t="s">
        <v>1368</v>
      </c>
      <c r="J8" s="2">
        <f t="shared" si="1"/>
        <v>6.25E-2</v>
      </c>
      <c r="L8" s="45">
        <v>10041307</v>
      </c>
      <c r="M8" s="45" t="s">
        <v>1369</v>
      </c>
      <c r="N8" s="2">
        <f t="shared" si="2"/>
        <v>6.25E-2</v>
      </c>
      <c r="P8" s="45">
        <v>10041407</v>
      </c>
      <c r="Q8" s="45" t="s">
        <v>1370</v>
      </c>
      <c r="R8" s="2">
        <f t="shared" si="3"/>
        <v>6.25E-2</v>
      </c>
      <c r="W8" s="45">
        <v>10041107</v>
      </c>
      <c r="X8" s="45" t="s">
        <v>1367</v>
      </c>
      <c r="Y8" s="2">
        <f t="shared" si="4"/>
        <v>5.0000000000000001E-4</v>
      </c>
      <c r="AA8" s="45">
        <v>10041207</v>
      </c>
      <c r="AB8" s="45" t="s">
        <v>1368</v>
      </c>
      <c r="AC8" s="2">
        <f t="shared" si="5"/>
        <v>6.2500000000000001E-4</v>
      </c>
      <c r="AE8" s="45">
        <v>10041307</v>
      </c>
      <c r="AF8" s="45" t="s">
        <v>1369</v>
      </c>
      <c r="AG8" s="2">
        <f t="shared" si="6"/>
        <v>6.2500000000000001E-4</v>
      </c>
      <c r="AI8" s="45">
        <v>10041407</v>
      </c>
      <c r="AJ8" s="45" t="s">
        <v>1370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1372</v>
      </c>
      <c r="F9" s="2">
        <f t="shared" si="0"/>
        <v>0.05</v>
      </c>
      <c r="H9" s="45">
        <v>10041208</v>
      </c>
      <c r="I9" s="45" t="s">
        <v>1373</v>
      </c>
      <c r="J9" s="2">
        <f t="shared" si="1"/>
        <v>6.25E-2</v>
      </c>
      <c r="L9" s="45">
        <v>10041308</v>
      </c>
      <c r="M9" s="45" t="s">
        <v>1374</v>
      </c>
      <c r="N9" s="2">
        <f t="shared" si="2"/>
        <v>6.25E-2</v>
      </c>
      <c r="P9" s="45">
        <v>10041408</v>
      </c>
      <c r="Q9" s="45" t="s">
        <v>1375</v>
      </c>
      <c r="R9" s="2">
        <f t="shared" si="3"/>
        <v>6.25E-2</v>
      </c>
      <c r="W9" s="45">
        <v>10041108</v>
      </c>
      <c r="X9" s="45" t="s">
        <v>1372</v>
      </c>
      <c r="Y9" s="2">
        <f t="shared" si="4"/>
        <v>5.0000000000000001E-4</v>
      </c>
      <c r="AA9" s="45">
        <v>10041208</v>
      </c>
      <c r="AB9" s="45" t="s">
        <v>1373</v>
      </c>
      <c r="AC9" s="2">
        <f t="shared" si="5"/>
        <v>6.2500000000000001E-4</v>
      </c>
      <c r="AE9" s="45">
        <v>10041308</v>
      </c>
      <c r="AF9" s="45" t="s">
        <v>1374</v>
      </c>
      <c r="AG9" s="2">
        <f t="shared" si="6"/>
        <v>6.2500000000000001E-4</v>
      </c>
      <c r="AI9" s="45">
        <v>10041408</v>
      </c>
      <c r="AJ9" s="45" t="s">
        <v>1375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1377</v>
      </c>
      <c r="F10" s="2">
        <f t="shared" si="0"/>
        <v>0.05</v>
      </c>
      <c r="H10" s="45">
        <v>10041209</v>
      </c>
      <c r="I10" s="45" t="s">
        <v>1378</v>
      </c>
      <c r="J10" s="2">
        <f t="shared" si="1"/>
        <v>6.25E-2</v>
      </c>
      <c r="L10" s="45">
        <v>10041309</v>
      </c>
      <c r="M10" s="45" t="s">
        <v>1379</v>
      </c>
      <c r="N10" s="2">
        <f t="shared" si="2"/>
        <v>6.25E-2</v>
      </c>
      <c r="P10" s="45">
        <v>10041409</v>
      </c>
      <c r="Q10" s="45" t="s">
        <v>1380</v>
      </c>
      <c r="R10" s="2">
        <f t="shared" si="3"/>
        <v>6.25E-2</v>
      </c>
      <c r="W10" s="45">
        <v>10041109</v>
      </c>
      <c r="X10" s="45" t="s">
        <v>1377</v>
      </c>
      <c r="Y10" s="2">
        <f t="shared" si="4"/>
        <v>5.0000000000000001E-4</v>
      </c>
      <c r="AA10" s="45">
        <v>10041209</v>
      </c>
      <c r="AB10" s="45" t="s">
        <v>1378</v>
      </c>
      <c r="AC10" s="2">
        <f t="shared" si="5"/>
        <v>6.2500000000000001E-4</v>
      </c>
      <c r="AE10" s="45">
        <v>10041309</v>
      </c>
      <c r="AF10" s="45" t="s">
        <v>1379</v>
      </c>
      <c r="AG10" s="2">
        <f t="shared" si="6"/>
        <v>6.2500000000000001E-4</v>
      </c>
      <c r="AI10" s="45">
        <v>10041409</v>
      </c>
      <c r="AJ10" s="45" t="s">
        <v>1380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1381</v>
      </c>
      <c r="F11" s="2">
        <f t="shared" si="0"/>
        <v>0.05</v>
      </c>
      <c r="H11" s="45">
        <v>10041210</v>
      </c>
      <c r="I11" s="45" t="s">
        <v>1382</v>
      </c>
      <c r="J11" s="2">
        <f t="shared" si="1"/>
        <v>6.25E-2</v>
      </c>
      <c r="L11" s="45">
        <v>10041310</v>
      </c>
      <c r="M11" s="45" t="s">
        <v>1383</v>
      </c>
      <c r="N11" s="2">
        <f t="shared" si="2"/>
        <v>6.25E-2</v>
      </c>
      <c r="P11" s="45">
        <v>10041410</v>
      </c>
      <c r="Q11" s="45" t="s">
        <v>1384</v>
      </c>
      <c r="R11" s="2">
        <f t="shared" si="3"/>
        <v>6.25E-2</v>
      </c>
      <c r="W11" s="45">
        <v>10041110</v>
      </c>
      <c r="X11" s="45" t="s">
        <v>1381</v>
      </c>
      <c r="Y11" s="2">
        <f t="shared" si="4"/>
        <v>5.0000000000000001E-4</v>
      </c>
      <c r="AA11" s="45">
        <v>10041210</v>
      </c>
      <c r="AB11" s="45" t="s">
        <v>1382</v>
      </c>
      <c r="AC11" s="2">
        <f t="shared" si="5"/>
        <v>6.2500000000000001E-4</v>
      </c>
      <c r="AE11" s="45">
        <v>10041310</v>
      </c>
      <c r="AF11" s="45" t="s">
        <v>1383</v>
      </c>
      <c r="AG11" s="2">
        <f t="shared" si="6"/>
        <v>6.2500000000000001E-4</v>
      </c>
      <c r="AI11" s="45">
        <v>10041410</v>
      </c>
      <c r="AJ11" s="45" t="s">
        <v>1384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1385</v>
      </c>
      <c r="F12" s="2">
        <f t="shared" si="0"/>
        <v>0.05</v>
      </c>
      <c r="H12" s="45">
        <v>10041211</v>
      </c>
      <c r="I12" s="45" t="s">
        <v>1386</v>
      </c>
      <c r="J12" s="2">
        <f t="shared" si="1"/>
        <v>6.25E-2</v>
      </c>
      <c r="L12" s="45">
        <v>10041311</v>
      </c>
      <c r="M12" s="45" t="s">
        <v>1387</v>
      </c>
      <c r="N12" s="2">
        <f t="shared" si="2"/>
        <v>6.25E-2</v>
      </c>
      <c r="P12" s="45">
        <v>10041411</v>
      </c>
      <c r="Q12" s="45" t="s">
        <v>1388</v>
      </c>
      <c r="R12" s="2">
        <f t="shared" si="3"/>
        <v>6.25E-2</v>
      </c>
      <c r="W12" s="45">
        <v>10041111</v>
      </c>
      <c r="X12" s="45" t="s">
        <v>1385</v>
      </c>
      <c r="Y12" s="2">
        <f t="shared" si="4"/>
        <v>5.0000000000000001E-4</v>
      </c>
      <c r="AA12" s="45">
        <v>10041211</v>
      </c>
      <c r="AB12" s="45" t="s">
        <v>1386</v>
      </c>
      <c r="AC12" s="2">
        <f t="shared" si="5"/>
        <v>6.2500000000000001E-4</v>
      </c>
      <c r="AE12" s="45">
        <v>10041311</v>
      </c>
      <c r="AF12" s="45" t="s">
        <v>1387</v>
      </c>
      <c r="AG12" s="2">
        <f t="shared" si="6"/>
        <v>6.2500000000000001E-4</v>
      </c>
      <c r="AI12" s="45">
        <v>10041411</v>
      </c>
      <c r="AJ12" s="45" t="s">
        <v>1388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1389</v>
      </c>
      <c r="F13" s="2">
        <f t="shared" si="0"/>
        <v>0.05</v>
      </c>
      <c r="H13" s="45">
        <v>10041212</v>
      </c>
      <c r="I13" s="45" t="s">
        <v>1390</v>
      </c>
      <c r="J13" s="2">
        <f t="shared" si="1"/>
        <v>6.25E-2</v>
      </c>
      <c r="L13" s="45">
        <v>10041312</v>
      </c>
      <c r="M13" s="45" t="s">
        <v>1391</v>
      </c>
      <c r="N13" s="2">
        <f t="shared" si="2"/>
        <v>6.25E-2</v>
      </c>
      <c r="P13" s="45">
        <v>10041412</v>
      </c>
      <c r="Q13" s="45" t="s">
        <v>1392</v>
      </c>
      <c r="R13" s="2">
        <f t="shared" si="3"/>
        <v>6.25E-2</v>
      </c>
      <c r="W13" s="45">
        <v>10041112</v>
      </c>
      <c r="X13" s="45" t="s">
        <v>1389</v>
      </c>
      <c r="Y13" s="2">
        <f t="shared" si="4"/>
        <v>5.0000000000000001E-4</v>
      </c>
      <c r="AA13" s="45">
        <v>10041212</v>
      </c>
      <c r="AB13" s="45" t="s">
        <v>1390</v>
      </c>
      <c r="AC13" s="2">
        <f t="shared" si="5"/>
        <v>6.2500000000000001E-4</v>
      </c>
      <c r="AE13" s="45">
        <v>10041312</v>
      </c>
      <c r="AF13" s="45" t="s">
        <v>1391</v>
      </c>
      <c r="AG13" s="2">
        <f t="shared" si="6"/>
        <v>6.2500000000000001E-4</v>
      </c>
      <c r="AI13" s="45">
        <v>10041412</v>
      </c>
      <c r="AJ13" s="45" t="s">
        <v>1392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1393</v>
      </c>
      <c r="F14" s="2">
        <f t="shared" si="0"/>
        <v>0.05</v>
      </c>
      <c r="H14" s="45">
        <v>10045103</v>
      </c>
      <c r="I14" s="45" t="s">
        <v>1395</v>
      </c>
      <c r="J14" s="2">
        <f t="shared" si="1"/>
        <v>6.25E-2</v>
      </c>
      <c r="L14" s="45">
        <f>H14+1</f>
        <v>10045104</v>
      </c>
      <c r="M14" s="45" t="s">
        <v>1395</v>
      </c>
      <c r="N14" s="2">
        <f t="shared" si="2"/>
        <v>6.25E-2</v>
      </c>
      <c r="P14" s="45">
        <f>L14+1</f>
        <v>10045105</v>
      </c>
      <c r="Q14" s="45" t="s">
        <v>1395</v>
      </c>
      <c r="R14" s="2">
        <f t="shared" si="3"/>
        <v>6.25E-2</v>
      </c>
      <c r="W14" s="45">
        <v>10045101</v>
      </c>
      <c r="X14" s="45" t="s">
        <v>1393</v>
      </c>
      <c r="Y14" s="2">
        <f t="shared" si="4"/>
        <v>5.0000000000000001E-4</v>
      </c>
      <c r="AA14" s="45">
        <v>10045103</v>
      </c>
      <c r="AB14" s="45" t="s">
        <v>1395</v>
      </c>
      <c r="AC14" s="2">
        <f t="shared" si="5"/>
        <v>6.2500000000000001E-4</v>
      </c>
      <c r="AE14" s="45">
        <f>AA14+1</f>
        <v>10045104</v>
      </c>
      <c r="AF14" s="45" t="s">
        <v>1395</v>
      </c>
      <c r="AG14" s="2">
        <f t="shared" si="6"/>
        <v>6.2500000000000001E-4</v>
      </c>
      <c r="AI14" s="45">
        <f>AE14+1</f>
        <v>10045105</v>
      </c>
      <c r="AJ14" s="45" t="s">
        <v>1395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1394</v>
      </c>
      <c r="F15" s="2">
        <f t="shared" si="0"/>
        <v>0.05</v>
      </c>
      <c r="H15" s="45">
        <v>10045203</v>
      </c>
      <c r="I15" s="45" t="s">
        <v>1401</v>
      </c>
      <c r="J15" s="2">
        <f t="shared" si="1"/>
        <v>6.25E-2</v>
      </c>
      <c r="L15" s="45">
        <f t="shared" ref="L15:L17" si="8">H15+1</f>
        <v>10045204</v>
      </c>
      <c r="M15" s="45" t="s">
        <v>1401</v>
      </c>
      <c r="N15" s="2">
        <f t="shared" si="2"/>
        <v>6.25E-2</v>
      </c>
      <c r="P15" s="45">
        <f t="shared" ref="P15:P17" si="9">L15+1</f>
        <v>10045205</v>
      </c>
      <c r="Q15" s="45" t="s">
        <v>1401</v>
      </c>
      <c r="R15" s="2">
        <f t="shared" si="3"/>
        <v>6.25E-2</v>
      </c>
      <c r="W15" s="45">
        <v>10045102</v>
      </c>
      <c r="X15" s="45" t="s">
        <v>1394</v>
      </c>
      <c r="Y15" s="2">
        <f t="shared" si="4"/>
        <v>5.0000000000000001E-4</v>
      </c>
      <c r="AA15" s="45">
        <v>10045203</v>
      </c>
      <c r="AB15" s="45" t="s">
        <v>1401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1401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1401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1399</v>
      </c>
      <c r="F16" s="2">
        <f t="shared" si="0"/>
        <v>0.05</v>
      </c>
      <c r="H16" s="45">
        <v>10045303</v>
      </c>
      <c r="I16" s="45" t="s">
        <v>1406</v>
      </c>
      <c r="J16" s="2">
        <f t="shared" si="1"/>
        <v>6.25E-2</v>
      </c>
      <c r="L16" s="45">
        <f t="shared" si="8"/>
        <v>10045304</v>
      </c>
      <c r="M16" s="45" t="s">
        <v>1406</v>
      </c>
      <c r="N16" s="2">
        <f t="shared" si="2"/>
        <v>6.25E-2</v>
      </c>
      <c r="P16" s="45">
        <f t="shared" si="9"/>
        <v>10045305</v>
      </c>
      <c r="Q16" s="45" t="s">
        <v>1406</v>
      </c>
      <c r="R16" s="2">
        <f t="shared" si="3"/>
        <v>6.25E-2</v>
      </c>
      <c r="W16" s="45">
        <v>10045201</v>
      </c>
      <c r="X16" s="45" t="s">
        <v>1399</v>
      </c>
      <c r="Y16" s="2">
        <f t="shared" si="4"/>
        <v>5.0000000000000001E-4</v>
      </c>
      <c r="AA16" s="45">
        <v>10045303</v>
      </c>
      <c r="AB16" s="45" t="s">
        <v>1406</v>
      </c>
      <c r="AC16" s="2">
        <f t="shared" si="5"/>
        <v>6.2500000000000001E-4</v>
      </c>
      <c r="AE16" s="45">
        <f t="shared" si="10"/>
        <v>10045304</v>
      </c>
      <c r="AF16" s="45" t="s">
        <v>1406</v>
      </c>
      <c r="AG16" s="2">
        <f t="shared" si="6"/>
        <v>6.2500000000000001E-4</v>
      </c>
      <c r="AI16" s="45">
        <f t="shared" si="11"/>
        <v>10045305</v>
      </c>
      <c r="AJ16" s="45" t="s">
        <v>1406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1400</v>
      </c>
      <c r="F17" s="2">
        <f t="shared" si="0"/>
        <v>0.05</v>
      </c>
      <c r="H17" s="45">
        <v>10045403</v>
      </c>
      <c r="I17" s="45" t="s">
        <v>1413</v>
      </c>
      <c r="J17" s="2">
        <f t="shared" si="1"/>
        <v>6.25E-2</v>
      </c>
      <c r="L17" s="45">
        <f t="shared" si="8"/>
        <v>10045404</v>
      </c>
      <c r="M17" s="45" t="s">
        <v>1413</v>
      </c>
      <c r="N17" s="2">
        <f t="shared" si="2"/>
        <v>6.25E-2</v>
      </c>
      <c r="P17" s="45">
        <f t="shared" si="9"/>
        <v>10045405</v>
      </c>
      <c r="Q17" s="45" t="s">
        <v>1413</v>
      </c>
      <c r="R17" s="2">
        <f t="shared" si="3"/>
        <v>6.25E-2</v>
      </c>
      <c r="W17" s="45">
        <v>10045202</v>
      </c>
      <c r="X17" s="45" t="s">
        <v>1400</v>
      </c>
      <c r="Y17" s="2">
        <f t="shared" si="4"/>
        <v>5.0000000000000001E-4</v>
      </c>
      <c r="AA17" s="45">
        <v>10045403</v>
      </c>
      <c r="AB17" s="45" t="s">
        <v>1413</v>
      </c>
      <c r="AC17" s="2">
        <f t="shared" si="5"/>
        <v>6.2500000000000001E-4</v>
      </c>
      <c r="AE17" s="45">
        <f t="shared" si="10"/>
        <v>10045404</v>
      </c>
      <c r="AF17" s="45" t="s">
        <v>1413</v>
      </c>
      <c r="AG17" s="2">
        <f t="shared" si="6"/>
        <v>6.2500000000000001E-4</v>
      </c>
      <c r="AI17" s="45">
        <f t="shared" si="11"/>
        <v>10045405</v>
      </c>
      <c r="AJ17" s="45" t="s">
        <v>1413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1404</v>
      </c>
      <c r="F18" s="2">
        <f t="shared" si="0"/>
        <v>0.05</v>
      </c>
      <c r="W18" s="45">
        <v>10045301</v>
      </c>
      <c r="X18" s="45" t="s">
        <v>1404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1405</v>
      </c>
      <c r="F19" s="2">
        <f t="shared" si="0"/>
        <v>0.05</v>
      </c>
      <c r="W19" s="45">
        <v>10045302</v>
      </c>
      <c r="X19" s="45" t="s">
        <v>1405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1411</v>
      </c>
      <c r="F20" s="2">
        <f t="shared" si="0"/>
        <v>0.05</v>
      </c>
      <c r="W20" s="45">
        <v>10045401</v>
      </c>
      <c r="X20" s="45" t="s">
        <v>1411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1412</v>
      </c>
      <c r="F21" s="2">
        <f t="shared" si="0"/>
        <v>0.05</v>
      </c>
      <c r="W21" s="45">
        <v>10045402</v>
      </c>
      <c r="X21" s="45" t="s">
        <v>1412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1422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1371</v>
      </c>
      <c r="F49" s="2">
        <f t="shared" si="12"/>
        <v>3.8461538461538464E-2</v>
      </c>
      <c r="H49" s="6">
        <v>15210102</v>
      </c>
      <c r="I49" s="6" t="s">
        <v>1408</v>
      </c>
      <c r="J49" s="2">
        <f t="shared" si="13"/>
        <v>3.8461538461538464E-2</v>
      </c>
      <c r="L49" s="6">
        <v>15310102</v>
      </c>
      <c r="M49" s="6" t="s">
        <v>1416</v>
      </c>
      <c r="N49" s="2">
        <f t="shared" si="14"/>
        <v>3.8461538461538464E-2</v>
      </c>
      <c r="P49" s="68">
        <v>15410102</v>
      </c>
      <c r="Q49" s="68" t="s">
        <v>1423</v>
      </c>
      <c r="R49" s="2">
        <f t="shared" si="15"/>
        <v>3.8461538461538464E-2</v>
      </c>
      <c r="T49" s="6">
        <v>15510102</v>
      </c>
      <c r="U49" s="6" t="s">
        <v>1428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1376</v>
      </c>
      <c r="F50" s="2">
        <f t="shared" si="12"/>
        <v>3.8461538461538464E-2</v>
      </c>
      <c r="H50" s="6">
        <v>15210104</v>
      </c>
      <c r="I50" s="6" t="s">
        <v>1410</v>
      </c>
      <c r="J50" s="2">
        <f t="shared" si="13"/>
        <v>3.8461538461538464E-2</v>
      </c>
      <c r="L50" s="6">
        <v>15310104</v>
      </c>
      <c r="M50" s="6" t="s">
        <v>1417</v>
      </c>
      <c r="N50" s="2">
        <f t="shared" si="14"/>
        <v>3.8461538461538464E-2</v>
      </c>
      <c r="P50" s="68">
        <v>15410104</v>
      </c>
      <c r="Q50" s="68" t="s">
        <v>1423</v>
      </c>
      <c r="R50" s="2">
        <f t="shared" si="15"/>
        <v>3.8461538461538464E-2</v>
      </c>
      <c r="T50" s="6">
        <v>15510104</v>
      </c>
      <c r="U50" s="6" t="s">
        <v>1433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813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1329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1329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pans="4:22" s="1" customFormat="1" ht="20.100000000000001" customHeight="1" x14ac:dyDescent="0.2">
      <c r="E61" s="3">
        <v>10010043</v>
      </c>
      <c r="F61" s="39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820</v>
      </c>
    </row>
    <row r="62" spans="4:22" s="1" customFormat="1" ht="20.100000000000001" customHeight="1" x14ac:dyDescent="0.2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1402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1402</v>
      </c>
    </row>
    <row r="72" spans="5:14" s="1" customFormat="1" ht="20.100000000000001" customHeight="1" x14ac:dyDescent="0.2">
      <c r="E72" s="45">
        <v>10045205</v>
      </c>
      <c r="F72" s="45" t="s">
        <v>1403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1403</v>
      </c>
    </row>
    <row r="73" spans="5:14" s="1" customFormat="1" ht="20.100000000000001" customHeight="1" x14ac:dyDescent="0.2">
      <c r="E73" s="45">
        <v>10045206</v>
      </c>
      <c r="F73" s="45" t="s">
        <v>1348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1348</v>
      </c>
    </row>
    <row r="74" spans="5:14" s="1" customFormat="1" ht="20.100000000000001" customHeight="1" x14ac:dyDescent="0.2">
      <c r="E74" s="45">
        <v>10045104</v>
      </c>
      <c r="F74" s="45" t="s">
        <v>1396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1396</v>
      </c>
    </row>
    <row r="75" spans="5:14" s="1" customFormat="1" ht="20.100000000000001" customHeight="1" x14ac:dyDescent="0.2">
      <c r="E75" s="45">
        <v>10045105</v>
      </c>
      <c r="F75" s="45" t="s">
        <v>1397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1397</v>
      </c>
    </row>
    <row r="76" spans="5:14" s="1" customFormat="1" ht="20.100000000000001" customHeight="1" x14ac:dyDescent="0.2">
      <c r="E76" s="45">
        <v>10045106</v>
      </c>
      <c r="F76" s="45" t="s">
        <v>1398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1398</v>
      </c>
    </row>
    <row r="77" spans="5:14" s="1" customFormat="1" ht="20.100000000000001" customHeight="1" x14ac:dyDescent="0.2">
      <c r="E77" s="45">
        <v>10045304</v>
      </c>
      <c r="F77" s="45" t="s">
        <v>1407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1407</v>
      </c>
    </row>
    <row r="78" spans="5:14" s="1" customFormat="1" ht="20.100000000000001" customHeight="1" x14ac:dyDescent="0.2">
      <c r="E78" s="45">
        <v>10045305</v>
      </c>
      <c r="F78" s="45" t="s">
        <v>1409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1409</v>
      </c>
    </row>
    <row r="79" spans="5:14" s="1" customFormat="1" ht="20.100000000000001" customHeight="1" x14ac:dyDescent="0.2">
      <c r="E79" s="45">
        <v>10045306</v>
      </c>
      <c r="F79" s="45" t="s">
        <v>1353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1353</v>
      </c>
    </row>
    <row r="80" spans="5:14" s="1" customFormat="1" ht="20.100000000000001" customHeight="1" x14ac:dyDescent="0.2">
      <c r="E80" s="45">
        <v>10045404</v>
      </c>
      <c r="F80" s="45" t="s">
        <v>1414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1414</v>
      </c>
    </row>
    <row r="81" spans="5:14" ht="20.100000000000001" customHeight="1" x14ac:dyDescent="0.2">
      <c r="E81" s="45">
        <v>10045405</v>
      </c>
      <c r="F81" s="45" t="s">
        <v>1415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1415</v>
      </c>
    </row>
    <row r="82" spans="5:14" ht="20.100000000000001" customHeight="1" x14ac:dyDescent="0.2">
      <c r="E82" s="45">
        <v>10045406</v>
      </c>
      <c r="F82" s="45" t="s">
        <v>1358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1358</v>
      </c>
    </row>
    <row r="83" spans="5:14" ht="20.100000000000001" customHeight="1" x14ac:dyDescent="0.2">
      <c r="E83" s="77">
        <v>10052001</v>
      </c>
      <c r="F83" s="78" t="s">
        <v>1509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1509</v>
      </c>
    </row>
    <row r="84" spans="5:14" ht="20.100000000000001" customHeight="1" x14ac:dyDescent="0.2">
      <c r="E84" s="77">
        <v>10052002</v>
      </c>
      <c r="F84" s="78" t="s">
        <v>1510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1510</v>
      </c>
    </row>
    <row r="85" spans="5:14" ht="20.100000000000001" customHeight="1" x14ac:dyDescent="0.2">
      <c r="E85" s="77">
        <v>10052003</v>
      </c>
      <c r="F85" s="78" t="s">
        <v>1511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1511</v>
      </c>
    </row>
    <row r="86" spans="5:14" ht="20.100000000000001" customHeight="1" x14ac:dyDescent="0.2">
      <c r="E86" s="77">
        <v>10052004</v>
      </c>
      <c r="F86" s="78" t="s">
        <v>1512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1512</v>
      </c>
    </row>
    <row r="87" spans="5:14" ht="20.100000000000001" customHeight="1" x14ac:dyDescent="0.2">
      <c r="E87" s="77">
        <v>10052005</v>
      </c>
      <c r="F87" s="78" t="s">
        <v>1513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1513</v>
      </c>
    </row>
    <row r="88" spans="5:14" ht="20.100000000000001" customHeight="1" x14ac:dyDescent="0.2">
      <c r="E88" s="77">
        <v>10052006</v>
      </c>
      <c r="F88" s="78" t="s">
        <v>1514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1514</v>
      </c>
    </row>
    <row r="89" spans="5:14" ht="20.100000000000001" customHeight="1" x14ac:dyDescent="0.2">
      <c r="E89" s="77">
        <v>10052007</v>
      </c>
      <c r="F89" s="78" t="s">
        <v>1515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1515</v>
      </c>
    </row>
    <row r="90" spans="5:14" ht="20.100000000000001" customHeight="1" x14ac:dyDescent="0.2">
      <c r="E90" s="77">
        <v>10052008</v>
      </c>
      <c r="F90" s="78" t="s">
        <v>1516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1516</v>
      </c>
    </row>
    <row r="91" spans="5:14" ht="20.100000000000001" customHeight="1" x14ac:dyDescent="0.2">
      <c r="E91" s="77">
        <v>10052009</v>
      </c>
      <c r="F91" s="78" t="s">
        <v>1517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1517</v>
      </c>
    </row>
    <row r="92" spans="5:14" ht="20.100000000000001" customHeight="1" x14ac:dyDescent="0.2">
      <c r="E92" s="77">
        <v>10052010</v>
      </c>
      <c r="F92" s="78" t="s">
        <v>1518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1518</v>
      </c>
    </row>
    <row r="93" spans="5:14" ht="20.100000000000001" customHeight="1" x14ac:dyDescent="0.2">
      <c r="E93" s="77">
        <v>10052011</v>
      </c>
      <c r="F93" s="78" t="s">
        <v>1519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1519</v>
      </c>
    </row>
    <row r="94" spans="5:14" ht="20.100000000000001" customHeight="1" x14ac:dyDescent="0.2">
      <c r="E94" s="77">
        <v>10052012</v>
      </c>
      <c r="F94" s="78" t="s">
        <v>1520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1520</v>
      </c>
    </row>
    <row r="95" spans="5:14" ht="20.100000000000001" customHeight="1" x14ac:dyDescent="0.2">
      <c r="E95" s="77">
        <v>10052013</v>
      </c>
      <c r="F95" s="78" t="s">
        <v>1521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1521</v>
      </c>
    </row>
    <row r="96" spans="5:14" ht="20.100000000000001" customHeight="1" x14ac:dyDescent="0.2">
      <c r="E96" s="77">
        <v>10052014</v>
      </c>
      <c r="F96" s="78" t="s">
        <v>1522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1522</v>
      </c>
    </row>
    <row r="97" spans="5:14" ht="20.100000000000001" customHeight="1" x14ac:dyDescent="0.2">
      <c r="E97" s="77">
        <v>10052015</v>
      </c>
      <c r="F97" s="78" t="s">
        <v>1523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1523</v>
      </c>
    </row>
    <row r="98" spans="5:14" ht="20.100000000000001" customHeight="1" x14ac:dyDescent="0.2">
      <c r="E98" s="77">
        <v>10052016</v>
      </c>
      <c r="F98" s="78" t="s">
        <v>1524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1524</v>
      </c>
    </row>
    <row r="99" spans="5:14" ht="20.100000000000001" customHeight="1" x14ac:dyDescent="0.2">
      <c r="E99" s="77">
        <v>10052017</v>
      </c>
      <c r="F99" s="78" t="s">
        <v>1525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1525</v>
      </c>
    </row>
    <row r="100" spans="5:14" ht="20.100000000000001" customHeight="1" x14ac:dyDescent="0.2">
      <c r="E100" s="77">
        <v>10052018</v>
      </c>
      <c r="F100" s="78" t="s">
        <v>1526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1526</v>
      </c>
    </row>
    <row r="101" spans="5:14" ht="20.100000000000001" customHeight="1" x14ac:dyDescent="0.2">
      <c r="E101" s="77">
        <v>10052019</v>
      </c>
      <c r="F101" s="78" t="s">
        <v>1527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1527</v>
      </c>
    </row>
    <row r="102" spans="5:14" ht="20.100000000000001" customHeight="1" x14ac:dyDescent="0.2">
      <c r="E102" s="77">
        <v>10052020</v>
      </c>
      <c r="F102" s="78" t="s">
        <v>1528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1528</v>
      </c>
    </row>
    <row r="103" spans="5:14" ht="20.100000000000001" customHeight="1" x14ac:dyDescent="0.2">
      <c r="E103" s="77">
        <v>10052021</v>
      </c>
      <c r="F103" s="78" t="s">
        <v>1529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1529</v>
      </c>
    </row>
    <row r="104" spans="5:14" ht="20.100000000000001" customHeight="1" x14ac:dyDescent="0.2">
      <c r="E104" s="77">
        <v>10052022</v>
      </c>
      <c r="F104" s="78" t="s">
        <v>1530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1530</v>
      </c>
    </row>
    <row r="105" spans="5:14" ht="20.100000000000001" customHeight="1" x14ac:dyDescent="0.2">
      <c r="E105" s="77">
        <v>10052023</v>
      </c>
      <c r="F105" s="78" t="s">
        <v>1531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1531</v>
      </c>
    </row>
    <row r="106" spans="5:14" ht="20.100000000000001" customHeight="1" x14ac:dyDescent="0.2">
      <c r="E106" s="77">
        <v>10052024</v>
      </c>
      <c r="F106" s="78" t="s">
        <v>1532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1532</v>
      </c>
    </row>
    <row r="107" spans="5:14" ht="20.100000000000001" customHeight="1" x14ac:dyDescent="0.2">
      <c r="E107" s="77">
        <v>10052025</v>
      </c>
      <c r="F107" s="78" t="s">
        <v>1533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1533</v>
      </c>
    </row>
    <row r="108" spans="5:14" ht="20.100000000000001" customHeight="1" x14ac:dyDescent="0.2">
      <c r="E108" s="77">
        <v>10052026</v>
      </c>
      <c r="F108" s="78" t="s">
        <v>1534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1534</v>
      </c>
    </row>
    <row r="109" spans="5:14" ht="20.100000000000001" customHeight="1" x14ac:dyDescent="0.2">
      <c r="E109" s="77">
        <v>10052027</v>
      </c>
      <c r="F109" s="78" t="s">
        <v>1535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1535</v>
      </c>
    </row>
    <row r="110" spans="5:14" ht="20.100000000000001" customHeight="1" x14ac:dyDescent="0.2">
      <c r="E110" s="77">
        <v>10052028</v>
      </c>
      <c r="F110" s="78" t="s">
        <v>1536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1536</v>
      </c>
    </row>
    <row r="111" spans="5:14" ht="20.100000000000001" customHeight="1" x14ac:dyDescent="0.2">
      <c r="E111" s="79">
        <v>16000101</v>
      </c>
      <c r="F111" s="78" t="s">
        <v>1537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1537</v>
      </c>
    </row>
    <row r="112" spans="5:14" ht="20.100000000000001" customHeight="1" x14ac:dyDescent="0.2">
      <c r="E112" s="79">
        <v>16000102</v>
      </c>
      <c r="F112" s="78" t="s">
        <v>1538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1538</v>
      </c>
    </row>
    <row r="113" spans="5:14" ht="20.100000000000001" customHeight="1" x14ac:dyDescent="0.2">
      <c r="E113" s="79">
        <v>16000103</v>
      </c>
      <c r="F113" s="78" t="s">
        <v>1539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1539</v>
      </c>
    </row>
    <row r="114" spans="5:14" ht="20.100000000000001" customHeight="1" x14ac:dyDescent="0.2">
      <c r="E114" s="79">
        <v>16000104</v>
      </c>
      <c r="F114" s="78" t="s">
        <v>1540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1540</v>
      </c>
    </row>
    <row r="115" spans="5:14" ht="20.100000000000001" customHeight="1" x14ac:dyDescent="0.2">
      <c r="E115" s="79">
        <v>16000105</v>
      </c>
      <c r="F115" s="78" t="s">
        <v>1541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1541</v>
      </c>
    </row>
    <row r="116" spans="5:14" ht="20.100000000000001" customHeight="1" x14ac:dyDescent="0.2">
      <c r="E116" s="79">
        <v>16000106</v>
      </c>
      <c r="F116" s="78" t="s">
        <v>1542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1542</v>
      </c>
    </row>
    <row r="117" spans="5:14" ht="20.100000000000001" customHeight="1" x14ac:dyDescent="0.2">
      <c r="E117" s="79">
        <v>16000107</v>
      </c>
      <c r="F117" s="78" t="s">
        <v>1543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1543</v>
      </c>
    </row>
    <row r="118" spans="5:14" ht="20.100000000000001" customHeight="1" x14ac:dyDescent="0.2">
      <c r="E118" s="79">
        <v>16000108</v>
      </c>
      <c r="F118" s="78" t="s">
        <v>1544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1544</v>
      </c>
    </row>
    <row r="119" spans="5:14" ht="20.100000000000001" customHeight="1" x14ac:dyDescent="0.2">
      <c r="E119" s="79">
        <v>16000109</v>
      </c>
      <c r="F119" s="78" t="s">
        <v>1545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1545</v>
      </c>
    </row>
    <row r="120" spans="5:14" ht="20.100000000000001" customHeight="1" x14ac:dyDescent="0.2">
      <c r="E120" s="79">
        <v>16000110</v>
      </c>
      <c r="F120" s="78" t="s">
        <v>1546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1546</v>
      </c>
    </row>
    <row r="121" spans="5:14" ht="20.100000000000001" customHeight="1" x14ac:dyDescent="0.2">
      <c r="E121" s="79">
        <v>16000111</v>
      </c>
      <c r="F121" s="78" t="s">
        <v>1547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1547</v>
      </c>
    </row>
    <row r="122" spans="5:14" ht="20.100000000000001" customHeight="1" x14ac:dyDescent="0.2">
      <c r="E122" s="79">
        <v>16000112</v>
      </c>
      <c r="F122" s="78" t="s">
        <v>1548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1548</v>
      </c>
    </row>
    <row r="123" spans="5:14" ht="20.100000000000001" customHeight="1" x14ac:dyDescent="0.2">
      <c r="E123" s="79">
        <v>16000201</v>
      </c>
      <c r="F123" s="78" t="s">
        <v>1549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1549</v>
      </c>
    </row>
    <row r="124" spans="5:14" ht="20.100000000000001" customHeight="1" x14ac:dyDescent="0.2">
      <c r="E124" s="79">
        <v>16000202</v>
      </c>
      <c r="F124" s="78" t="s">
        <v>1550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1550</v>
      </c>
    </row>
    <row r="125" spans="5:14" ht="20.100000000000001" customHeight="1" x14ac:dyDescent="0.2">
      <c r="E125" s="79">
        <v>16000203</v>
      </c>
      <c r="F125" s="78" t="s">
        <v>1551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1551</v>
      </c>
    </row>
    <row r="126" spans="5:14" ht="20.100000000000001" customHeight="1" x14ac:dyDescent="0.2">
      <c r="E126" s="79">
        <v>16000204</v>
      </c>
      <c r="F126" s="78" t="s">
        <v>1552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1552</v>
      </c>
    </row>
    <row r="127" spans="5:14" ht="20.100000000000001" customHeight="1" x14ac:dyDescent="0.2">
      <c r="E127" s="79">
        <v>16000205</v>
      </c>
      <c r="F127" s="78" t="s">
        <v>1553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1553</v>
      </c>
    </row>
    <row r="128" spans="5:14" ht="20.100000000000001" customHeight="1" x14ac:dyDescent="0.2">
      <c r="E128" s="79">
        <v>16000206</v>
      </c>
      <c r="F128" s="78" t="s">
        <v>1554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1554</v>
      </c>
    </row>
    <row r="129" spans="2:23" ht="20.100000000000001" customHeight="1" x14ac:dyDescent="0.2">
      <c r="E129" s="79">
        <v>16000207</v>
      </c>
      <c r="F129" s="78" t="s">
        <v>1555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1555</v>
      </c>
    </row>
    <row r="130" spans="2:23" ht="20.100000000000001" customHeight="1" x14ac:dyDescent="0.2">
      <c r="E130" s="79">
        <v>16000208</v>
      </c>
      <c r="F130" s="78" t="s">
        <v>1556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1556</v>
      </c>
    </row>
    <row r="131" spans="2:23" ht="20.100000000000001" customHeight="1" x14ac:dyDescent="0.2">
      <c r="E131" s="79">
        <v>16000209</v>
      </c>
      <c r="F131" s="78" t="s">
        <v>1557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1557</v>
      </c>
    </row>
    <row r="132" spans="2:23" ht="20.100000000000001" customHeight="1" x14ac:dyDescent="0.2">
      <c r="E132" s="79">
        <v>16000210</v>
      </c>
      <c r="F132" s="78" t="s">
        <v>1558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1558</v>
      </c>
    </row>
    <row r="133" spans="2:23" ht="20.100000000000001" customHeight="1" x14ac:dyDescent="0.2">
      <c r="E133" s="79">
        <v>16000211</v>
      </c>
      <c r="F133" s="78" t="s">
        <v>1559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1559</v>
      </c>
    </row>
    <row r="134" spans="2:23" ht="20.100000000000001" customHeight="1" x14ac:dyDescent="0.2">
      <c r="E134" s="79">
        <v>16000212</v>
      </c>
      <c r="F134" s="78" t="s">
        <v>1560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1560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1561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1338</v>
      </c>
      <c r="C140" s="2">
        <v>0.2</v>
      </c>
      <c r="D140" s="1"/>
      <c r="E140" s="45">
        <v>10041101</v>
      </c>
      <c r="F140" s="45" t="s">
        <v>1340</v>
      </c>
      <c r="G140" s="2">
        <v>1</v>
      </c>
      <c r="H140" s="2">
        <v>5000</v>
      </c>
      <c r="I140" s="45">
        <v>10041201</v>
      </c>
      <c r="J140" s="45" t="s">
        <v>1341</v>
      </c>
      <c r="K140" s="2">
        <v>1</v>
      </c>
      <c r="L140" s="2">
        <v>6250</v>
      </c>
      <c r="M140" s="45">
        <v>10041301</v>
      </c>
      <c r="N140" s="45" t="s">
        <v>1342</v>
      </c>
      <c r="O140" s="2">
        <v>1</v>
      </c>
      <c r="P140" s="2">
        <v>6250</v>
      </c>
      <c r="Q140" s="45">
        <v>10041401</v>
      </c>
      <c r="R140" s="45" t="s">
        <v>1343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1339</v>
      </c>
      <c r="C141" s="2">
        <v>0.1</v>
      </c>
      <c r="D141" s="1"/>
      <c r="E141" s="45">
        <v>10041102</v>
      </c>
      <c r="F141" s="45" t="s">
        <v>1344</v>
      </c>
      <c r="G141" s="2">
        <v>1</v>
      </c>
      <c r="H141" s="2">
        <v>5000</v>
      </c>
      <c r="I141" s="45">
        <v>10041202</v>
      </c>
      <c r="J141" s="45" t="s">
        <v>1345</v>
      </c>
      <c r="K141" s="2">
        <v>1</v>
      </c>
      <c r="L141" s="2">
        <v>6250</v>
      </c>
      <c r="M141" s="45">
        <v>10041302</v>
      </c>
      <c r="N141" s="45" t="s">
        <v>1346</v>
      </c>
      <c r="O141" s="2">
        <v>1</v>
      </c>
      <c r="P141" s="2">
        <v>6250</v>
      </c>
      <c r="Q141" s="45">
        <v>10041402</v>
      </c>
      <c r="R141" s="45" t="s">
        <v>1347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1562</v>
      </c>
      <c r="C142" s="2">
        <v>2.5000000000000001E-2</v>
      </c>
      <c r="D142" s="1"/>
      <c r="E142" s="45">
        <v>10041103</v>
      </c>
      <c r="F142" s="45" t="s">
        <v>1349</v>
      </c>
      <c r="G142" s="2">
        <v>1</v>
      </c>
      <c r="H142" s="2">
        <v>5000</v>
      </c>
      <c r="I142" s="45">
        <v>10041203</v>
      </c>
      <c r="J142" s="45" t="s">
        <v>1350</v>
      </c>
      <c r="K142" s="2">
        <v>1</v>
      </c>
      <c r="L142" s="2">
        <v>6250</v>
      </c>
      <c r="M142" s="45">
        <v>10041303</v>
      </c>
      <c r="N142" s="45" t="s">
        <v>1351</v>
      </c>
      <c r="O142" s="2">
        <v>1</v>
      </c>
      <c r="P142" s="2">
        <v>6250</v>
      </c>
      <c r="Q142" s="45">
        <v>10041403</v>
      </c>
      <c r="R142" s="45" t="s">
        <v>1352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1563</v>
      </c>
      <c r="C143" s="2">
        <v>0.32500000000000001</v>
      </c>
      <c r="D143" s="1"/>
      <c r="E143" s="45">
        <v>10041104</v>
      </c>
      <c r="F143" s="45" t="s">
        <v>1354</v>
      </c>
      <c r="G143" s="2">
        <v>1</v>
      </c>
      <c r="H143" s="2">
        <v>5000</v>
      </c>
      <c r="I143" s="45">
        <v>10041204</v>
      </c>
      <c r="J143" s="45" t="s">
        <v>1355</v>
      </c>
      <c r="K143" s="2">
        <v>1</v>
      </c>
      <c r="L143" s="2">
        <v>6250</v>
      </c>
      <c r="M143" s="45">
        <v>10041304</v>
      </c>
      <c r="N143" s="45" t="s">
        <v>1356</v>
      </c>
      <c r="O143" s="2">
        <v>1</v>
      </c>
      <c r="P143" s="2">
        <v>6250</v>
      </c>
      <c r="Q143" s="45">
        <v>10041404</v>
      </c>
      <c r="R143" s="45" t="s">
        <v>1357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813</v>
      </c>
      <c r="C144" s="2">
        <v>0.25</v>
      </c>
      <c r="D144" s="1"/>
      <c r="E144" s="45">
        <v>10041105</v>
      </c>
      <c r="F144" s="45" t="s">
        <v>1359</v>
      </c>
      <c r="G144" s="2">
        <v>1</v>
      </c>
      <c r="H144" s="2">
        <v>5000</v>
      </c>
      <c r="I144" s="45">
        <v>10041205</v>
      </c>
      <c r="J144" s="45" t="s">
        <v>1360</v>
      </c>
      <c r="K144" s="2">
        <v>1</v>
      </c>
      <c r="L144" s="2">
        <v>6250</v>
      </c>
      <c r="M144" s="45">
        <v>10041305</v>
      </c>
      <c r="N144" s="45" t="s">
        <v>1361</v>
      </c>
      <c r="O144" s="2">
        <v>1</v>
      </c>
      <c r="P144" s="2">
        <v>6250</v>
      </c>
      <c r="Q144" s="45">
        <v>10041405</v>
      </c>
      <c r="R144" s="45" t="s">
        <v>1362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1564</v>
      </c>
      <c r="C145" s="2">
        <v>0.1</v>
      </c>
      <c r="D145" s="1"/>
      <c r="E145" s="45">
        <v>10041106</v>
      </c>
      <c r="F145" s="45" t="s">
        <v>1363</v>
      </c>
      <c r="G145" s="2">
        <v>1</v>
      </c>
      <c r="H145" s="2">
        <v>5000</v>
      </c>
      <c r="I145" s="45">
        <v>10041206</v>
      </c>
      <c r="J145" s="45" t="s">
        <v>1364</v>
      </c>
      <c r="K145" s="2">
        <v>1</v>
      </c>
      <c r="L145" s="2">
        <v>6250</v>
      </c>
      <c r="M145" s="45">
        <v>10041306</v>
      </c>
      <c r="N145" s="45" t="s">
        <v>1365</v>
      </c>
      <c r="O145" s="2">
        <v>1</v>
      </c>
      <c r="P145" s="2">
        <v>6250</v>
      </c>
      <c r="Q145" s="45">
        <v>10041406</v>
      </c>
      <c r="R145" s="45" t="s">
        <v>1366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1367</v>
      </c>
      <c r="G146" s="2">
        <v>1</v>
      </c>
      <c r="H146" s="2">
        <v>5000</v>
      </c>
      <c r="I146" s="45">
        <v>10041207</v>
      </c>
      <c r="J146" s="45" t="s">
        <v>1368</v>
      </c>
      <c r="K146" s="2">
        <v>1</v>
      </c>
      <c r="L146" s="2">
        <v>6250</v>
      </c>
      <c r="M146" s="45">
        <v>10041307</v>
      </c>
      <c r="N146" s="45" t="s">
        <v>1369</v>
      </c>
      <c r="O146" s="2">
        <v>1</v>
      </c>
      <c r="P146" s="2">
        <v>6250</v>
      </c>
      <c r="Q146" s="45">
        <v>10041407</v>
      </c>
      <c r="R146" s="45" t="s">
        <v>1370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1372</v>
      </c>
      <c r="G147" s="2">
        <v>1</v>
      </c>
      <c r="H147" s="2">
        <v>5000</v>
      </c>
      <c r="I147" s="45">
        <v>10041208</v>
      </c>
      <c r="J147" s="45" t="s">
        <v>1373</v>
      </c>
      <c r="K147" s="2">
        <v>1</v>
      </c>
      <c r="L147" s="2">
        <v>6250</v>
      </c>
      <c r="M147" s="45">
        <v>10041308</v>
      </c>
      <c r="N147" s="45" t="s">
        <v>1374</v>
      </c>
      <c r="O147" s="2">
        <v>1</v>
      </c>
      <c r="P147" s="2">
        <v>6250</v>
      </c>
      <c r="Q147" s="45">
        <v>10041408</v>
      </c>
      <c r="R147" s="45" t="s">
        <v>1375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1377</v>
      </c>
      <c r="G148" s="2">
        <v>1</v>
      </c>
      <c r="H148" s="2">
        <v>5000</v>
      </c>
      <c r="I148" s="45">
        <v>10041209</v>
      </c>
      <c r="J148" s="45" t="s">
        <v>1378</v>
      </c>
      <c r="K148" s="2">
        <v>1</v>
      </c>
      <c r="L148" s="2">
        <v>6250</v>
      </c>
      <c r="M148" s="45">
        <v>10041309</v>
      </c>
      <c r="N148" s="45" t="s">
        <v>1379</v>
      </c>
      <c r="O148" s="2">
        <v>1</v>
      </c>
      <c r="P148" s="2">
        <v>6250</v>
      </c>
      <c r="Q148" s="45">
        <v>10041409</v>
      </c>
      <c r="R148" s="45" t="s">
        <v>1380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1381</v>
      </c>
      <c r="G149" s="2">
        <v>1</v>
      </c>
      <c r="H149" s="2">
        <v>5000</v>
      </c>
      <c r="I149" s="45">
        <v>10041210</v>
      </c>
      <c r="J149" s="45" t="s">
        <v>1382</v>
      </c>
      <c r="K149" s="2">
        <v>1</v>
      </c>
      <c r="L149" s="2">
        <v>6250</v>
      </c>
      <c r="M149" s="45">
        <v>10041310</v>
      </c>
      <c r="N149" s="45" t="s">
        <v>1383</v>
      </c>
      <c r="O149" s="2">
        <v>1</v>
      </c>
      <c r="P149" s="2">
        <v>6250</v>
      </c>
      <c r="Q149" s="45">
        <v>10041410</v>
      </c>
      <c r="R149" s="45" t="s">
        <v>1384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1385</v>
      </c>
      <c r="G150" s="2">
        <v>1</v>
      </c>
      <c r="H150" s="2">
        <v>5000</v>
      </c>
      <c r="I150" s="45">
        <v>10041211</v>
      </c>
      <c r="J150" s="45" t="s">
        <v>1386</v>
      </c>
      <c r="K150" s="2">
        <v>1</v>
      </c>
      <c r="L150" s="2">
        <v>6250</v>
      </c>
      <c r="M150" s="45">
        <v>10041311</v>
      </c>
      <c r="N150" s="45" t="s">
        <v>1387</v>
      </c>
      <c r="O150" s="2">
        <v>1</v>
      </c>
      <c r="P150" s="2">
        <v>6250</v>
      </c>
      <c r="Q150" s="45">
        <v>10041411</v>
      </c>
      <c r="R150" s="45" t="s">
        <v>1388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1389</v>
      </c>
      <c r="G151" s="2">
        <v>1</v>
      </c>
      <c r="H151" s="2">
        <v>5000</v>
      </c>
      <c r="I151" s="45">
        <v>10041212</v>
      </c>
      <c r="J151" s="45" t="s">
        <v>1390</v>
      </c>
      <c r="K151" s="2">
        <v>1</v>
      </c>
      <c r="L151" s="2">
        <v>6250</v>
      </c>
      <c r="M151" s="45">
        <v>10041312</v>
      </c>
      <c r="N151" s="45" t="s">
        <v>1391</v>
      </c>
      <c r="O151" s="2">
        <v>1</v>
      </c>
      <c r="P151" s="2">
        <v>6250</v>
      </c>
      <c r="Q151" s="45">
        <v>10041412</v>
      </c>
      <c r="R151" s="45" t="s">
        <v>1392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1393</v>
      </c>
      <c r="G152" s="2">
        <v>1</v>
      </c>
      <c r="H152" s="2">
        <v>5000</v>
      </c>
      <c r="I152" s="45">
        <v>10045103</v>
      </c>
      <c r="J152" s="45" t="s">
        <v>1395</v>
      </c>
      <c r="K152" s="2">
        <v>1</v>
      </c>
      <c r="L152" s="2">
        <v>6250</v>
      </c>
      <c r="M152" s="45">
        <f>I152+1</f>
        <v>10045104</v>
      </c>
      <c r="N152" s="45" t="s">
        <v>1395</v>
      </c>
      <c r="O152" s="2">
        <v>1</v>
      </c>
      <c r="P152" s="2">
        <v>6250</v>
      </c>
      <c r="Q152" s="45">
        <f>M152+1</f>
        <v>10045105</v>
      </c>
      <c r="R152" s="45" t="s">
        <v>1395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1394</v>
      </c>
      <c r="G153" s="2">
        <v>1</v>
      </c>
      <c r="H153" s="2">
        <v>5000</v>
      </c>
      <c r="I153" s="45">
        <v>10045203</v>
      </c>
      <c r="J153" s="45" t="s">
        <v>1401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1401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1401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1399</v>
      </c>
      <c r="G154" s="2">
        <v>1</v>
      </c>
      <c r="H154" s="2">
        <v>5000</v>
      </c>
      <c r="I154" s="45">
        <v>10045303</v>
      </c>
      <c r="J154" s="45" t="s">
        <v>1406</v>
      </c>
      <c r="K154" s="2">
        <v>1</v>
      </c>
      <c r="L154" s="2">
        <v>6250</v>
      </c>
      <c r="M154" s="45">
        <f t="shared" si="19"/>
        <v>10045304</v>
      </c>
      <c r="N154" s="45" t="s">
        <v>1406</v>
      </c>
      <c r="O154" s="2">
        <v>1</v>
      </c>
      <c r="P154" s="2">
        <v>6250</v>
      </c>
      <c r="Q154" s="45">
        <f t="shared" si="20"/>
        <v>10045305</v>
      </c>
      <c r="R154" s="45" t="s">
        <v>1406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1400</v>
      </c>
      <c r="G155" s="2">
        <v>1</v>
      </c>
      <c r="H155" s="2">
        <v>5000</v>
      </c>
      <c r="I155" s="45">
        <v>10045403</v>
      </c>
      <c r="J155" s="45" t="s">
        <v>1413</v>
      </c>
      <c r="K155" s="2">
        <v>1</v>
      </c>
      <c r="L155" s="2">
        <v>6250</v>
      </c>
      <c r="M155" s="45">
        <f t="shared" si="19"/>
        <v>10045404</v>
      </c>
      <c r="N155" s="45" t="s">
        <v>1413</v>
      </c>
      <c r="O155" s="2">
        <v>1</v>
      </c>
      <c r="P155" s="2">
        <v>6250</v>
      </c>
      <c r="Q155" s="45">
        <f t="shared" si="20"/>
        <v>10045405</v>
      </c>
      <c r="R155" s="45" t="s">
        <v>1413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1404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1405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1411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1412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1338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1339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1337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1562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1563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813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1564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854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1422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1371</v>
      </c>
      <c r="G184" s="69">
        <v>1</v>
      </c>
      <c r="H184" s="2">
        <v>3850</v>
      </c>
      <c r="I184" s="6">
        <v>15210102</v>
      </c>
      <c r="J184" s="6" t="s">
        <v>1408</v>
      </c>
      <c r="K184" s="69">
        <v>1</v>
      </c>
      <c r="L184" s="2">
        <v>3850</v>
      </c>
      <c r="M184" s="6">
        <v>15310102</v>
      </c>
      <c r="N184" s="6" t="s">
        <v>1416</v>
      </c>
      <c r="O184" s="69">
        <v>1</v>
      </c>
      <c r="P184" s="2">
        <v>3850</v>
      </c>
      <c r="Q184" s="68">
        <v>15410102</v>
      </c>
      <c r="R184" s="68" t="s">
        <v>1423</v>
      </c>
      <c r="S184" s="69">
        <v>1</v>
      </c>
      <c r="T184" s="2">
        <v>3850</v>
      </c>
      <c r="U184" s="6">
        <v>15510102</v>
      </c>
      <c r="V184" s="6" t="s">
        <v>1428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1376</v>
      </c>
      <c r="G185" s="69">
        <v>1</v>
      </c>
      <c r="H185" s="2">
        <v>3850</v>
      </c>
      <c r="I185" s="6">
        <v>15210104</v>
      </c>
      <c r="J185" s="6" t="s">
        <v>1410</v>
      </c>
      <c r="K185" s="69">
        <v>1</v>
      </c>
      <c r="L185" s="2">
        <v>3850</v>
      </c>
      <c r="M185" s="6">
        <v>15310104</v>
      </c>
      <c r="N185" s="6" t="s">
        <v>1417</v>
      </c>
      <c r="O185" s="69">
        <v>1</v>
      </c>
      <c r="P185" s="2">
        <v>3850</v>
      </c>
      <c r="Q185" s="68">
        <v>15410104</v>
      </c>
      <c r="R185" s="68" t="s">
        <v>1423</v>
      </c>
      <c r="S185" s="69">
        <v>1</v>
      </c>
      <c r="T185" s="2">
        <v>3850</v>
      </c>
      <c r="U185" s="6">
        <v>15510104</v>
      </c>
      <c r="V185" s="6" t="s">
        <v>1433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1338</v>
      </c>
      <c r="C192" s="2">
        <v>0.2</v>
      </c>
    </row>
    <row r="193" spans="2:24" ht="20.100000000000001" customHeight="1" x14ac:dyDescent="0.2">
      <c r="B193" s="2" t="s">
        <v>1339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1337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911</v>
      </c>
      <c r="K194" s="72">
        <v>1</v>
      </c>
      <c r="L194" s="2">
        <v>910</v>
      </c>
      <c r="M194" s="11">
        <v>15306003</v>
      </c>
      <c r="N194" s="53" t="s">
        <v>921</v>
      </c>
      <c r="O194" s="72">
        <v>1</v>
      </c>
      <c r="P194" s="2">
        <v>850</v>
      </c>
      <c r="Q194" s="11">
        <v>15406003</v>
      </c>
      <c r="R194" s="53" t="s">
        <v>931</v>
      </c>
      <c r="S194" s="72">
        <v>1</v>
      </c>
      <c r="T194" s="2">
        <v>910</v>
      </c>
      <c r="U194" s="11">
        <v>15506003</v>
      </c>
      <c r="V194" s="53" t="s">
        <v>941</v>
      </c>
      <c r="W194" s="72">
        <v>1</v>
      </c>
      <c r="X194" s="2">
        <v>850</v>
      </c>
    </row>
    <row r="195" spans="2:24" ht="20.100000000000001" customHeight="1" x14ac:dyDescent="0.2">
      <c r="B195" s="2" t="s">
        <v>1562</v>
      </c>
      <c r="C195" s="2">
        <v>0.01</v>
      </c>
      <c r="E195" s="11">
        <v>14060005</v>
      </c>
      <c r="F195" s="53" t="s">
        <v>898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813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1564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912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932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1565</v>
      </c>
      <c r="C198" s="2">
        <v>0.03</v>
      </c>
      <c r="E198" s="11">
        <v>14100011</v>
      </c>
      <c r="F198" s="53" t="s">
        <v>899</v>
      </c>
      <c r="G198" s="72">
        <v>1</v>
      </c>
      <c r="H198" s="2">
        <v>850</v>
      </c>
      <c r="I198" s="11">
        <v>15210012</v>
      </c>
      <c r="J198" s="53" t="s">
        <v>913</v>
      </c>
      <c r="K198" s="72">
        <v>1</v>
      </c>
      <c r="L198" s="2">
        <v>910</v>
      </c>
      <c r="M198" s="11">
        <v>15310011</v>
      </c>
      <c r="N198" s="53" t="s">
        <v>922</v>
      </c>
      <c r="O198" s="72">
        <v>1</v>
      </c>
      <c r="P198" s="2">
        <v>850</v>
      </c>
      <c r="Q198" s="11">
        <v>15410012</v>
      </c>
      <c r="R198" s="53" t="s">
        <v>933</v>
      </c>
      <c r="S198" s="72">
        <v>1</v>
      </c>
      <c r="T198" s="2">
        <v>910</v>
      </c>
      <c r="U198" s="11">
        <v>15510011</v>
      </c>
      <c r="V198" s="53" t="s">
        <v>942</v>
      </c>
      <c r="W198" s="72">
        <v>1</v>
      </c>
      <c r="X198" s="2">
        <v>850</v>
      </c>
    </row>
    <row r="199" spans="2:24" ht="20.100000000000001" customHeight="1" x14ac:dyDescent="0.2">
      <c r="B199" s="2" t="s">
        <v>1563</v>
      </c>
      <c r="C199" s="2">
        <v>0.27</v>
      </c>
      <c r="E199" s="11">
        <v>14100012</v>
      </c>
      <c r="F199" s="53" t="s">
        <v>900</v>
      </c>
      <c r="G199" s="72">
        <v>1</v>
      </c>
      <c r="H199" s="2">
        <v>850</v>
      </c>
      <c r="I199" s="11">
        <v>15210111</v>
      </c>
      <c r="J199" s="53" t="s">
        <v>914</v>
      </c>
      <c r="K199" s="72">
        <v>1</v>
      </c>
      <c r="L199" s="2">
        <v>910</v>
      </c>
      <c r="M199" s="11">
        <v>15310012</v>
      </c>
      <c r="N199" s="53" t="s">
        <v>923</v>
      </c>
      <c r="O199" s="72">
        <v>1</v>
      </c>
      <c r="P199" s="2">
        <v>850</v>
      </c>
      <c r="Q199" s="11">
        <v>15410111</v>
      </c>
      <c r="R199" s="53" t="s">
        <v>934</v>
      </c>
      <c r="S199" s="72">
        <v>1</v>
      </c>
      <c r="T199" s="2">
        <v>910</v>
      </c>
      <c r="U199" s="11">
        <v>15510012</v>
      </c>
      <c r="V199" s="53" t="s">
        <v>943</v>
      </c>
      <c r="W199" s="72">
        <v>1</v>
      </c>
      <c r="X199" s="2">
        <v>850</v>
      </c>
    </row>
    <row r="200" spans="2:24" ht="20.100000000000001" customHeight="1" x14ac:dyDescent="0.2">
      <c r="B200" s="2" t="s">
        <v>1566</v>
      </c>
      <c r="E200" s="11">
        <v>14100111</v>
      </c>
      <c r="F200" s="53" t="s">
        <v>901</v>
      </c>
      <c r="G200" s="72">
        <v>1</v>
      </c>
      <c r="H200" s="2">
        <v>850</v>
      </c>
      <c r="I200" s="11">
        <v>15210112</v>
      </c>
      <c r="J200" s="53" t="s">
        <v>916</v>
      </c>
      <c r="K200" s="72">
        <v>1</v>
      </c>
      <c r="L200" s="2">
        <v>910</v>
      </c>
      <c r="M200" s="11">
        <v>15310111</v>
      </c>
      <c r="N200" s="53" t="s">
        <v>924</v>
      </c>
      <c r="O200" s="72">
        <v>1</v>
      </c>
      <c r="P200" s="2">
        <v>850</v>
      </c>
      <c r="Q200" s="11">
        <v>15410112</v>
      </c>
      <c r="R200" s="53" t="s">
        <v>936</v>
      </c>
      <c r="S200" s="72">
        <v>1</v>
      </c>
      <c r="T200" s="2">
        <v>910</v>
      </c>
      <c r="U200" s="11">
        <v>15510121</v>
      </c>
      <c r="V200" s="53" t="s">
        <v>944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903</v>
      </c>
      <c r="G201" s="72">
        <v>1</v>
      </c>
      <c r="H201" s="2">
        <v>850</v>
      </c>
      <c r="I201" s="11">
        <v>15211011</v>
      </c>
      <c r="J201" s="53" t="s">
        <v>918</v>
      </c>
      <c r="K201" s="72">
        <v>1</v>
      </c>
      <c r="L201" s="2">
        <v>910</v>
      </c>
      <c r="M201" s="11">
        <v>15310112</v>
      </c>
      <c r="N201" s="53" t="s">
        <v>926</v>
      </c>
      <c r="O201" s="72">
        <v>1</v>
      </c>
      <c r="P201" s="2">
        <v>850</v>
      </c>
      <c r="Q201" s="11">
        <v>15411011</v>
      </c>
      <c r="R201" s="53" t="s">
        <v>938</v>
      </c>
      <c r="S201" s="72">
        <v>1</v>
      </c>
      <c r="T201" s="2">
        <v>910</v>
      </c>
      <c r="U201" s="11">
        <v>15510122</v>
      </c>
      <c r="V201" s="53" t="s">
        <v>945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905</v>
      </c>
      <c r="G202" s="72">
        <v>1</v>
      </c>
      <c r="H202" s="2">
        <v>850</v>
      </c>
      <c r="I202" s="11">
        <v>15211012</v>
      </c>
      <c r="J202" s="53" t="s">
        <v>919</v>
      </c>
      <c r="K202" s="72">
        <v>1</v>
      </c>
      <c r="L202" s="2">
        <v>910</v>
      </c>
      <c r="M202" s="11">
        <v>15311011</v>
      </c>
      <c r="N202" s="53" t="s">
        <v>928</v>
      </c>
      <c r="O202" s="72">
        <v>1</v>
      </c>
      <c r="P202" s="2">
        <v>850</v>
      </c>
      <c r="Q202" s="11">
        <v>15411012</v>
      </c>
      <c r="R202" s="53" t="s">
        <v>939</v>
      </c>
      <c r="S202" s="72">
        <v>1</v>
      </c>
      <c r="T202" s="2">
        <v>910</v>
      </c>
      <c r="U202" s="11">
        <v>15511011</v>
      </c>
      <c r="V202" s="53" t="s">
        <v>946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906</v>
      </c>
      <c r="G203" s="72">
        <v>1</v>
      </c>
      <c r="H203" s="2">
        <v>850</v>
      </c>
      <c r="I203" s="11">
        <v>15211013</v>
      </c>
      <c r="J203" s="53" t="s">
        <v>920</v>
      </c>
      <c r="K203" s="72">
        <v>1</v>
      </c>
      <c r="L203" s="2">
        <v>910</v>
      </c>
      <c r="M203" s="11">
        <v>15311012</v>
      </c>
      <c r="N203" s="53" t="s">
        <v>929</v>
      </c>
      <c r="O203" s="72">
        <v>1</v>
      </c>
      <c r="P203" s="2">
        <v>850</v>
      </c>
      <c r="Q203" s="11">
        <v>15411013</v>
      </c>
      <c r="R203" s="53" t="s">
        <v>940</v>
      </c>
      <c r="S203" s="72">
        <v>1</v>
      </c>
      <c r="T203" s="2">
        <v>910</v>
      </c>
      <c r="U203" s="11">
        <v>15511012</v>
      </c>
      <c r="V203" s="53" t="s">
        <v>947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907</v>
      </c>
      <c r="G204" s="72">
        <v>1</v>
      </c>
      <c r="H204" s="2">
        <v>850</v>
      </c>
      <c r="M204" s="11">
        <v>15311013</v>
      </c>
      <c r="N204" s="53" t="s">
        <v>930</v>
      </c>
      <c r="O204" s="72">
        <v>1</v>
      </c>
      <c r="P204" s="2">
        <v>850</v>
      </c>
      <c r="U204" s="11">
        <v>15511013</v>
      </c>
      <c r="V204" s="53" t="s">
        <v>948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813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813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813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813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813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1329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802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820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819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1402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1403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1348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1396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1397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1398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1407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1409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1353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1414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1415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1358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1537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1538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1539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1540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1541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1542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1543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1544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1545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1546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1547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1548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1549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1550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1551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1552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1553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1554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1555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1556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1557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1558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1559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1560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1567</v>
      </c>
      <c r="I2" s="2" t="s">
        <v>1568</v>
      </c>
      <c r="N2" s="2" t="s">
        <v>1569</v>
      </c>
      <c r="R2" s="2" t="s">
        <v>1570</v>
      </c>
      <c r="U2" s="2" t="s">
        <v>1571</v>
      </c>
      <c r="Y2" s="2" t="s">
        <v>1572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1573</v>
      </c>
      <c r="E3" s="2">
        <v>20</v>
      </c>
      <c r="F3" s="2" t="str">
        <f>C3&amp;","&amp;E3</f>
        <v>10010011,20</v>
      </c>
      <c r="H3" s="3">
        <v>10010087</v>
      </c>
      <c r="I3" s="6" t="s">
        <v>864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1574</v>
      </c>
      <c r="V3" s="2">
        <v>2</v>
      </c>
      <c r="W3" s="2" t="str">
        <f>T3&amp;","&amp;V3</f>
        <v>10010034,2</v>
      </c>
      <c r="X3" s="2">
        <v>10000024</v>
      </c>
      <c r="Y3" s="2" t="s">
        <v>1575</v>
      </c>
      <c r="Z3" s="2">
        <v>1</v>
      </c>
      <c r="AA3">
        <v>10000025</v>
      </c>
      <c r="AB3" s="74" t="s">
        <v>1576</v>
      </c>
      <c r="AC3" s="2">
        <v>1</v>
      </c>
      <c r="AD3" s="2" t="s">
        <v>1577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868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864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865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1277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868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1574</v>
      </c>
      <c r="V7" s="2">
        <v>2</v>
      </c>
      <c r="W7" s="2" t="str">
        <f t="shared" si="3"/>
        <v>10010034,2</v>
      </c>
      <c r="AE7" s="2">
        <v>10000016</v>
      </c>
      <c r="AF7" s="2" t="s">
        <v>1277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868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1578</v>
      </c>
      <c r="V8" s="2">
        <v>1</v>
      </c>
      <c r="W8" s="2" t="str">
        <f t="shared" si="3"/>
        <v>10010035,1</v>
      </c>
      <c r="AE8" s="2">
        <v>10000018</v>
      </c>
      <c r="AF8" s="2" t="s">
        <v>1579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864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1580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1574</v>
      </c>
      <c r="V10" s="2">
        <v>2</v>
      </c>
      <c r="W10" s="2" t="str">
        <f t="shared" si="3"/>
        <v>10010034,2</v>
      </c>
      <c r="AE10" s="2">
        <v>10000020</v>
      </c>
      <c r="AF10" s="2" t="s">
        <v>1581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869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1582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1336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1277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869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864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1583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870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1336</v>
      </c>
      <c r="E17" s="2">
        <v>3</v>
      </c>
      <c r="F17" s="2" t="str">
        <f t="shared" si="1"/>
        <v>10010098,3</v>
      </c>
      <c r="H17" s="3">
        <v>10000102</v>
      </c>
      <c r="I17" s="5" t="s">
        <v>866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840</v>
      </c>
      <c r="E18" s="2">
        <v>20</v>
      </c>
      <c r="F18" s="2" t="str">
        <f t="shared" si="1"/>
        <v>10023010,20</v>
      </c>
      <c r="H18" s="3">
        <v>10000123</v>
      </c>
      <c r="I18" s="5" t="s">
        <v>870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1574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1277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866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871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1578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1336</v>
      </c>
      <c r="E22" s="2">
        <v>3</v>
      </c>
      <c r="F22" s="2" t="str">
        <f t="shared" si="1"/>
        <v>10010098,3</v>
      </c>
      <c r="H22" s="3">
        <v>10000124</v>
      </c>
      <c r="I22" s="5" t="s">
        <v>871</v>
      </c>
      <c r="J22" s="2">
        <v>1</v>
      </c>
      <c r="K22" s="2" t="str">
        <f t="shared" si="2"/>
        <v>10000124,1</v>
      </c>
      <c r="M22" s="3">
        <v>10000103</v>
      </c>
      <c r="N22" s="5" t="s">
        <v>867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841</v>
      </c>
      <c r="E23" s="2">
        <v>20</v>
      </c>
      <c r="F23" s="2" t="str">
        <f t="shared" si="1"/>
        <v>10024010,20</v>
      </c>
      <c r="H23" s="3">
        <v>10000103</v>
      </c>
      <c r="I23" s="5" t="s">
        <v>867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1574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867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1584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872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1336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842</v>
      </c>
      <c r="E28" s="2">
        <v>20</v>
      </c>
      <c r="F28" s="2" t="str">
        <f t="shared" si="1"/>
        <v>10025010,20</v>
      </c>
      <c r="H28" s="3">
        <v>10000125</v>
      </c>
      <c r="I28" s="5" t="s">
        <v>872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1277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1452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1585</v>
      </c>
      <c r="C2" s="2" t="s">
        <v>1586</v>
      </c>
      <c r="J2" s="2" t="s">
        <v>1587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1588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1589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1590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1587</v>
      </c>
      <c r="J7" s="72">
        <v>10060102</v>
      </c>
      <c r="K7" s="73" t="s">
        <v>1590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1591</v>
      </c>
      <c r="J8" s="72">
        <v>10060103</v>
      </c>
      <c r="K8" s="73" t="s">
        <v>1590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1590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1590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1590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1592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1592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1592</v>
      </c>
      <c r="L14" s="2">
        <v>0.03</v>
      </c>
    </row>
    <row r="15" spans="1:20" s="2" customFormat="1" ht="20.100000000000001" customHeight="1" x14ac:dyDescent="0.2">
      <c r="A15" s="2" t="s">
        <v>1593</v>
      </c>
      <c r="B15" s="2" t="s">
        <v>889</v>
      </c>
      <c r="C15" s="2" t="s">
        <v>1594</v>
      </c>
      <c r="J15" s="72">
        <v>10060204</v>
      </c>
      <c r="K15" s="73" t="s">
        <v>1592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1595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1592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1596</v>
      </c>
      <c r="E17" s="3">
        <v>10010096</v>
      </c>
      <c r="F17" s="6" t="s">
        <v>798</v>
      </c>
      <c r="G17" s="2">
        <v>1</v>
      </c>
      <c r="J17" s="72">
        <v>10060206</v>
      </c>
      <c r="K17" s="73" t="s">
        <v>1592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1597</v>
      </c>
      <c r="E18" s="3">
        <v>10010094</v>
      </c>
      <c r="F18" s="6" t="s">
        <v>1598</v>
      </c>
      <c r="G18" s="2">
        <v>1</v>
      </c>
      <c r="J18" s="72">
        <v>10060301</v>
      </c>
      <c r="K18" s="73" t="s">
        <v>1599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1600</v>
      </c>
      <c r="E19" s="3">
        <v>10010096</v>
      </c>
      <c r="F19" s="6" t="s">
        <v>798</v>
      </c>
      <c r="G19" s="2">
        <v>1</v>
      </c>
      <c r="J19" s="72">
        <v>10060302</v>
      </c>
      <c r="K19" s="73" t="s">
        <v>1599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1601</v>
      </c>
      <c r="E20" s="3">
        <v>10010094</v>
      </c>
      <c r="F20" s="6" t="s">
        <v>1598</v>
      </c>
      <c r="G20" s="2">
        <v>1</v>
      </c>
      <c r="J20" s="72">
        <v>10060303</v>
      </c>
      <c r="K20" s="73" t="s">
        <v>1599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1599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1599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1599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1602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1602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1602</v>
      </c>
      <c r="L26" s="2">
        <v>0.03</v>
      </c>
    </row>
    <row r="27" spans="1:12" s="2" customFormat="1" ht="20.100000000000001" customHeight="1" x14ac:dyDescent="0.2">
      <c r="C27" s="2" t="s">
        <v>1603</v>
      </c>
      <c r="D27" s="9" t="s">
        <v>1604</v>
      </c>
      <c r="J27" s="72">
        <v>10060404</v>
      </c>
      <c r="K27" s="73" t="s">
        <v>1602</v>
      </c>
      <c r="L27" s="2">
        <v>0.02</v>
      </c>
    </row>
    <row r="28" spans="1:12" s="2" customFormat="1" ht="20.100000000000001" customHeight="1" x14ac:dyDescent="0.2">
      <c r="C28" s="2" t="s">
        <v>1605</v>
      </c>
      <c r="D28" s="16" t="s">
        <v>1606</v>
      </c>
      <c r="J28" s="72">
        <v>10060405</v>
      </c>
      <c r="K28" s="73" t="s">
        <v>1602</v>
      </c>
      <c r="L28" s="2">
        <v>0.01</v>
      </c>
    </row>
    <row r="29" spans="1:12" s="2" customFormat="1" ht="20.100000000000001" customHeight="1" x14ac:dyDescent="0.2">
      <c r="C29" s="2" t="s">
        <v>1607</v>
      </c>
      <c r="J29" s="72">
        <v>10060406</v>
      </c>
      <c r="K29" s="73" t="s">
        <v>1602</v>
      </c>
      <c r="L29" s="2">
        <v>5.0000000000000001E-3</v>
      </c>
    </row>
    <row r="30" spans="1:12" s="2" customFormat="1" ht="20.100000000000001" customHeight="1" x14ac:dyDescent="0.2">
      <c r="B30" s="2" t="s">
        <v>1608</v>
      </c>
      <c r="J30" s="72">
        <v>10060501</v>
      </c>
      <c r="K30" s="73" t="s">
        <v>1609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1609</v>
      </c>
      <c r="L31" s="2">
        <v>0.03</v>
      </c>
    </row>
    <row r="32" spans="1:12" ht="20.100000000000001" customHeight="1" x14ac:dyDescent="0.2">
      <c r="J32" s="72">
        <v>10060503</v>
      </c>
      <c r="K32" s="73" t="s">
        <v>1609</v>
      </c>
      <c r="L32" s="2">
        <v>0.03</v>
      </c>
    </row>
    <row r="33" spans="2:12" ht="20.100000000000001" customHeight="1" x14ac:dyDescent="0.2">
      <c r="B33" s="9" t="s">
        <v>1610</v>
      </c>
      <c r="J33" s="72">
        <v>10060504</v>
      </c>
      <c r="K33" s="73" t="s">
        <v>1609</v>
      </c>
      <c r="L33" s="2">
        <v>0.02</v>
      </c>
    </row>
    <row r="34" spans="2:12" ht="20.100000000000001" customHeight="1" x14ac:dyDescent="0.2">
      <c r="B34" s="9" t="s">
        <v>1611</v>
      </c>
      <c r="J34" s="72">
        <v>10060505</v>
      </c>
      <c r="K34" s="73" t="s">
        <v>1609</v>
      </c>
      <c r="L34" s="2">
        <v>0.01</v>
      </c>
    </row>
    <row r="35" spans="2:12" ht="20.100000000000001" customHeight="1" x14ac:dyDescent="0.2">
      <c r="B35" s="9" t="s">
        <v>1612</v>
      </c>
      <c r="J35" s="72">
        <v>10060506</v>
      </c>
      <c r="K35" s="73" t="s">
        <v>1609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1613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1613</v>
      </c>
      <c r="L37" s="2">
        <v>0.03</v>
      </c>
    </row>
    <row r="38" spans="2:12" ht="20.100000000000001" customHeight="1" x14ac:dyDescent="0.2">
      <c r="J38" s="72">
        <v>10060603</v>
      </c>
      <c r="K38" s="73" t="s">
        <v>1613</v>
      </c>
      <c r="L38" s="2">
        <v>0.03</v>
      </c>
    </row>
    <row r="39" spans="2:12" ht="20.100000000000001" customHeight="1" x14ac:dyDescent="0.2">
      <c r="J39" s="72">
        <v>10060604</v>
      </c>
      <c r="K39" s="73" t="s">
        <v>1613</v>
      </c>
      <c r="L39" s="2">
        <v>0.02</v>
      </c>
    </row>
    <row r="40" spans="2:12" ht="20.100000000000001" customHeight="1" x14ac:dyDescent="0.2">
      <c r="J40" s="72">
        <v>10060605</v>
      </c>
      <c r="K40" s="73" t="s">
        <v>1613</v>
      </c>
      <c r="L40" s="2">
        <v>0.01</v>
      </c>
    </row>
    <row r="41" spans="2:12" ht="20.100000000000001" customHeight="1" x14ac:dyDescent="0.2">
      <c r="J41" s="72">
        <v>10060606</v>
      </c>
      <c r="K41" s="73" t="s">
        <v>1613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1614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1614</v>
      </c>
      <c r="L43" s="2">
        <v>0.03</v>
      </c>
    </row>
    <row r="44" spans="2:12" ht="20.100000000000001" customHeight="1" x14ac:dyDescent="0.2">
      <c r="J44" s="72">
        <v>10060703</v>
      </c>
      <c r="K44" s="73" t="s">
        <v>1614</v>
      </c>
      <c r="L44" s="2">
        <v>0.03</v>
      </c>
    </row>
    <row r="45" spans="2:12" ht="20.100000000000001" customHeight="1" x14ac:dyDescent="0.2">
      <c r="J45" s="72">
        <v>10060704</v>
      </c>
      <c r="K45" s="73" t="s">
        <v>1614</v>
      </c>
      <c r="L45" s="2">
        <v>0.02</v>
      </c>
    </row>
    <row r="46" spans="2:12" ht="20.100000000000001" customHeight="1" x14ac:dyDescent="0.2">
      <c r="J46" s="72">
        <v>10060705</v>
      </c>
      <c r="K46" s="73" t="s">
        <v>1614</v>
      </c>
      <c r="L46" s="2">
        <v>0.01</v>
      </c>
    </row>
    <row r="47" spans="2:12" ht="20.100000000000001" customHeight="1" x14ac:dyDescent="0.2">
      <c r="J47" s="72">
        <v>10060706</v>
      </c>
      <c r="K47" s="73" t="s">
        <v>1614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868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864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868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864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868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864</v>
      </c>
      <c r="N5" s="6">
        <v>1</v>
      </c>
      <c r="O5" s="3">
        <v>10000143</v>
      </c>
      <c r="P5" s="5" t="s">
        <v>122</v>
      </c>
      <c r="Q5" s="5" t="s">
        <v>1615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868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864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868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864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868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864</v>
      </c>
      <c r="N10" s="2">
        <v>1</v>
      </c>
      <c r="O10" s="3">
        <v>10000143</v>
      </c>
      <c r="P10" s="5" t="s">
        <v>122</v>
      </c>
      <c r="Q10" s="5" t="s">
        <v>1615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868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864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868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864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868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864</v>
      </c>
      <c r="N15" s="2">
        <v>1</v>
      </c>
      <c r="O15" s="3">
        <v>10000143</v>
      </c>
      <c r="P15" s="5" t="s">
        <v>122</v>
      </c>
      <c r="Q15" s="5" t="s">
        <v>1615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868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864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868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864</v>
      </c>
      <c r="N19" s="2">
        <v>1</v>
      </c>
      <c r="O19" s="3">
        <v>10000143</v>
      </c>
      <c r="P19" s="5" t="s">
        <v>122</v>
      </c>
      <c r="Q19" s="47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868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864</v>
      </c>
      <c r="N20" s="2">
        <v>1</v>
      </c>
      <c r="O20" s="3">
        <v>10000143</v>
      </c>
      <c r="P20" s="5" t="s">
        <v>122</v>
      </c>
      <c r="Q20" s="47" t="s">
        <v>1615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868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864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868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864</v>
      </c>
      <c r="N24" s="2">
        <v>1</v>
      </c>
      <c r="O24" s="3">
        <v>10000143</v>
      </c>
      <c r="P24" s="5" t="s">
        <v>122</v>
      </c>
      <c r="Q24" s="47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868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864</v>
      </c>
      <c r="N25" s="2">
        <v>1</v>
      </c>
      <c r="O25" s="3">
        <v>10000143</v>
      </c>
      <c r="P25" s="5" t="s">
        <v>122</v>
      </c>
      <c r="Q25" s="47" t="s">
        <v>1615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839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837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838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840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841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842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1616</v>
      </c>
    </row>
    <row r="4" spans="2:16" ht="20.100000000000001" customHeight="1" x14ac:dyDescent="0.2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865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865</v>
      </c>
      <c r="H4" s="2">
        <v>1</v>
      </c>
      <c r="I4" s="2">
        <v>10000121</v>
      </c>
      <c r="J4" s="2" t="s">
        <v>868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865</v>
      </c>
      <c r="H5" s="2">
        <v>1</v>
      </c>
      <c r="I5" s="2">
        <v>10000121</v>
      </c>
      <c r="J5" s="2" t="s">
        <v>868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865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865</v>
      </c>
      <c r="H7" s="2">
        <v>1</v>
      </c>
      <c r="I7" s="2">
        <v>10000122</v>
      </c>
      <c r="J7" s="2" t="s">
        <v>869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865</v>
      </c>
      <c r="H8" s="2">
        <v>1</v>
      </c>
      <c r="I8" s="2">
        <v>10000122</v>
      </c>
      <c r="J8" s="2" t="s">
        <v>869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866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866</v>
      </c>
      <c r="H10" s="2">
        <v>1</v>
      </c>
      <c r="I10" s="2">
        <v>10000123</v>
      </c>
      <c r="J10" s="2" t="s">
        <v>870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866</v>
      </c>
      <c r="H11" s="2">
        <v>1</v>
      </c>
      <c r="I11" s="2">
        <v>10000123</v>
      </c>
      <c r="J11" s="2" t="s">
        <v>870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867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867</v>
      </c>
      <c r="H13" s="2">
        <v>1</v>
      </c>
      <c r="I13" s="2">
        <v>10000124</v>
      </c>
      <c r="J13" s="2" t="s">
        <v>871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867</v>
      </c>
      <c r="H14" s="2">
        <v>1</v>
      </c>
      <c r="I14" s="2">
        <v>10000124</v>
      </c>
      <c r="J14" s="2" t="s">
        <v>871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872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872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1618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1589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1619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820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1620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1621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1622</v>
      </c>
      <c r="I7" s="2">
        <v>1</v>
      </c>
      <c r="J7" s="63">
        <v>10000141</v>
      </c>
      <c r="K7" s="64" t="s">
        <v>1622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1623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3">
        <v>10000142</v>
      </c>
      <c r="K8" s="64" t="s">
        <v>1624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1625</v>
      </c>
      <c r="C9" s="2">
        <v>1</v>
      </c>
      <c r="D9" s="65">
        <v>10021010</v>
      </c>
      <c r="E9" s="66" t="s">
        <v>837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838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840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841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842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1626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868</v>
      </c>
      <c r="I14" s="2">
        <v>1</v>
      </c>
      <c r="J14" s="3">
        <v>10000121</v>
      </c>
      <c r="K14" s="5" t="s">
        <v>868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869</v>
      </c>
      <c r="I15" s="2">
        <v>1</v>
      </c>
      <c r="J15" s="3">
        <v>10000122</v>
      </c>
      <c r="K15" s="5" t="s">
        <v>869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870</v>
      </c>
      <c r="I16" s="2">
        <v>1</v>
      </c>
      <c r="J16" s="3">
        <v>10000123</v>
      </c>
      <c r="K16" s="5" t="s">
        <v>870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871</v>
      </c>
      <c r="I17" s="2">
        <v>1</v>
      </c>
      <c r="J17" s="3">
        <v>10000124</v>
      </c>
      <c r="K17" s="5" t="s">
        <v>871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872</v>
      </c>
      <c r="I18" s="2">
        <v>1</v>
      </c>
      <c r="J18" s="3">
        <v>10000125</v>
      </c>
      <c r="K18" s="5" t="s">
        <v>872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1627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864</v>
      </c>
      <c r="I19" s="2">
        <v>1</v>
      </c>
      <c r="J19" s="3">
        <v>10000101</v>
      </c>
      <c r="K19" s="5" t="s">
        <v>865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864</v>
      </c>
      <c r="I20" s="2">
        <v>1</v>
      </c>
      <c r="J20" s="3">
        <v>10000102</v>
      </c>
      <c r="K20" s="5" t="s">
        <v>866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864</v>
      </c>
      <c r="I21" s="2">
        <v>1</v>
      </c>
      <c r="J21" s="3">
        <v>10000103</v>
      </c>
      <c r="K21" s="5" t="s">
        <v>867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864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1628</v>
      </c>
      <c r="C2" s="2" t="s">
        <v>84</v>
      </c>
      <c r="D2" s="2" t="s">
        <v>1629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1630</v>
      </c>
      <c r="I3" s="2" t="s">
        <v>1631</v>
      </c>
      <c r="N3" s="2" t="s">
        <v>1499</v>
      </c>
    </row>
    <row r="4" spans="2:25" ht="20.100000000000001" customHeight="1" x14ac:dyDescent="0.2">
      <c r="B4" s="2" t="s">
        <v>1632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1633</v>
      </c>
    </row>
    <row r="6" spans="2:25" ht="20.100000000000001" customHeight="1" x14ac:dyDescent="0.2">
      <c r="C6" s="2" t="s">
        <v>1632</v>
      </c>
      <c r="D6" s="2" t="s">
        <v>0</v>
      </c>
      <c r="E6" s="2" t="s">
        <v>1634</v>
      </c>
      <c r="F6" s="2" t="s">
        <v>1635</v>
      </c>
      <c r="G6" s="2" t="s">
        <v>1636</v>
      </c>
      <c r="I6" s="2" t="s">
        <v>1632</v>
      </c>
      <c r="J6" s="2" t="s">
        <v>0</v>
      </c>
      <c r="K6" s="2" t="s">
        <v>1637</v>
      </c>
      <c r="L6" s="2" t="s">
        <v>1635</v>
      </c>
      <c r="N6" s="2" t="s">
        <v>1632</v>
      </c>
      <c r="O6" s="2" t="s">
        <v>0</v>
      </c>
      <c r="P6" s="2" t="s">
        <v>1637</v>
      </c>
      <c r="Q6" s="2" t="s">
        <v>1635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1638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1639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1585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1639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1639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1639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1639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1639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1640</v>
      </c>
      <c r="F2" t="s">
        <v>1641</v>
      </c>
      <c r="AA2" t="s">
        <v>1642</v>
      </c>
      <c r="AB2" t="s">
        <v>1641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813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813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813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1643</v>
      </c>
      <c r="F8" s="13" t="s">
        <v>813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1644</v>
      </c>
      <c r="F9" s="13" t="s">
        <v>813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1645</v>
      </c>
      <c r="F10" s="13" t="s">
        <v>813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1646</v>
      </c>
      <c r="F11" s="13" t="s">
        <v>813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1647</v>
      </c>
      <c r="F12" s="13" t="s">
        <v>813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1648</v>
      </c>
      <c r="F13" s="13" t="s">
        <v>813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1649</v>
      </c>
      <c r="F14" s="13" t="s">
        <v>813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1650</v>
      </c>
      <c r="F15" s="13" t="s">
        <v>813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813</v>
      </c>
      <c r="G18" s="13">
        <v>1</v>
      </c>
      <c r="H18" s="13">
        <v>500000</v>
      </c>
      <c r="I18" s="8" t="s">
        <v>833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813</v>
      </c>
      <c r="G19" s="13">
        <v>1</v>
      </c>
      <c r="H19" s="13">
        <v>350000</v>
      </c>
      <c r="I19" s="8" t="s">
        <v>833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813</v>
      </c>
      <c r="G20" s="13">
        <v>1</v>
      </c>
      <c r="H20" s="13">
        <v>250000</v>
      </c>
      <c r="I20" s="8" t="s">
        <v>833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1643</v>
      </c>
      <c r="F21" s="13" t="s">
        <v>813</v>
      </c>
      <c r="G21" s="13">
        <v>1</v>
      </c>
      <c r="H21" s="13">
        <v>200000</v>
      </c>
      <c r="I21" s="8" t="s">
        <v>833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1644</v>
      </c>
      <c r="F22" s="13" t="s">
        <v>813</v>
      </c>
      <c r="G22" s="13">
        <v>1</v>
      </c>
      <c r="H22" s="13">
        <v>150000</v>
      </c>
      <c r="I22" s="8" t="s">
        <v>833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1645</v>
      </c>
      <c r="F23" s="13" t="s">
        <v>813</v>
      </c>
      <c r="G23" s="13">
        <v>1</v>
      </c>
      <c r="H23" s="13">
        <v>120000</v>
      </c>
      <c r="I23" s="8" t="s">
        <v>833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1646</v>
      </c>
      <c r="F24" s="13" t="s">
        <v>813</v>
      </c>
      <c r="G24" s="13">
        <v>1</v>
      </c>
      <c r="H24" s="13">
        <v>90000</v>
      </c>
      <c r="I24" s="8" t="s">
        <v>833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1647</v>
      </c>
      <c r="F25" s="13" t="s">
        <v>813</v>
      </c>
      <c r="G25" s="13">
        <v>1</v>
      </c>
      <c r="H25" s="13">
        <v>60000</v>
      </c>
      <c r="I25" s="8" t="s">
        <v>833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1648</v>
      </c>
      <c r="F26" s="13" t="s">
        <v>813</v>
      </c>
      <c r="G26" s="13">
        <v>1</v>
      </c>
      <c r="H26" s="13">
        <v>45000</v>
      </c>
      <c r="I26" s="8" t="s">
        <v>833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1649</v>
      </c>
      <c r="F27" s="13" t="s">
        <v>813</v>
      </c>
      <c r="G27" s="13">
        <v>1</v>
      </c>
      <c r="H27" s="13">
        <v>30000</v>
      </c>
      <c r="I27" s="8" t="s">
        <v>833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1650</v>
      </c>
      <c r="F28" s="13" t="s">
        <v>813</v>
      </c>
      <c r="G28" s="13">
        <v>1</v>
      </c>
      <c r="H28" s="13">
        <v>15000</v>
      </c>
      <c r="I28" s="8" t="s">
        <v>833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1651</v>
      </c>
      <c r="F37" s="2" t="s">
        <v>1652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1653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813</v>
      </c>
      <c r="G40" s="1" t="s">
        <v>1654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1655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1655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1656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1657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1658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813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1659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813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813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1660</v>
      </c>
      <c r="D54" s="2"/>
      <c r="E54" s="46"/>
      <c r="F54" s="46" t="s">
        <v>813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1661</v>
      </c>
      <c r="D55" s="2"/>
      <c r="E55" s="46"/>
      <c r="F55" s="46" t="s">
        <v>813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1647</v>
      </c>
      <c r="D56" s="2"/>
      <c r="E56" s="46"/>
      <c r="F56" s="46" t="s">
        <v>813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1648</v>
      </c>
      <c r="D57" s="2"/>
      <c r="E57" s="46"/>
      <c r="F57" s="46" t="s">
        <v>813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1649</v>
      </c>
      <c r="D58" s="2"/>
      <c r="E58" s="46"/>
      <c r="F58" s="46" t="s">
        <v>813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1658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813</v>
      </c>
      <c r="G63" s="46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1662</v>
      </c>
      <c r="U63" s="5" t="s">
        <v>1663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1500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813</v>
      </c>
      <c r="G64" s="46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813</v>
      </c>
      <c r="G65" s="46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1660</v>
      </c>
      <c r="D66" s="2"/>
      <c r="E66" s="46"/>
      <c r="F66" s="46" t="s">
        <v>813</v>
      </c>
      <c r="G66" s="46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1664</v>
      </c>
      <c r="D67" s="2"/>
      <c r="E67" s="46"/>
      <c r="F67" s="46" t="s">
        <v>813</v>
      </c>
      <c r="G67" s="46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1665</v>
      </c>
      <c r="D68" s="2"/>
      <c r="E68" s="46"/>
      <c r="F68" s="46" t="s">
        <v>813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873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1666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1667</v>
      </c>
      <c r="H75" s="2"/>
      <c r="I75" s="16" t="s">
        <v>1668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1449</v>
      </c>
      <c r="O75" s="2">
        <v>2</v>
      </c>
      <c r="P75" s="2"/>
      <c r="Q75" s="2"/>
      <c r="R75" s="2"/>
      <c r="S75" s="2"/>
      <c r="T75" s="3">
        <v>10000122</v>
      </c>
      <c r="U75" s="5" t="s">
        <v>1502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1669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1670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1503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856</v>
      </c>
      <c r="AK76" s="2">
        <v>1</v>
      </c>
    </row>
    <row r="77" spans="3:38" s="16" customFormat="1" ht="20.100000000000001" customHeight="1" x14ac:dyDescent="0.2">
      <c r="H77" s="2"/>
      <c r="I77" s="16" t="s">
        <v>1671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1504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1672</v>
      </c>
      <c r="AK77" s="2">
        <v>1</v>
      </c>
      <c r="AL77" s="2" t="s">
        <v>1673</v>
      </c>
    </row>
    <row r="78" spans="3:38" s="16" customFormat="1" ht="20.100000000000001" customHeight="1" x14ac:dyDescent="0.2">
      <c r="H78" s="2"/>
      <c r="I78" s="16" t="s">
        <v>1674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1502</v>
      </c>
      <c r="O78" s="2">
        <v>1</v>
      </c>
      <c r="P78" s="2"/>
      <c r="Q78" s="2"/>
      <c r="R78" s="2"/>
      <c r="S78" s="2"/>
      <c r="T78" s="3">
        <v>10000125</v>
      </c>
      <c r="U78" s="5" t="s">
        <v>1505</v>
      </c>
      <c r="W78" s="3">
        <v>10000101</v>
      </c>
      <c r="X78" s="5" t="s">
        <v>865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pans="3:38" s="16" customFormat="1" ht="20.100000000000001" customHeight="1" x14ac:dyDescent="0.2">
      <c r="E79" s="16" t="s">
        <v>1675</v>
      </c>
      <c r="I79" s="16" t="s">
        <v>1676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866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1677</v>
      </c>
    </row>
    <row r="80" spans="3:38" s="16" customFormat="1" ht="20.100000000000001" customHeight="1" x14ac:dyDescent="0.2">
      <c r="I80" s="16" t="s">
        <v>1678</v>
      </c>
      <c r="J80" s="2">
        <v>1</v>
      </c>
      <c r="K80" s="2" t="s">
        <v>813</v>
      </c>
      <c r="L80" s="2">
        <v>30000</v>
      </c>
      <c r="M80" s="3">
        <v>10010043</v>
      </c>
      <c r="N80" s="39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867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1679</v>
      </c>
    </row>
    <row r="81" spans="8:38" s="16" customFormat="1" ht="20.100000000000001" customHeight="1" x14ac:dyDescent="0.2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1680</v>
      </c>
      <c r="AH81" s="2">
        <v>7</v>
      </c>
      <c r="AJ81" s="2" t="s">
        <v>1672</v>
      </c>
      <c r="AK81" s="2">
        <v>1</v>
      </c>
      <c r="AL81" s="2" t="s">
        <v>1681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1682</v>
      </c>
      <c r="AF82" s="52">
        <v>14000002</v>
      </c>
      <c r="AG82" s="54" t="s">
        <v>1683</v>
      </c>
      <c r="AH82" s="2"/>
    </row>
    <row r="83" spans="8:38" s="16" customFormat="1" ht="20.100000000000001" customHeight="1" x14ac:dyDescent="0.2">
      <c r="H83" s="2"/>
      <c r="I83" s="16" t="s">
        <v>1684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1277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1685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1686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1278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1687</v>
      </c>
      <c r="AA84" s="16" t="str">
        <f t="shared" si="6"/>
        <v>1;35000@10000158;1</v>
      </c>
      <c r="AF84" s="52">
        <v>14000004</v>
      </c>
      <c r="AG84" s="54" t="s">
        <v>1688</v>
      </c>
    </row>
    <row r="85" spans="8:38" s="16" customFormat="1" ht="20.100000000000001" customHeight="1" x14ac:dyDescent="0.2">
      <c r="H85" s="2"/>
      <c r="I85" s="16" t="s">
        <v>1689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1690</v>
      </c>
      <c r="AA85" s="16" t="str">
        <f t="shared" si="6"/>
        <v>1;35000@10000143;1</v>
      </c>
      <c r="AF85" s="52">
        <v>14000005</v>
      </c>
      <c r="AG85" s="54" t="s">
        <v>1691</v>
      </c>
      <c r="AH85" s="16" t="s">
        <v>1692</v>
      </c>
    </row>
    <row r="86" spans="8:38" s="16" customFormat="1" ht="20.100000000000001" customHeight="1" x14ac:dyDescent="0.2">
      <c r="H86" s="2"/>
      <c r="I86" s="16" t="s">
        <v>1693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1503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1694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1695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866</v>
      </c>
      <c r="O87" s="2">
        <v>1</v>
      </c>
      <c r="P87" s="2"/>
      <c r="Q87" s="2"/>
      <c r="R87" s="2"/>
      <c r="S87" s="2"/>
      <c r="T87" s="48">
        <v>10010084</v>
      </c>
      <c r="U87" s="49" t="s">
        <v>1696</v>
      </c>
      <c r="W87" s="16" t="s">
        <v>1697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1698</v>
      </c>
      <c r="J88" s="2">
        <v>1</v>
      </c>
      <c r="K88" s="2" t="s">
        <v>813</v>
      </c>
      <c r="L88" s="2">
        <v>35000</v>
      </c>
      <c r="M88" s="3">
        <v>10010043</v>
      </c>
      <c r="N88" s="39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6" t="s">
        <v>1699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813</v>
      </c>
      <c r="L89" s="2">
        <v>60000</v>
      </c>
      <c r="M89" s="3">
        <v>10010051</v>
      </c>
      <c r="N89" s="8" t="s">
        <v>1700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1701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1702</v>
      </c>
    </row>
    <row r="91" spans="8:38" s="16" customFormat="1" ht="20.100000000000001" customHeight="1" x14ac:dyDescent="0.2">
      <c r="H91" s="2"/>
      <c r="I91" s="16" t="s">
        <v>1703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1277</v>
      </c>
      <c r="O91" s="2">
        <v>1</v>
      </c>
      <c r="P91" s="2"/>
      <c r="Q91" s="2"/>
      <c r="R91" s="2"/>
      <c r="S91" s="2"/>
      <c r="T91" s="3">
        <v>10010087</v>
      </c>
      <c r="U91" s="6" t="s">
        <v>864</v>
      </c>
      <c r="W91" s="16" t="s">
        <v>1704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1705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866</v>
      </c>
      <c r="O92" s="2">
        <v>1</v>
      </c>
      <c r="P92" s="2"/>
      <c r="Q92" s="2"/>
      <c r="R92" s="2"/>
      <c r="S92" s="2"/>
      <c r="T92" s="3">
        <v>10010088</v>
      </c>
      <c r="U92" s="6" t="s">
        <v>1449</v>
      </c>
      <c r="W92" s="16" t="s">
        <v>1706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1707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1708</v>
      </c>
      <c r="W93" s="16" t="s">
        <v>1709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1710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1503</v>
      </c>
      <c r="O94" s="2">
        <v>1</v>
      </c>
      <c r="P94" s="2"/>
      <c r="Q94" s="2"/>
      <c r="R94" s="2"/>
      <c r="S94" s="2"/>
      <c r="W94" s="16" t="s">
        <v>1711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1712</v>
      </c>
    </row>
    <row r="95" spans="8:38" s="16" customFormat="1" ht="20.100000000000001" customHeight="1" x14ac:dyDescent="0.2">
      <c r="I95" s="16" t="s">
        <v>1713</v>
      </c>
      <c r="J95" s="2">
        <v>1</v>
      </c>
      <c r="K95" s="2" t="s">
        <v>813</v>
      </c>
      <c r="L95" s="2">
        <v>40000</v>
      </c>
      <c r="M95" s="3">
        <v>10010043</v>
      </c>
      <c r="N95" s="39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1277</v>
      </c>
      <c r="W95" s="16" t="s">
        <v>1714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813</v>
      </c>
      <c r="L96" s="2">
        <v>70000</v>
      </c>
      <c r="M96" s="3">
        <v>10000158</v>
      </c>
      <c r="N96" s="3" t="s">
        <v>1278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6" t="s">
        <v>1715</v>
      </c>
      <c r="AA96" s="16" t="str">
        <f>J96&amp;";"&amp;L96&amp;"@"&amp;M96&amp;";"&amp;O96&amp;"@"&amp;P96&amp;";"&amp;R96</f>
        <v>1;70000@10000158;1@10010046;1</v>
      </c>
      <c r="AI96" s="16" t="s">
        <v>1716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1717</v>
      </c>
      <c r="AI97" s="16" t="s">
        <v>1718</v>
      </c>
    </row>
    <row r="98" spans="4:38" s="16" customFormat="1" ht="20.100000000000001" customHeight="1" x14ac:dyDescent="0.2">
      <c r="H98" s="2"/>
      <c r="I98" s="16" t="s">
        <v>1719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1277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6" t="s">
        <v>1720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1721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867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1722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1723</v>
      </c>
      <c r="H100" s="2"/>
      <c r="I100" s="16" t="s">
        <v>1724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820</v>
      </c>
      <c r="W100" s="16" t="s">
        <v>1725</v>
      </c>
      <c r="AA100" s="16" t="str">
        <f t="shared" si="8"/>
        <v>1;45000@10010083;5</v>
      </c>
      <c r="AH100" s="16" t="s">
        <v>1726</v>
      </c>
      <c r="AI100" s="2">
        <v>1</v>
      </c>
      <c r="AJ100" s="2">
        <f>AI100*10000</f>
        <v>10000</v>
      </c>
      <c r="AL100" s="16" t="s">
        <v>1679</v>
      </c>
    </row>
    <row r="101" spans="4:38" s="16" customFormat="1" ht="20.100000000000001" customHeight="1" x14ac:dyDescent="0.2">
      <c r="H101" s="2"/>
      <c r="I101" s="16" t="s">
        <v>1727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1278</v>
      </c>
      <c r="O101" s="2">
        <v>1</v>
      </c>
      <c r="P101" s="2"/>
      <c r="Q101" s="2"/>
      <c r="R101" s="2"/>
      <c r="S101" s="2"/>
      <c r="T101" s="3">
        <v>10010044</v>
      </c>
      <c r="U101" s="8" t="s">
        <v>1576</v>
      </c>
      <c r="W101" s="16" t="s">
        <v>1728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1729</v>
      </c>
      <c r="I102" s="16" t="s">
        <v>1730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1731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1732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6" t="s">
        <v>1733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1734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1277</v>
      </c>
      <c r="O105" s="2">
        <v>1</v>
      </c>
      <c r="P105" s="2"/>
      <c r="Q105" s="2"/>
      <c r="R105" s="2"/>
      <c r="S105" s="2"/>
      <c r="T105" s="3">
        <v>10010047</v>
      </c>
      <c r="U105" s="8" t="s">
        <v>1735</v>
      </c>
      <c r="W105" s="16" t="s">
        <v>1736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1737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1275</v>
      </c>
      <c r="W106" s="16" t="s">
        <v>1738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1739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1700</v>
      </c>
      <c r="W107" s="16" t="s">
        <v>1740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1741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1742</v>
      </c>
      <c r="W108" s="16" t="s">
        <v>1743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1744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1504</v>
      </c>
      <c r="O109" s="2">
        <v>1</v>
      </c>
      <c r="P109" s="2"/>
      <c r="Q109" s="2"/>
      <c r="R109" s="2"/>
      <c r="S109" s="2"/>
      <c r="T109" s="3">
        <v>10010053</v>
      </c>
      <c r="U109" s="8" t="s">
        <v>1745</v>
      </c>
      <c r="W109" s="16" t="s">
        <v>1746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1278</v>
      </c>
      <c r="R110" s="2">
        <v>1</v>
      </c>
      <c r="S110" s="2"/>
      <c r="T110" s="17"/>
      <c r="U110" s="51"/>
      <c r="W110" s="16" t="s">
        <v>1747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1748</v>
      </c>
    </row>
    <row r="112" spans="4:38" s="16" customFormat="1" ht="20.100000000000001" customHeight="1" x14ac:dyDescent="0.2">
      <c r="H112" s="2"/>
      <c r="I112" s="16" t="s">
        <v>1749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1277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6" t="s">
        <v>1750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1751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867</v>
      </c>
      <c r="O113" s="2">
        <v>1</v>
      </c>
      <c r="P113" s="2"/>
      <c r="Q113" s="2"/>
      <c r="R113" s="2"/>
      <c r="S113" s="2"/>
      <c r="W113" s="16" t="s">
        <v>1752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1753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1278</v>
      </c>
      <c r="O114" s="2">
        <v>1</v>
      </c>
      <c r="P114" s="2"/>
      <c r="Q114" s="2"/>
      <c r="R114" s="2"/>
      <c r="S114" s="2"/>
      <c r="T114" s="3">
        <v>10000158</v>
      </c>
      <c r="U114" s="3" t="s">
        <v>1278</v>
      </c>
      <c r="W114" s="16" t="s">
        <v>1754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1755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1756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1757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1758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1759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1760</v>
      </c>
    </row>
    <row r="119" spans="8:27" s="16" customFormat="1" ht="20.100000000000001" customHeight="1" x14ac:dyDescent="0.2">
      <c r="H119" s="2"/>
      <c r="I119" s="16" t="s">
        <v>1761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1277</v>
      </c>
      <c r="O119" s="2">
        <v>1</v>
      </c>
      <c r="P119" s="2"/>
      <c r="Q119" s="2"/>
      <c r="R119" s="2"/>
      <c r="S119" s="2"/>
      <c r="T119" s="3">
        <v>10000141</v>
      </c>
      <c r="U119" s="5" t="s">
        <v>1659</v>
      </c>
      <c r="W119" s="16" t="s">
        <v>1762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1763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1278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1764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1765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1766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813</v>
      </c>
      <c r="L124" s="2">
        <v>100000</v>
      </c>
      <c r="M124" s="45">
        <v>10049003</v>
      </c>
      <c r="N124" s="45" t="s">
        <v>1767</v>
      </c>
      <c r="O124" s="2">
        <v>1</v>
      </c>
      <c r="P124" s="3">
        <v>10010052</v>
      </c>
      <c r="Q124" s="8" t="s">
        <v>1742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1470</v>
      </c>
      <c r="C3" s="2" t="s">
        <v>1768</v>
      </c>
      <c r="D3" s="2" t="s">
        <v>1769</v>
      </c>
      <c r="H3" s="2" t="s">
        <v>1770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1771</v>
      </c>
      <c r="P4" t="str">
        <f>M4&amp;G4&amp;""",Get = “"&amp;I4&amp;";"&amp;K4&amp;"""},"</f>
        <v>new BuyCellCost{ Cost = "3;360",Get = “10010083;5"},</v>
      </c>
      <c r="X4" s="16" t="s">
        <v>1277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1771</v>
      </c>
      <c r="P5" t="str">
        <f t="shared" ref="P5:P13" si="1">M5&amp;G5&amp;""",Get = “"&amp;I5&amp;";"&amp;K5&amp;"""},"</f>
        <v>new BuyCellCost{ Cost = "3;360",Get = “10010085;200"},</v>
      </c>
      <c r="X5" s="16" t="s">
        <v>1772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1277</v>
      </c>
      <c r="K6" s="2">
        <v>1</v>
      </c>
      <c r="M6" t="s">
        <v>1771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1771</v>
      </c>
      <c r="P7" t="str">
        <f t="shared" si="1"/>
        <v>new BuyCellCost{ Cost = "3;360",Get = “10010046;1"},</v>
      </c>
      <c r="X7" t="s">
        <v>1773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1771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1771</v>
      </c>
      <c r="P9" t="str">
        <f t="shared" si="1"/>
        <v>new BuyCellCost{ Cost = "3;360",Get = “10010041;1"},</v>
      </c>
      <c r="X9" s="13">
        <v>1</v>
      </c>
      <c r="Y9" s="13" t="s">
        <v>813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865</v>
      </c>
      <c r="K10" s="2">
        <v>1</v>
      </c>
      <c r="M10" t="s">
        <v>1771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1502</v>
      </c>
      <c r="K11" s="2">
        <v>1</v>
      </c>
      <c r="M11" t="s">
        <v>1771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1771</v>
      </c>
      <c r="P12" t="str">
        <f t="shared" si="1"/>
        <v>new BuyCellCost{ Cost = "3;360",Get = “10000132;10"},</v>
      </c>
      <c r="X12" t="s">
        <v>1774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1771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1700</v>
      </c>
      <c r="E14" s="2">
        <v>1</v>
      </c>
      <c r="G14" s="2"/>
      <c r="X14" t="s">
        <v>1775</v>
      </c>
    </row>
    <row r="15" spans="2:26" ht="20.100000000000001" customHeight="1" x14ac:dyDescent="0.2">
      <c r="B15" s="2"/>
      <c r="C15" s="2"/>
      <c r="D15" s="2"/>
      <c r="G15" s="2"/>
      <c r="H15" s="2" t="s">
        <v>1473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1771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866</v>
      </c>
      <c r="K17" s="2">
        <v>1</v>
      </c>
      <c r="M17" t="s">
        <v>1771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1771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1771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1276</v>
      </c>
      <c r="K20" s="2">
        <v>1</v>
      </c>
      <c r="M20" t="s">
        <v>1771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1742</v>
      </c>
      <c r="K21" s="2">
        <v>1</v>
      </c>
      <c r="M21" t="s">
        <v>1771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1449</v>
      </c>
      <c r="K22" s="2">
        <v>2</v>
      </c>
      <c r="M22" t="s">
        <v>1771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1503</v>
      </c>
      <c r="K23" s="2">
        <v>1</v>
      </c>
      <c r="M23" t="s">
        <v>1771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1771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1771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1776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1771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1771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1771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1771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1771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1277</v>
      </c>
      <c r="K33" s="2">
        <v>1</v>
      </c>
      <c r="M33" t="s">
        <v>1771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1449</v>
      </c>
      <c r="K34" s="2">
        <v>2</v>
      </c>
      <c r="M34" t="s">
        <v>1771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820</v>
      </c>
      <c r="K35" s="2">
        <v>5</v>
      </c>
      <c r="M35" t="s">
        <v>1771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1771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1771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1777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1771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1771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820</v>
      </c>
      <c r="K42" s="2">
        <v>5</v>
      </c>
      <c r="M42" t="s">
        <v>1771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1771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1771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1771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1771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1277</v>
      </c>
      <c r="K47" s="2">
        <v>1</v>
      </c>
      <c r="M47" t="s">
        <v>1771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1771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1682</v>
      </c>
      <c r="K49" s="2">
        <v>1</v>
      </c>
      <c r="M49" t="s">
        <v>1771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1449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1778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6" t="s">
        <v>1779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6" t="s">
        <v>1779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1779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1779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1779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1449</v>
      </c>
      <c r="K61" s="2">
        <v>2</v>
      </c>
      <c r="M61" s="16" t="s">
        <v>1779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1329</v>
      </c>
      <c r="K62" s="2">
        <v>1</v>
      </c>
      <c r="M62" s="16" t="s">
        <v>1779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1659</v>
      </c>
      <c r="K63" s="2">
        <v>1</v>
      </c>
      <c r="M63" s="16" t="s">
        <v>1779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1779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1779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1780</v>
      </c>
      <c r="G70" s="40" t="s">
        <v>1781</v>
      </c>
      <c r="H70" s="40" t="s">
        <v>1782</v>
      </c>
    </row>
    <row r="71" spans="3:16" s="16" customFormat="1" ht="20.100000000000001" customHeight="1" x14ac:dyDescent="0.2">
      <c r="C71" s="2">
        <v>70</v>
      </c>
      <c r="D71" s="2" t="s">
        <v>1780</v>
      </c>
      <c r="G71" s="16" t="s">
        <v>875</v>
      </c>
      <c r="H71" s="16" t="s">
        <v>1783</v>
      </c>
    </row>
    <row r="72" spans="3:16" s="16" customFormat="1" ht="20.100000000000001" customHeight="1" x14ac:dyDescent="0.2">
      <c r="C72" s="2">
        <v>150</v>
      </c>
      <c r="D72" s="2" t="s">
        <v>1780</v>
      </c>
      <c r="G72" s="16" t="s">
        <v>1784</v>
      </c>
      <c r="H72" s="16" t="s">
        <v>1785</v>
      </c>
    </row>
    <row r="73" spans="3:16" s="16" customFormat="1" ht="20.100000000000001" customHeight="1" x14ac:dyDescent="0.2">
      <c r="C73" s="2">
        <v>300</v>
      </c>
      <c r="D73" s="2" t="s">
        <v>1780</v>
      </c>
    </row>
    <row r="74" spans="3:16" s="16" customFormat="1" ht="20.100000000000001" customHeight="1" x14ac:dyDescent="0.2">
      <c r="C74" s="2" t="s">
        <v>81</v>
      </c>
      <c r="D74" s="2" t="s">
        <v>1786</v>
      </c>
    </row>
    <row r="75" spans="3:16" s="16" customFormat="1" ht="20.100000000000001" customHeight="1" x14ac:dyDescent="0.2">
      <c r="G75" s="16" t="s">
        <v>1787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1788</v>
      </c>
      <c r="H78" s="2"/>
      <c r="I78" s="2"/>
      <c r="J78" s="2" t="s">
        <v>1789</v>
      </c>
    </row>
    <row r="79" spans="3:16" s="16" customFormat="1" ht="20.100000000000001" customHeight="1" x14ac:dyDescent="0.2">
      <c r="C79" s="16">
        <v>2</v>
      </c>
      <c r="D79" s="16" t="s">
        <v>1790</v>
      </c>
      <c r="F79" s="2"/>
      <c r="G79" s="41">
        <v>14060005</v>
      </c>
      <c r="H79" s="42" t="s">
        <v>898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1791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1786</v>
      </c>
      <c r="H81" s="2"/>
      <c r="I81" s="2"/>
      <c r="J81" s="2"/>
    </row>
    <row r="82" spans="3:17" s="1" customFormat="1" ht="20.100000000000001" customHeight="1" x14ac:dyDescent="0.2">
      <c r="C82" s="1" t="s">
        <v>1792</v>
      </c>
      <c r="D82" s="1" t="s">
        <v>1793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1794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921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1795</v>
      </c>
      <c r="H87" s="5"/>
      <c r="I87" s="2"/>
      <c r="J87" s="2"/>
      <c r="O87" s="3">
        <v>10000141</v>
      </c>
      <c r="P87" s="5" t="s">
        <v>1659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1796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931</v>
      </c>
      <c r="I91" s="2">
        <v>1</v>
      </c>
      <c r="J91" s="2">
        <v>1000000</v>
      </c>
      <c r="O91" s="3">
        <v>10000150</v>
      </c>
      <c r="P91" s="3" t="s">
        <v>1329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1745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1398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1797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941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1798</v>
      </c>
      <c r="D2" s="2"/>
      <c r="E2" s="2"/>
      <c r="F2" s="2" t="s">
        <v>1799</v>
      </c>
      <c r="G2" s="2"/>
      <c r="H2" s="2" t="s">
        <v>1800</v>
      </c>
      <c r="I2" s="2" t="s">
        <v>1801</v>
      </c>
      <c r="J2" s="2" t="s">
        <v>1802</v>
      </c>
      <c r="K2" s="9" t="s">
        <v>1803</v>
      </c>
      <c r="L2" s="2"/>
      <c r="M2" s="2" t="s">
        <v>1804</v>
      </c>
      <c r="N2" s="2" t="s">
        <v>1805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1806</v>
      </c>
      <c r="E3" s="2"/>
      <c r="F3" s="2" t="s">
        <v>1807</v>
      </c>
      <c r="G3" s="2"/>
      <c r="H3" s="2"/>
      <c r="I3" s="2"/>
      <c r="J3" s="2" t="s">
        <v>1808</v>
      </c>
      <c r="K3" s="2">
        <v>0.65</v>
      </c>
      <c r="L3" s="2" t="s">
        <v>1798</v>
      </c>
      <c r="M3" s="2"/>
      <c r="N3" s="9" t="s">
        <v>1809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1810</v>
      </c>
      <c r="G4" s="2"/>
      <c r="H4" s="2"/>
      <c r="I4" s="2" t="s">
        <v>1811</v>
      </c>
      <c r="J4" s="2"/>
      <c r="K4" s="2">
        <v>0.3</v>
      </c>
      <c r="L4" s="2" t="s">
        <v>1812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1813</v>
      </c>
      <c r="G5" s="2"/>
      <c r="H5" s="2"/>
      <c r="I5" s="2" t="s">
        <v>1814</v>
      </c>
      <c r="J5" s="2"/>
      <c r="K5" s="2">
        <v>0.05</v>
      </c>
      <c r="L5" s="2" t="s">
        <v>1815</v>
      </c>
      <c r="M5" s="2"/>
      <c r="N5" s="2"/>
      <c r="O5" s="2"/>
      <c r="P5" s="2"/>
      <c r="Q5" s="2"/>
      <c r="R5" s="2"/>
      <c r="S5" s="2"/>
      <c r="AA5" s="2" t="s">
        <v>1816</v>
      </c>
    </row>
    <row r="6" spans="2:30" s="1" customFormat="1" ht="20.100000000000001" customHeight="1" x14ac:dyDescent="0.2">
      <c r="C6" s="2" t="s">
        <v>1812</v>
      </c>
      <c r="D6" s="2"/>
      <c r="E6" s="2"/>
      <c r="F6" s="2"/>
      <c r="G6" s="2"/>
      <c r="H6" s="2"/>
      <c r="I6" s="2" t="s">
        <v>1817</v>
      </c>
      <c r="J6" s="2"/>
      <c r="K6" s="2"/>
      <c r="L6" s="2"/>
      <c r="M6" s="2" t="s">
        <v>1818</v>
      </c>
      <c r="N6" s="2"/>
      <c r="O6" s="2"/>
      <c r="P6" s="2"/>
      <c r="Q6" s="2"/>
      <c r="R6" s="2"/>
      <c r="S6" s="2"/>
      <c r="AA6" s="2">
        <v>1</v>
      </c>
      <c r="AB6" s="2" t="s">
        <v>1819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1806</v>
      </c>
      <c r="E7" s="2"/>
      <c r="F7" s="2" t="s">
        <v>1820</v>
      </c>
      <c r="G7" s="2"/>
      <c r="H7" s="2"/>
      <c r="L7" s="2" t="s">
        <v>1821</v>
      </c>
      <c r="M7" s="2" t="s">
        <v>1822</v>
      </c>
      <c r="N7" s="2"/>
      <c r="O7" s="2"/>
      <c r="AA7" s="2">
        <v>2</v>
      </c>
      <c r="AB7" s="2" t="s">
        <v>1823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1824</v>
      </c>
      <c r="I8" s="2" t="s">
        <v>1825</v>
      </c>
      <c r="J8" s="16" t="s">
        <v>1826</v>
      </c>
      <c r="L8" s="2" t="s">
        <v>1827</v>
      </c>
      <c r="M8" s="2" t="s">
        <v>1828</v>
      </c>
      <c r="N8" s="2"/>
      <c r="O8" s="2"/>
      <c r="AA8" s="2">
        <v>3</v>
      </c>
      <c r="AB8" s="2" t="s">
        <v>1829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1830</v>
      </c>
      <c r="L9" s="2" t="s">
        <v>1831</v>
      </c>
      <c r="M9" s="2" t="s">
        <v>1832</v>
      </c>
      <c r="N9" s="2"/>
      <c r="O9" s="2"/>
      <c r="AA9" s="2">
        <v>4</v>
      </c>
      <c r="AB9" s="2" t="s">
        <v>1833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1834</v>
      </c>
      <c r="G10" s="2"/>
      <c r="H10" s="2"/>
      <c r="J10" s="16" t="s">
        <v>1835</v>
      </c>
      <c r="L10" s="2" t="s">
        <v>1836</v>
      </c>
      <c r="M10" s="2" t="s">
        <v>1837</v>
      </c>
      <c r="N10" s="2"/>
      <c r="O10" s="16" t="s">
        <v>1838</v>
      </c>
      <c r="S10" s="16"/>
      <c r="AA10" s="2">
        <v>5</v>
      </c>
      <c r="AB10" s="2" t="s">
        <v>1839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1840</v>
      </c>
      <c r="G11" s="2"/>
      <c r="H11" s="2"/>
      <c r="J11" s="16" t="s">
        <v>1841</v>
      </c>
      <c r="L11" s="2" t="s">
        <v>1842</v>
      </c>
      <c r="M11" s="2" t="s">
        <v>1843</v>
      </c>
      <c r="N11" s="2"/>
      <c r="O11" s="16" t="s">
        <v>1844</v>
      </c>
      <c r="S11" s="16" t="s">
        <v>1845</v>
      </c>
      <c r="AC11" s="2"/>
      <c r="AD11" s="2"/>
    </row>
    <row r="12" spans="2:30" s="1" customFormat="1" ht="20.100000000000001" customHeight="1" x14ac:dyDescent="0.2">
      <c r="E12" s="2"/>
      <c r="F12" s="2" t="s">
        <v>1846</v>
      </c>
      <c r="G12" s="2"/>
      <c r="H12" s="2"/>
      <c r="J12" s="16" t="s">
        <v>1847</v>
      </c>
      <c r="L12" s="2" t="s">
        <v>1848</v>
      </c>
      <c r="M12" s="2" t="s">
        <v>1849</v>
      </c>
      <c r="N12" s="2"/>
      <c r="O12" s="16" t="s">
        <v>1850</v>
      </c>
      <c r="S12" s="16" t="s">
        <v>1851</v>
      </c>
      <c r="AA12" s="2" t="s">
        <v>1852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1853</v>
      </c>
      <c r="N13" s="2"/>
      <c r="O13" s="16" t="s">
        <v>1854</v>
      </c>
      <c r="AA13" s="2">
        <v>1</v>
      </c>
      <c r="AB13" s="2" t="s">
        <v>1855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1856</v>
      </c>
      <c r="G14" s="2"/>
      <c r="H14" s="2"/>
      <c r="I14" s="2" t="s">
        <v>1857</v>
      </c>
      <c r="J14" s="16" t="s">
        <v>1858</v>
      </c>
      <c r="L14" s="2" t="s">
        <v>1859</v>
      </c>
      <c r="M14" s="2" t="s">
        <v>1860</v>
      </c>
      <c r="N14" s="2"/>
      <c r="O14" s="9" t="s">
        <v>1861</v>
      </c>
      <c r="AA14" s="2">
        <v>2</v>
      </c>
      <c r="AB14" s="2" t="s">
        <v>1862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1863</v>
      </c>
      <c r="G15" s="2"/>
      <c r="H15" s="2"/>
      <c r="J15" s="16" t="s">
        <v>1864</v>
      </c>
      <c r="L15" s="2"/>
      <c r="M15" s="2" t="s">
        <v>1865</v>
      </c>
      <c r="N15" s="2"/>
      <c r="O15" s="9" t="s">
        <v>1866</v>
      </c>
      <c r="AA15" s="2">
        <v>3</v>
      </c>
      <c r="AB15" s="2" t="s">
        <v>1867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1868</v>
      </c>
      <c r="M16" s="2" t="s">
        <v>1869</v>
      </c>
      <c r="N16" s="2"/>
      <c r="O16" s="9" t="s">
        <v>1870</v>
      </c>
      <c r="AA16" s="2">
        <v>4</v>
      </c>
      <c r="AB16" s="2" t="s">
        <v>1871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1872</v>
      </c>
      <c r="G17" s="2"/>
      <c r="H17" s="2"/>
      <c r="K17" s="16"/>
      <c r="M17" s="2"/>
      <c r="AA17" s="2">
        <v>5</v>
      </c>
      <c r="AB17" s="2" t="s">
        <v>1873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1874</v>
      </c>
      <c r="G18" s="2" t="s">
        <v>1875</v>
      </c>
      <c r="H18" s="2">
        <v>0</v>
      </c>
      <c r="I18" s="2" t="s">
        <v>1876</v>
      </c>
      <c r="J18" s="2"/>
      <c r="M18" s="2" t="s">
        <v>1877</v>
      </c>
    </row>
    <row r="19" spans="3:45" s="1" customFormat="1" ht="20.100000000000001" customHeight="1" x14ac:dyDescent="0.2">
      <c r="E19" s="2">
        <v>2</v>
      </c>
      <c r="F19" s="2" t="s">
        <v>1878</v>
      </c>
      <c r="G19" s="2" t="s">
        <v>1879</v>
      </c>
      <c r="H19" s="2">
        <v>30</v>
      </c>
      <c r="I19" s="2" t="s">
        <v>1880</v>
      </c>
      <c r="J19" s="2"/>
      <c r="M19" s="17" t="s">
        <v>1881</v>
      </c>
      <c r="N19" s="21"/>
      <c r="O19" s="21"/>
      <c r="W19" s="2"/>
      <c r="AA19" s="2" t="s">
        <v>1882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1883</v>
      </c>
      <c r="G20" s="2" t="s">
        <v>1884</v>
      </c>
      <c r="H20" s="2">
        <v>60</v>
      </c>
      <c r="I20" s="2" t="s">
        <v>1885</v>
      </c>
      <c r="J20" s="2" t="s">
        <v>1886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1887</v>
      </c>
      <c r="G21" s="2" t="s">
        <v>1888</v>
      </c>
      <c r="H21" s="2">
        <v>80</v>
      </c>
      <c r="I21" s="2" t="s">
        <v>1889</v>
      </c>
      <c r="J21" s="2" t="s">
        <v>1890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1891</v>
      </c>
      <c r="K25" s="2" t="s">
        <v>1892</v>
      </c>
      <c r="L25" s="2"/>
      <c r="M25" s="2" t="s">
        <v>1893</v>
      </c>
      <c r="N25" s="2"/>
      <c r="O25" s="20" t="s">
        <v>1894</v>
      </c>
      <c r="P25" s="2" t="s">
        <v>1895</v>
      </c>
      <c r="Q25" s="2" t="s">
        <v>1896</v>
      </c>
      <c r="R25" s="2" t="s">
        <v>1897</v>
      </c>
      <c r="S25" s="2" t="s">
        <v>1898</v>
      </c>
      <c r="T25" s="2" t="s">
        <v>1898</v>
      </c>
      <c r="U25" s="2" t="s">
        <v>1899</v>
      </c>
      <c r="V25" s="2" t="s">
        <v>1900</v>
      </c>
      <c r="W25" s="2" t="s">
        <v>1901</v>
      </c>
      <c r="X25" s="2" t="s">
        <v>1902</v>
      </c>
      <c r="Y25" s="20" t="s">
        <v>1903</v>
      </c>
      <c r="Z25" s="2" t="s">
        <v>1904</v>
      </c>
      <c r="AA25" s="2" t="s">
        <v>1905</v>
      </c>
      <c r="AB25" s="2" t="s">
        <v>1906</v>
      </c>
      <c r="AC25" s="2"/>
      <c r="AD25" s="2"/>
      <c r="AE25" s="2" t="s">
        <v>1819</v>
      </c>
      <c r="AF25" s="2"/>
      <c r="AG25" s="2" t="s">
        <v>1823</v>
      </c>
      <c r="AH25" s="2"/>
      <c r="AI25" s="2" t="s">
        <v>1829</v>
      </c>
      <c r="AJ25" s="2"/>
      <c r="AK25" s="2" t="s">
        <v>1833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1907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1908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1909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1910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1911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1912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1913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1914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1915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1916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1917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1918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1919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1920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1816</v>
      </c>
      <c r="K43" s="2" t="s">
        <v>1921</v>
      </c>
      <c r="L43" s="2"/>
      <c r="M43" s="2" t="s">
        <v>1922</v>
      </c>
      <c r="N43" s="2"/>
      <c r="O43" s="20" t="s">
        <v>1923</v>
      </c>
      <c r="P43" s="2" t="s">
        <v>1895</v>
      </c>
      <c r="Q43" s="2" t="s">
        <v>1896</v>
      </c>
      <c r="R43" s="2" t="s">
        <v>1897</v>
      </c>
      <c r="S43" s="2" t="s">
        <v>1924</v>
      </c>
      <c r="T43" s="2" t="s">
        <v>1924</v>
      </c>
      <c r="U43" s="2" t="s">
        <v>1899</v>
      </c>
      <c r="V43" s="2" t="s">
        <v>1900</v>
      </c>
      <c r="W43" s="2" t="s">
        <v>1901</v>
      </c>
      <c r="X43" s="2" t="s">
        <v>1902</v>
      </c>
      <c r="Y43" s="20" t="s">
        <v>1903</v>
      </c>
      <c r="Z43" s="2" t="s">
        <v>1904</v>
      </c>
      <c r="AA43" s="2" t="s">
        <v>1925</v>
      </c>
      <c r="AB43" s="2" t="s">
        <v>1926</v>
      </c>
      <c r="AD43" s="2" t="s">
        <v>1906</v>
      </c>
      <c r="AE43" s="2"/>
      <c r="AF43" s="2"/>
      <c r="AG43" s="2" t="s">
        <v>1819</v>
      </c>
      <c r="AH43" s="2"/>
      <c r="AI43" s="2" t="s">
        <v>1823</v>
      </c>
      <c r="AJ43" s="2"/>
      <c r="AK43" s="2" t="s">
        <v>1829</v>
      </c>
      <c r="AL43" s="2"/>
      <c r="AM43" s="2" t="s">
        <v>1833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1927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1928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1929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1930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1931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1932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1933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1934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1935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1933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1936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1937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1938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1939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1940</v>
      </c>
      <c r="AE59" s="20" t="s">
        <v>1941</v>
      </c>
      <c r="AG59" s="20" t="s">
        <v>1940</v>
      </c>
    </row>
    <row r="60" spans="7:45" ht="20.100000000000001" customHeight="1" x14ac:dyDescent="0.2">
      <c r="G60" s="2" t="s">
        <v>1942</v>
      </c>
      <c r="H60" s="2"/>
      <c r="I60" s="2" t="s">
        <v>1943</v>
      </c>
      <c r="J60" s="2" t="s">
        <v>1944</v>
      </c>
      <c r="K60" s="2" t="s">
        <v>43</v>
      </c>
      <c r="L60" s="2"/>
      <c r="M60" s="2" t="s">
        <v>1945</v>
      </c>
      <c r="N60" s="2"/>
      <c r="O60" s="2" t="s">
        <v>1946</v>
      </c>
      <c r="P60" s="2" t="s">
        <v>1947</v>
      </c>
      <c r="Q60" s="2" t="s">
        <v>1948</v>
      </c>
      <c r="R60" s="2" t="s">
        <v>1949</v>
      </c>
      <c r="S60" s="2"/>
      <c r="T60" s="2" t="s">
        <v>1950</v>
      </c>
      <c r="U60" s="2" t="s">
        <v>1951</v>
      </c>
      <c r="V60" s="2" t="s">
        <v>1948</v>
      </c>
      <c r="W60" s="2" t="s">
        <v>1952</v>
      </c>
      <c r="X60" s="2" t="s">
        <v>1953</v>
      </c>
      <c r="Y60" s="2" t="s">
        <v>1950</v>
      </c>
      <c r="Z60" s="2" t="s">
        <v>1951</v>
      </c>
      <c r="AB60" s="2" t="s">
        <v>1954</v>
      </c>
      <c r="AD60" s="2" t="s">
        <v>1955</v>
      </c>
      <c r="AE60" s="2" t="s">
        <v>1956</v>
      </c>
      <c r="AF60" s="13" t="s">
        <v>1957</v>
      </c>
      <c r="AG60" s="2" t="s">
        <v>1958</v>
      </c>
      <c r="AH60" s="2" t="s">
        <v>1959</v>
      </c>
      <c r="AI60" s="2" t="s">
        <v>1960</v>
      </c>
      <c r="AJ60" s="2" t="s">
        <v>1961</v>
      </c>
      <c r="AK60" s="2" t="s">
        <v>1962</v>
      </c>
      <c r="AM60" s="2" t="s">
        <v>1963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854</v>
      </c>
      <c r="AQ63" s="2">
        <v>30</v>
      </c>
      <c r="AR63" s="1" t="s">
        <v>1964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854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854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854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1965</v>
      </c>
      <c r="AO67" s="2">
        <v>5</v>
      </c>
      <c r="AP67" s="2" t="s">
        <v>854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1966</v>
      </c>
      <c r="J89" s="2" t="s">
        <v>1967</v>
      </c>
      <c r="K89" s="2" t="s">
        <v>1968</v>
      </c>
      <c r="M89" s="2" t="s">
        <v>1969</v>
      </c>
      <c r="P89" s="2" t="s">
        <v>1970</v>
      </c>
      <c r="Q89" s="2" t="s">
        <v>1971</v>
      </c>
      <c r="R89" s="2" t="s">
        <v>1816</v>
      </c>
      <c r="S89" s="2" t="s">
        <v>1972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1907</v>
      </c>
      <c r="G115" s="25" t="s">
        <v>1907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1908</v>
      </c>
      <c r="G116" s="25" t="s">
        <v>1908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1909</v>
      </c>
      <c r="G117" s="25" t="s">
        <v>1909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1910</v>
      </c>
      <c r="G118" s="28" t="s">
        <v>1910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1911</v>
      </c>
      <c r="G119" s="28" t="s">
        <v>1911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1912</v>
      </c>
      <c r="G120" s="28" t="s">
        <v>1912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1913</v>
      </c>
      <c r="G121" s="28" t="s">
        <v>1913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1914</v>
      </c>
      <c r="G122" s="28" t="s">
        <v>1914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1915</v>
      </c>
      <c r="G123" s="28" t="s">
        <v>1915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1916</v>
      </c>
      <c r="G124" s="28" t="s">
        <v>1916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1917</v>
      </c>
      <c r="G125" s="28" t="s">
        <v>1917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1973</v>
      </c>
      <c r="C126" s="2" t="s">
        <v>1974</v>
      </c>
      <c r="E126" s="26">
        <v>10033012</v>
      </c>
      <c r="F126" s="27" t="s">
        <v>1918</v>
      </c>
      <c r="G126" s="28" t="s">
        <v>1918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1975</v>
      </c>
      <c r="C127" s="2">
        <v>1</v>
      </c>
      <c r="D127" s="2">
        <v>100403</v>
      </c>
      <c r="E127" s="26">
        <v>10033013</v>
      </c>
      <c r="F127" s="27" t="s">
        <v>1919</v>
      </c>
      <c r="G127" s="28" t="s">
        <v>1919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1976</v>
      </c>
      <c r="C128" s="2">
        <v>1</v>
      </c>
      <c r="D128" s="2">
        <v>100603</v>
      </c>
      <c r="E128" s="26">
        <v>10033014</v>
      </c>
      <c r="F128" s="27" t="s">
        <v>1920</v>
      </c>
      <c r="G128" s="28" t="s">
        <v>1920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1977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1978</v>
      </c>
      <c r="C130" s="2">
        <v>1</v>
      </c>
      <c r="D130" s="2">
        <v>100203</v>
      </c>
      <c r="E130" s="23">
        <v>10035001</v>
      </c>
      <c r="F130" s="24" t="s">
        <v>1927</v>
      </c>
      <c r="G130" s="25" t="s">
        <v>1979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1980</v>
      </c>
      <c r="C131" s="2">
        <v>2</v>
      </c>
      <c r="D131" s="2">
        <v>119303</v>
      </c>
      <c r="E131" s="23">
        <v>10035002</v>
      </c>
      <c r="F131" s="24" t="s">
        <v>1928</v>
      </c>
      <c r="G131" s="25" t="s">
        <v>1981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1982</v>
      </c>
      <c r="C132" s="2">
        <v>2</v>
      </c>
      <c r="D132" s="2">
        <v>119403</v>
      </c>
      <c r="E132" s="26">
        <v>10035003</v>
      </c>
      <c r="F132" s="27" t="s">
        <v>1929</v>
      </c>
      <c r="G132" s="28" t="s">
        <v>1983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1984</v>
      </c>
      <c r="C133" s="2">
        <v>2</v>
      </c>
      <c r="D133" s="2">
        <v>119103</v>
      </c>
      <c r="E133" s="26">
        <v>10035004</v>
      </c>
      <c r="F133" s="27" t="s">
        <v>1930</v>
      </c>
      <c r="G133" s="28" t="s">
        <v>1985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1986</v>
      </c>
      <c r="C134" s="2">
        <v>2</v>
      </c>
      <c r="D134" s="2">
        <v>119203</v>
      </c>
      <c r="E134" s="26">
        <v>10035005</v>
      </c>
      <c r="F134" s="27" t="s">
        <v>1931</v>
      </c>
      <c r="G134" s="28" t="s">
        <v>1987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1988</v>
      </c>
      <c r="C135" s="2">
        <v>3</v>
      </c>
      <c r="D135" s="2">
        <v>105103</v>
      </c>
      <c r="E135" s="26">
        <v>10035006</v>
      </c>
      <c r="F135" s="27" t="s">
        <v>1932</v>
      </c>
      <c r="G135" s="28" t="s">
        <v>1989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1990</v>
      </c>
      <c r="C136" s="2">
        <v>3</v>
      </c>
      <c r="D136" s="2">
        <v>105303</v>
      </c>
      <c r="E136" s="26">
        <v>10035007</v>
      </c>
      <c r="F136" s="27" t="s">
        <v>1933</v>
      </c>
      <c r="G136" s="28" t="s">
        <v>1991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1992</v>
      </c>
      <c r="C137" s="2">
        <v>3</v>
      </c>
      <c r="D137" s="2">
        <v>105203</v>
      </c>
      <c r="E137" s="26">
        <v>10035008</v>
      </c>
      <c r="F137" s="27" t="s">
        <v>1934</v>
      </c>
      <c r="G137" s="28" t="s">
        <v>1993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1994</v>
      </c>
      <c r="C138" s="2">
        <v>3</v>
      </c>
      <c r="D138" s="2">
        <v>105403</v>
      </c>
      <c r="E138" s="26">
        <v>10035009</v>
      </c>
      <c r="F138" s="27" t="s">
        <v>1935</v>
      </c>
      <c r="G138" s="28" t="s">
        <v>1995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1996</v>
      </c>
      <c r="C139" s="2">
        <v>3</v>
      </c>
      <c r="D139" s="2">
        <v>105503</v>
      </c>
      <c r="E139" s="26">
        <v>10035010</v>
      </c>
      <c r="F139" s="27" t="s">
        <v>1933</v>
      </c>
      <c r="G139" s="28" t="s">
        <v>1997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1998</v>
      </c>
      <c r="C140" s="2">
        <v>4</v>
      </c>
      <c r="D140" s="2">
        <v>109503</v>
      </c>
      <c r="E140" s="26">
        <v>10035011</v>
      </c>
      <c r="F140" s="27" t="s">
        <v>1936</v>
      </c>
      <c r="G140" s="28" t="s">
        <v>1999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2000</v>
      </c>
      <c r="C141" s="2">
        <v>4</v>
      </c>
      <c r="D141" s="2">
        <v>110203</v>
      </c>
      <c r="E141" s="26">
        <v>10035012</v>
      </c>
      <c r="F141" s="27" t="s">
        <v>1937</v>
      </c>
      <c r="G141" s="28" t="s">
        <v>2001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2002</v>
      </c>
      <c r="C142" s="2">
        <v>4</v>
      </c>
      <c r="D142" s="2">
        <v>110103</v>
      </c>
      <c r="E142" s="26">
        <v>10035013</v>
      </c>
      <c r="F142" s="27" t="s">
        <v>1938</v>
      </c>
      <c r="G142" s="28" t="s">
        <v>2003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2004</v>
      </c>
      <c r="C143" s="2">
        <v>4</v>
      </c>
      <c r="D143" s="2">
        <v>120603</v>
      </c>
      <c r="E143" s="30">
        <v>10035014</v>
      </c>
      <c r="F143" s="2" t="s">
        <v>1939</v>
      </c>
      <c r="G143" s="31" t="s">
        <v>2005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2006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2007</v>
      </c>
      <c r="G146" s="2"/>
      <c r="H146" s="2"/>
      <c r="I146" s="2"/>
      <c r="J146" s="2" t="s">
        <v>1585</v>
      </c>
      <c r="K146" s="2" t="s">
        <v>2008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2009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2010</v>
      </c>
      <c r="AH147" s="2"/>
      <c r="AI147" s="2" t="s">
        <v>2011</v>
      </c>
      <c r="AJ147" s="2" t="s">
        <v>2012</v>
      </c>
      <c r="AK147" s="2" t="s">
        <v>2013</v>
      </c>
      <c r="AL147" s="2" t="s">
        <v>2014</v>
      </c>
    </row>
    <row r="148" spans="2:40" s="16" customFormat="1" ht="20.100000000000001" customHeight="1" x14ac:dyDescent="0.2">
      <c r="B148" s="2" t="s">
        <v>1975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2015</v>
      </c>
      <c r="K148" s="2" t="s">
        <v>1907</v>
      </c>
      <c r="L148" s="2">
        <v>10033001</v>
      </c>
      <c r="M148" s="2" t="s">
        <v>1979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400</v>
      </c>
      <c r="Z148" s="2"/>
      <c r="AA148" s="2">
        <f>LOOKUP(N148,[2]ItemProto!$C$262:$C$303,[2]ItemProto!$O$262:$O$303)</f>
        <v>2392</v>
      </c>
      <c r="AB148" s="2"/>
      <c r="AC148" s="2"/>
      <c r="AD148" s="2"/>
      <c r="AE148" s="2"/>
      <c r="AF148" s="2"/>
      <c r="AG148" s="2">
        <f>SUM(Y148:AE148)</f>
        <v>2792</v>
      </c>
      <c r="AH148" s="2"/>
      <c r="AI148" s="2">
        <v>1.5</v>
      </c>
      <c r="AJ148" s="2">
        <v>3</v>
      </c>
      <c r="AK148" s="2">
        <f>ROUND(AI148*AG148,0)</f>
        <v>4188</v>
      </c>
      <c r="AL148" s="2">
        <f>AJ148*AG148</f>
        <v>8376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4188,BuyMaxZiJin = 8376},  //炒鸡蛋</v>
      </c>
    </row>
    <row r="149" spans="2:40" s="16" customFormat="1" ht="20.100000000000001" customHeight="1" x14ac:dyDescent="0.2">
      <c r="B149" s="2" t="s">
        <v>1976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2016</v>
      </c>
      <c r="K149" s="2" t="s">
        <v>1981</v>
      </c>
      <c r="L149" s="2">
        <v>10035002</v>
      </c>
      <c r="M149" s="2" t="s">
        <v>1981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2392</v>
      </c>
      <c r="Z149" s="2"/>
      <c r="AA149" s="2">
        <f>LOOKUP(N149,[2]ItemProto!$C$262:$C$303,[2]ItemProto!$O$262:$O$303)</f>
        <v>2392</v>
      </c>
      <c r="AB149" s="2"/>
      <c r="AC149" s="2"/>
      <c r="AD149" s="2"/>
      <c r="AE149" s="2"/>
      <c r="AF149" s="2"/>
      <c r="AG149" s="2">
        <f t="shared" ref="AG149:AG182" si="100">SUM(Y149:AE149)</f>
        <v>4784</v>
      </c>
      <c r="AH149" s="2"/>
      <c r="AI149" s="2">
        <v>1.5</v>
      </c>
      <c r="AJ149" s="2">
        <v>3</v>
      </c>
      <c r="AK149" s="2">
        <f t="shared" ref="AK149:AK182" si="101">ROUND(AI149*AG149,0)</f>
        <v>7176</v>
      </c>
      <c r="AL149" s="2">
        <f t="shared" ref="AL149:AL182" si="102">AJ149*AG149</f>
        <v>14352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7176,BuyMaxZiJin = 14352},  //咸鸭蛋</v>
      </c>
    </row>
    <row r="150" spans="2:40" s="16" customFormat="1" ht="20.100000000000001" customHeight="1" x14ac:dyDescent="0.2">
      <c r="B150" s="2" t="s">
        <v>1977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2017</v>
      </c>
      <c r="K150" s="2" t="s">
        <v>1908</v>
      </c>
      <c r="L150" s="2">
        <v>10033002</v>
      </c>
      <c r="M150" s="2" t="s">
        <v>1909</v>
      </c>
      <c r="N150" s="2">
        <v>10033003</v>
      </c>
      <c r="O150" s="2" t="s">
        <v>1909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588</v>
      </c>
      <c r="Z150" s="2"/>
      <c r="AA150" s="2">
        <f>LOOKUP(N150,[2]ItemProto!$C$262:$C$303,[2]ItemProto!$O$262:$O$303)</f>
        <v>821</v>
      </c>
      <c r="AB150" s="2"/>
      <c r="AC150" s="2">
        <f>LOOKUP(P150,[2]ItemProto!$C$262:$C$303,[2]ItemProto!$O$262:$O$303)</f>
        <v>821</v>
      </c>
      <c r="AD150" s="2"/>
      <c r="AE150" s="2"/>
      <c r="AF150" s="2"/>
      <c r="AG150" s="2">
        <f t="shared" si="100"/>
        <v>2230</v>
      </c>
      <c r="AH150" s="2"/>
      <c r="AI150" s="2">
        <v>1.5</v>
      </c>
      <c r="AJ150" s="2">
        <v>3</v>
      </c>
      <c r="AK150" s="2">
        <f t="shared" si="101"/>
        <v>3345</v>
      </c>
      <c r="AL150" s="2">
        <f t="shared" si="102"/>
        <v>6690</v>
      </c>
      <c r="AN150" s="16" t="str">
        <f t="shared" si="103"/>
        <v>new JiaYuanPurchase{ ItemID = 10036003,ItemNum = 1, BuyMinZiJin = 3345,BuyMaxZiJin = 6690},  //胡萝卜汁</v>
      </c>
    </row>
    <row r="151" spans="2:40" s="16" customFormat="1" ht="20.100000000000001" customHeight="1" x14ac:dyDescent="0.2">
      <c r="B151" s="2" t="s">
        <v>1978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2018</v>
      </c>
      <c r="K151" s="2" t="s">
        <v>1908</v>
      </c>
      <c r="L151" s="2">
        <v>10033002</v>
      </c>
      <c r="M151" s="2" t="s">
        <v>1979</v>
      </c>
      <c r="N151" s="2">
        <v>10035001</v>
      </c>
      <c r="O151" s="2" t="s">
        <v>1981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588</v>
      </c>
      <c r="Z151" s="2"/>
      <c r="AA151" s="2">
        <f>LOOKUP(N151,[2]ItemProto!$C$262:$C$303,[2]ItemProto!$O$262:$O$303)</f>
        <v>2392</v>
      </c>
      <c r="AB151" s="2"/>
      <c r="AC151" s="2">
        <f>LOOKUP(P151,[2]ItemProto!$C$262:$C$303,[2]ItemProto!$O$262:$O$303)</f>
        <v>2392</v>
      </c>
      <c r="AD151" s="2"/>
      <c r="AE151" s="2"/>
      <c r="AF151" s="2"/>
      <c r="AG151" s="2">
        <f t="shared" si="100"/>
        <v>5372</v>
      </c>
      <c r="AH151" s="2"/>
      <c r="AI151" s="2">
        <v>1.5</v>
      </c>
      <c r="AJ151" s="2">
        <v>3</v>
      </c>
      <c r="AK151" s="2">
        <f t="shared" si="101"/>
        <v>8058</v>
      </c>
      <c r="AL151" s="2">
        <f t="shared" si="102"/>
        <v>16116</v>
      </c>
      <c r="AN151" s="16" t="str">
        <f t="shared" si="103"/>
        <v>new JiaYuanPurchase{ ItemID = 10036004,ItemNum = 1, BuyMinZiJin = 8058,BuyMaxZiJin = 16116},  //腌蛋</v>
      </c>
    </row>
    <row r="152" spans="2:40" s="16" customFormat="1" ht="20.100000000000001" customHeight="1" x14ac:dyDescent="0.2">
      <c r="B152" s="2" t="s">
        <v>1980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2019</v>
      </c>
      <c r="K152" s="2" t="s">
        <v>1907</v>
      </c>
      <c r="L152" s="2">
        <v>10033001</v>
      </c>
      <c r="M152" s="2" t="s">
        <v>1910</v>
      </c>
      <c r="N152" s="2">
        <v>10033004</v>
      </c>
      <c r="O152" s="2" t="s">
        <v>1910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400</v>
      </c>
      <c r="Z152" s="2"/>
      <c r="AA152" s="2">
        <f>LOOKUP(N152,[2]ItemProto!$C$262:$C$303,[2]ItemProto!$O$262:$O$303)</f>
        <v>1104</v>
      </c>
      <c r="AB152" s="2"/>
      <c r="AC152" s="2">
        <f>LOOKUP(P152,[2]ItemProto!$C$262:$C$303,[2]ItemProto!$O$262:$O$303)</f>
        <v>1104</v>
      </c>
      <c r="AD152" s="2"/>
      <c r="AE152" s="2"/>
      <c r="AF152" s="2"/>
      <c r="AG152" s="2">
        <f t="shared" si="100"/>
        <v>2608</v>
      </c>
      <c r="AH152" s="2"/>
      <c r="AI152" s="2">
        <v>1.5</v>
      </c>
      <c r="AJ152" s="2">
        <v>3</v>
      </c>
      <c r="AK152" s="2">
        <f t="shared" si="101"/>
        <v>3912</v>
      </c>
      <c r="AL152" s="2">
        <f t="shared" si="102"/>
        <v>7824</v>
      </c>
      <c r="AN152" s="16" t="str">
        <f t="shared" si="103"/>
        <v>new JiaYuanPurchase{ ItemID = 10036005,ItemNum = 1, BuyMinZiJin = 3912,BuyMaxZiJin = 7824},  //红萝卜汁</v>
      </c>
    </row>
    <row r="153" spans="2:40" s="16" customFormat="1" ht="20.100000000000001" customHeight="1" x14ac:dyDescent="0.2">
      <c r="B153" s="2" t="s">
        <v>1982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2020</v>
      </c>
      <c r="K153" s="2" t="s">
        <v>1983</v>
      </c>
      <c r="L153" s="2">
        <v>10035003</v>
      </c>
      <c r="M153" s="2" t="s">
        <v>1907</v>
      </c>
      <c r="N153" s="2">
        <v>10033001</v>
      </c>
      <c r="O153" s="2" t="s">
        <v>1908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2392</v>
      </c>
      <c r="Z153" s="2"/>
      <c r="AA153" s="2">
        <f>LOOKUP(N153,[2]ItemProto!$C$262:$C$303,[2]ItemProto!$O$262:$O$303)</f>
        <v>400</v>
      </c>
      <c r="AB153" s="2"/>
      <c r="AC153" s="2">
        <f>LOOKUP(P153,[2]ItemProto!$C$262:$C$303,[2]ItemProto!$O$262:$O$303)</f>
        <v>588</v>
      </c>
      <c r="AD153" s="2"/>
      <c r="AE153" s="2"/>
      <c r="AF153" s="2"/>
      <c r="AG153" s="2">
        <f t="shared" si="100"/>
        <v>3380</v>
      </c>
      <c r="AH153" s="2"/>
      <c r="AI153" s="2">
        <v>1.5</v>
      </c>
      <c r="AJ153" s="2">
        <v>3</v>
      </c>
      <c r="AK153" s="2">
        <f t="shared" si="101"/>
        <v>5070</v>
      </c>
      <c r="AL153" s="2">
        <f t="shared" si="102"/>
        <v>10140</v>
      </c>
      <c r="AN153" s="16" t="str">
        <f t="shared" si="103"/>
        <v>new JiaYuanPurchase{ ItemID = 10036006,ItemNum = 1, BuyMinZiJin = 5070,BuyMaxZiJin = 10140},  //鸡汤</v>
      </c>
    </row>
    <row r="154" spans="2:40" s="16" customFormat="1" ht="20.100000000000001" customHeight="1" x14ac:dyDescent="0.2">
      <c r="B154" s="2" t="s">
        <v>1984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2021</v>
      </c>
      <c r="K154" s="2" t="s">
        <v>1985</v>
      </c>
      <c r="L154" s="2">
        <v>10035004</v>
      </c>
      <c r="M154" s="2" t="s">
        <v>1985</v>
      </c>
      <c r="N154" s="2">
        <v>10035004</v>
      </c>
      <c r="O154" s="2" t="s">
        <v>1985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2392</v>
      </c>
      <c r="Z154" s="2"/>
      <c r="AA154" s="2">
        <f>LOOKUP(N154,[2]ItemProto!$C$262:$C$303,[2]ItemProto!$O$262:$O$303)</f>
        <v>2392</v>
      </c>
      <c r="AB154" s="2"/>
      <c r="AC154" s="2">
        <f>LOOKUP(P154,[2]ItemProto!$C$262:$C$303,[2]ItemProto!$O$262:$O$303)</f>
        <v>2392</v>
      </c>
      <c r="AD154" s="2"/>
      <c r="AE154" s="2"/>
      <c r="AF154" s="2"/>
      <c r="AG154" s="2">
        <f t="shared" si="100"/>
        <v>7176</v>
      </c>
      <c r="AH154" s="2"/>
      <c r="AI154" s="2">
        <v>1.5</v>
      </c>
      <c r="AJ154" s="2">
        <v>3</v>
      </c>
      <c r="AK154" s="2">
        <f t="shared" si="101"/>
        <v>10764</v>
      </c>
      <c r="AL154" s="2">
        <f t="shared" si="102"/>
        <v>21528</v>
      </c>
      <c r="AN154" s="16" t="str">
        <f t="shared" si="103"/>
        <v>new JiaYuanPurchase{ ItemID = 10036007,ItemNum = 1, BuyMinZiJin = 10764,BuyMaxZiJin = 21528},  //兔绒披风</v>
      </c>
    </row>
    <row r="155" spans="2:40" s="16" customFormat="1" ht="20.100000000000001" customHeight="1" x14ac:dyDescent="0.2">
      <c r="B155" s="2" t="s">
        <v>1986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2022</v>
      </c>
      <c r="K155" s="2" t="s">
        <v>1985</v>
      </c>
      <c r="L155" s="2">
        <v>10035004</v>
      </c>
      <c r="M155" s="2" t="s">
        <v>1987</v>
      </c>
      <c r="N155" s="2">
        <v>10035005</v>
      </c>
      <c r="O155" s="2" t="s">
        <v>1985</v>
      </c>
      <c r="P155" s="2">
        <v>10035004</v>
      </c>
      <c r="Q155" s="2" t="s">
        <v>1987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2392</v>
      </c>
      <c r="Z155" s="2"/>
      <c r="AA155" s="2">
        <f>LOOKUP(N155,[2]ItemProto!$C$262:$C$303,[2]ItemProto!$O$262:$O$303)</f>
        <v>2392</v>
      </c>
      <c r="AB155" s="2"/>
      <c r="AC155" s="2">
        <f>LOOKUP(P155,[2]ItemProto!$C$262:$C$303,[2]ItemProto!$O$262:$O$303)</f>
        <v>2392</v>
      </c>
      <c r="AD155" s="2"/>
      <c r="AE155" s="2">
        <f>LOOKUP(R155,[2]ItemProto!$C$262:$C$303,[2]ItemProto!$O$262:$O$303)</f>
        <v>2392</v>
      </c>
      <c r="AF155" s="2"/>
      <c r="AG155" s="2">
        <f t="shared" si="100"/>
        <v>9568</v>
      </c>
      <c r="AH155" s="2"/>
      <c r="AI155" s="2">
        <v>1.5</v>
      </c>
      <c r="AJ155" s="2">
        <v>3</v>
      </c>
      <c r="AK155" s="2">
        <f t="shared" si="101"/>
        <v>14352</v>
      </c>
      <c r="AL155" s="2">
        <f t="shared" si="102"/>
        <v>28704</v>
      </c>
      <c r="AN155" s="16" t="str">
        <f t="shared" si="103"/>
        <v>new JiaYuanPurchase{ ItemID = 10036008,ItemNum = 1, BuyMinZiJin = 14352,BuyMaxZiJin = 28704},  //绒毛面具</v>
      </c>
    </row>
    <row r="156" spans="2:40" s="16" customFormat="1" ht="20.100000000000001" customHeight="1" x14ac:dyDescent="0.2">
      <c r="B156" s="2" t="s">
        <v>1988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2023</v>
      </c>
      <c r="K156" s="2" t="s">
        <v>1911</v>
      </c>
      <c r="L156" s="2">
        <v>10033005</v>
      </c>
      <c r="M156" s="2" t="s">
        <v>1911</v>
      </c>
      <c r="N156" s="2">
        <v>10033005</v>
      </c>
      <c r="O156" s="2" t="s">
        <v>1910</v>
      </c>
      <c r="P156" s="2">
        <v>10033004</v>
      </c>
      <c r="Q156" s="2" t="s">
        <v>1981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1440</v>
      </c>
      <c r="Z156" s="2"/>
      <c r="AA156" s="2">
        <f>LOOKUP(N156,[2]ItemProto!$C$262:$C$303,[2]ItemProto!$O$262:$O$303)</f>
        <v>1440</v>
      </c>
      <c r="AB156" s="2"/>
      <c r="AC156" s="2">
        <f>LOOKUP(P156,[2]ItemProto!$C$262:$C$303,[2]ItemProto!$O$262:$O$303)</f>
        <v>1104</v>
      </c>
      <c r="AD156" s="2"/>
      <c r="AE156" s="2">
        <f>LOOKUP(R156,[2]ItemProto!$C$262:$C$303,[2]ItemProto!$O$262:$O$303)</f>
        <v>2392</v>
      </c>
      <c r="AF156" s="2"/>
      <c r="AG156" s="2">
        <f t="shared" si="100"/>
        <v>6376</v>
      </c>
      <c r="AH156" s="2"/>
      <c r="AI156" s="2">
        <v>1.5</v>
      </c>
      <c r="AJ156" s="2">
        <v>3</v>
      </c>
      <c r="AK156" s="2">
        <f t="shared" si="101"/>
        <v>9564</v>
      </c>
      <c r="AL156" s="2">
        <f t="shared" si="102"/>
        <v>19128</v>
      </c>
      <c r="AN156" s="16" t="str">
        <f t="shared" si="103"/>
        <v>new JiaYuanPurchase{ ItemID = 10036009,ItemNum = 1, BuyMinZiJin = 9564,BuyMaxZiJin = 19128},  //红薯团</v>
      </c>
    </row>
    <row r="157" spans="2:40" s="16" customFormat="1" ht="20.100000000000001" customHeight="1" x14ac:dyDescent="0.2">
      <c r="B157" s="2" t="s">
        <v>1990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2024</v>
      </c>
      <c r="K157" s="2" t="s">
        <v>1912</v>
      </c>
      <c r="L157" s="2">
        <v>10033006</v>
      </c>
      <c r="M157" s="2" t="s">
        <v>1911</v>
      </c>
      <c r="N157" s="2">
        <v>10033005</v>
      </c>
      <c r="O157" s="2" t="s">
        <v>1983</v>
      </c>
      <c r="P157" s="2">
        <v>10035003</v>
      </c>
      <c r="Q157" s="2" t="s">
        <v>1979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1833</v>
      </c>
      <c r="Z157" s="2"/>
      <c r="AA157" s="2">
        <f>LOOKUP(N157,[2]ItemProto!$C$262:$C$303,[2]ItemProto!$O$262:$O$303)</f>
        <v>1440</v>
      </c>
      <c r="AB157" s="2"/>
      <c r="AC157" s="2">
        <f>LOOKUP(P157,[2]ItemProto!$C$262:$C$303,[2]ItemProto!$O$262:$O$303)</f>
        <v>2392</v>
      </c>
      <c r="AD157" s="2"/>
      <c r="AE157" s="2">
        <f>LOOKUP(R157,[2]ItemProto!$C$262:$C$303,[2]ItemProto!$O$262:$O$303)</f>
        <v>2392</v>
      </c>
      <c r="AF157" s="2"/>
      <c r="AG157" s="2">
        <f t="shared" si="100"/>
        <v>8057</v>
      </c>
      <c r="AH157" s="2"/>
      <c r="AI157" s="2">
        <v>1.5</v>
      </c>
      <c r="AJ157" s="2">
        <v>3</v>
      </c>
      <c r="AK157" s="2">
        <f t="shared" si="101"/>
        <v>12086</v>
      </c>
      <c r="AL157" s="2">
        <f t="shared" si="102"/>
        <v>24171</v>
      </c>
      <c r="AN157" s="16" t="str">
        <f t="shared" si="103"/>
        <v>new JiaYuanPurchase{ ItemID = 10036010,ItemNum = 1, BuyMinZiJin = 12086,BuyMaxZiJin = 24171},  //鸡蛋汉堡</v>
      </c>
    </row>
    <row r="158" spans="2:40" s="12" customFormat="1" ht="20.100000000000001" customHeight="1" x14ac:dyDescent="0.2">
      <c r="B158" s="2" t="s">
        <v>1992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2025</v>
      </c>
      <c r="K158" s="2" t="s">
        <v>1989</v>
      </c>
      <c r="L158" s="2">
        <v>10035006</v>
      </c>
      <c r="M158" s="2" t="s">
        <v>1983</v>
      </c>
      <c r="N158" s="2">
        <v>10035003</v>
      </c>
      <c r="O158" s="2" t="s">
        <v>1909</v>
      </c>
      <c r="P158" s="2">
        <v>10033003</v>
      </c>
      <c r="Q158" s="2" t="s">
        <v>1907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2392</v>
      </c>
      <c r="Z158" s="13"/>
      <c r="AA158" s="2">
        <f>LOOKUP(N158,[2]ItemProto!$C$262:$C$303,[2]ItemProto!$O$262:$O$303)</f>
        <v>2392</v>
      </c>
      <c r="AB158" s="13"/>
      <c r="AC158" s="2">
        <f>LOOKUP(P158,[2]ItemProto!$C$262:$C$303,[2]ItemProto!$O$262:$O$303)</f>
        <v>821</v>
      </c>
      <c r="AD158" s="13"/>
      <c r="AE158" s="2">
        <f>LOOKUP(R158,[2]ItemProto!$C$262:$C$303,[2]ItemProto!$O$262:$O$303)</f>
        <v>400</v>
      </c>
      <c r="AF158" s="13"/>
      <c r="AG158" s="2">
        <f t="shared" si="100"/>
        <v>6005</v>
      </c>
      <c r="AH158" s="13"/>
      <c r="AI158" s="2">
        <v>1.5</v>
      </c>
      <c r="AJ158" s="2">
        <v>3</v>
      </c>
      <c r="AK158" s="2">
        <f t="shared" si="101"/>
        <v>9008</v>
      </c>
      <c r="AL158" s="2">
        <f t="shared" si="102"/>
        <v>18015</v>
      </c>
      <c r="AN158" s="16" t="str">
        <f t="shared" si="103"/>
        <v>new JiaYuanPurchase{ ItemID = 10036011,ItemNum = 1, BuyMinZiJin = 9008,BuyMaxZiJin = 18015},  //烤肉</v>
      </c>
    </row>
    <row r="159" spans="2:40" s="12" customFormat="1" ht="20.100000000000001" customHeight="1" x14ac:dyDescent="0.2">
      <c r="B159" s="2" t="s">
        <v>1994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2026</v>
      </c>
      <c r="K159" s="2" t="s">
        <v>1991</v>
      </c>
      <c r="L159" s="2">
        <v>10035007</v>
      </c>
      <c r="M159" s="2" t="s">
        <v>1991</v>
      </c>
      <c r="N159" s="2">
        <v>10035007</v>
      </c>
      <c r="O159" s="2" t="s">
        <v>1908</v>
      </c>
      <c r="P159" s="2">
        <v>10033002</v>
      </c>
      <c r="Q159" s="2" t="s">
        <v>1912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2392</v>
      </c>
      <c r="Z159" s="13"/>
      <c r="AA159" s="2">
        <f>LOOKUP(N159,[2]ItemProto!$C$262:$C$303,[2]ItemProto!$O$262:$O$303)</f>
        <v>2392</v>
      </c>
      <c r="AB159" s="13"/>
      <c r="AC159" s="2">
        <f>LOOKUP(P159,[2]ItemProto!$C$262:$C$303,[2]ItemProto!$O$262:$O$303)</f>
        <v>588</v>
      </c>
      <c r="AD159" s="13"/>
      <c r="AE159" s="2">
        <f>LOOKUP(R159,[2]ItemProto!$C$262:$C$303,[2]ItemProto!$O$262:$O$303)</f>
        <v>1833</v>
      </c>
      <c r="AF159" s="13"/>
      <c r="AG159" s="2">
        <f t="shared" si="100"/>
        <v>7205</v>
      </c>
      <c r="AH159" s="13"/>
      <c r="AI159" s="2">
        <v>1.5</v>
      </c>
      <c r="AJ159" s="2">
        <v>3</v>
      </c>
      <c r="AK159" s="2">
        <f t="shared" si="101"/>
        <v>10808</v>
      </c>
      <c r="AL159" s="2">
        <f t="shared" si="102"/>
        <v>21615</v>
      </c>
      <c r="AN159" s="16" t="str">
        <f t="shared" si="103"/>
        <v>new JiaYuanPurchase{ ItemID = 10036012,ItemNum = 1, BuyMinZiJin = 10808,BuyMaxZiJin = 21615},  //猪肉串</v>
      </c>
    </row>
    <row r="160" spans="2:40" s="12" customFormat="1" ht="20.100000000000001" customHeight="1" x14ac:dyDescent="0.2">
      <c r="B160" s="2" t="s">
        <v>1996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2027</v>
      </c>
      <c r="K160" s="2" t="s">
        <v>1993</v>
      </c>
      <c r="L160" s="2">
        <v>10035008</v>
      </c>
      <c r="M160" s="2" t="s">
        <v>1993</v>
      </c>
      <c r="N160" s="2">
        <v>10035008</v>
      </c>
      <c r="O160" s="2" t="s">
        <v>1989</v>
      </c>
      <c r="P160" s="2">
        <v>10035006</v>
      </c>
      <c r="Q160" s="2" t="s">
        <v>2028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2392</v>
      </c>
      <c r="Z160" s="13"/>
      <c r="AA160" s="2">
        <f>LOOKUP(N160,[2]ItemProto!$C$262:$C$303,[2]ItemProto!$O$262:$O$303)</f>
        <v>2392</v>
      </c>
      <c r="AB160" s="13"/>
      <c r="AC160" s="2">
        <f>LOOKUP(P160,[2]ItemProto!$C$262:$C$303,[2]ItemProto!$O$262:$O$303)</f>
        <v>2392</v>
      </c>
      <c r="AD160" s="13"/>
      <c r="AE160" s="2">
        <f>LOOKUP(R160,[2]ItemProto!$C$262:$C$303,[2]ItemProto!$O$262:$O$303)</f>
        <v>2392</v>
      </c>
      <c r="AF160" s="13"/>
      <c r="AG160" s="2">
        <f t="shared" si="100"/>
        <v>9568</v>
      </c>
      <c r="AH160" s="13"/>
      <c r="AI160" s="2">
        <v>1.5</v>
      </c>
      <c r="AJ160" s="2">
        <v>3</v>
      </c>
      <c r="AK160" s="2">
        <f t="shared" si="101"/>
        <v>14352</v>
      </c>
      <c r="AL160" s="2">
        <f t="shared" si="102"/>
        <v>28704</v>
      </c>
      <c r="AN160" s="16" t="str">
        <f t="shared" si="103"/>
        <v>new JiaYuanPurchase{ ItemID = 10036013,ItemNum = 1, BuyMinZiJin = 14352,BuyMaxZiJin = 28704},  //牛皮护腕</v>
      </c>
    </row>
    <row r="161" spans="2:40" s="12" customFormat="1" ht="20.100000000000001" customHeight="1" x14ac:dyDescent="0.2">
      <c r="B161" s="33" t="s">
        <v>1998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2029</v>
      </c>
      <c r="K161" s="2" t="s">
        <v>1913</v>
      </c>
      <c r="L161" s="2">
        <v>10033007</v>
      </c>
      <c r="M161" s="2" t="s">
        <v>1913</v>
      </c>
      <c r="N161" s="2">
        <v>10033007</v>
      </c>
      <c r="O161" s="2" t="s">
        <v>1911</v>
      </c>
      <c r="P161" s="2">
        <v>10033005</v>
      </c>
      <c r="Q161" s="2" t="s">
        <v>1979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2392</v>
      </c>
      <c r="Z161" s="13"/>
      <c r="AA161" s="2">
        <f>LOOKUP(N161,[2]ItemProto!$C$262:$C$303,[2]ItemProto!$O$262:$O$303)</f>
        <v>2392</v>
      </c>
      <c r="AB161" s="13"/>
      <c r="AC161" s="2">
        <f>LOOKUP(P161,[2]ItemProto!$C$262:$C$303,[2]ItemProto!$O$262:$O$303)</f>
        <v>1440</v>
      </c>
      <c r="AD161" s="13"/>
      <c r="AE161" s="2">
        <f>LOOKUP(R161,[2]ItemProto!$C$262:$C$303,[2]ItemProto!$O$262:$O$303)</f>
        <v>2392</v>
      </c>
      <c r="AF161" s="13"/>
      <c r="AG161" s="2">
        <f t="shared" si="100"/>
        <v>8616</v>
      </c>
      <c r="AH161" s="13"/>
      <c r="AI161" s="2">
        <v>1.5</v>
      </c>
      <c r="AJ161" s="2">
        <v>3</v>
      </c>
      <c r="AK161" s="2">
        <f t="shared" si="101"/>
        <v>12924</v>
      </c>
      <c r="AL161" s="2">
        <f t="shared" si="102"/>
        <v>25848</v>
      </c>
      <c r="AN161" s="16" t="str">
        <f t="shared" si="103"/>
        <v>new JiaYuanPurchase{ ItemID = 10036014,ItemNum = 1, BuyMinZiJin = 12924,BuyMaxZiJin = 25848},  //清蒸土豆</v>
      </c>
    </row>
    <row r="162" spans="2:40" s="12" customFormat="1" ht="20.100000000000001" customHeight="1" x14ac:dyDescent="0.2">
      <c r="B162" s="34" t="s">
        <v>2000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2030</v>
      </c>
      <c r="K162" s="2" t="s">
        <v>1914</v>
      </c>
      <c r="L162" s="2">
        <v>10033008</v>
      </c>
      <c r="M162" s="2" t="s">
        <v>1914</v>
      </c>
      <c r="N162" s="2">
        <v>10033008</v>
      </c>
      <c r="O162" s="2" t="s">
        <v>1910</v>
      </c>
      <c r="P162" s="2">
        <v>10033004</v>
      </c>
      <c r="Q162" s="2" t="s">
        <v>1909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2392</v>
      </c>
      <c r="Z162" s="13"/>
      <c r="AA162" s="2">
        <f>LOOKUP(N162,[2]ItemProto!$C$262:$C$303,[2]ItemProto!$O$262:$O$303)</f>
        <v>2392</v>
      </c>
      <c r="AB162" s="13"/>
      <c r="AC162" s="2">
        <f>LOOKUP(P162,[2]ItemProto!$C$262:$C$303,[2]ItemProto!$O$262:$O$303)</f>
        <v>1104</v>
      </c>
      <c r="AD162" s="13"/>
      <c r="AE162" s="2">
        <f>LOOKUP(R162,[2]ItemProto!$C$262:$C$303,[2]ItemProto!$O$262:$O$303)</f>
        <v>821</v>
      </c>
      <c r="AF162" s="13"/>
      <c r="AG162" s="2">
        <f t="shared" si="100"/>
        <v>6709</v>
      </c>
      <c r="AH162" s="13"/>
      <c r="AI162" s="2">
        <v>1.5</v>
      </c>
      <c r="AJ162" s="2">
        <v>3</v>
      </c>
      <c r="AK162" s="2">
        <f t="shared" si="101"/>
        <v>10064</v>
      </c>
      <c r="AL162" s="2">
        <f t="shared" si="102"/>
        <v>20127</v>
      </c>
      <c r="AN162" s="16" t="str">
        <f t="shared" si="103"/>
        <v>new JiaYuanPurchase{ ItemID = 10036015,ItemNum = 1, BuyMinZiJin = 10064,BuyMaxZiJin = 20127},  //水果汁</v>
      </c>
    </row>
    <row r="163" spans="2:40" s="12" customFormat="1" ht="20.100000000000001" customHeight="1" x14ac:dyDescent="0.2">
      <c r="B163" s="33" t="s">
        <v>2002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2031</v>
      </c>
      <c r="K163" s="2" t="s">
        <v>1915</v>
      </c>
      <c r="L163" s="2">
        <v>10033009</v>
      </c>
      <c r="M163" s="2" t="s">
        <v>1915</v>
      </c>
      <c r="N163" s="2">
        <v>10033009</v>
      </c>
      <c r="O163" s="2" t="s">
        <v>1912</v>
      </c>
      <c r="P163" s="2">
        <v>10033006</v>
      </c>
      <c r="Q163" s="2" t="s">
        <v>1908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2392</v>
      </c>
      <c r="Z163" s="13"/>
      <c r="AA163" s="2">
        <f>LOOKUP(N163,[2]ItemProto!$C$262:$C$303,[2]ItemProto!$O$262:$O$303)</f>
        <v>2392</v>
      </c>
      <c r="AB163" s="13"/>
      <c r="AC163" s="2">
        <f>LOOKUP(P163,[2]ItemProto!$C$262:$C$303,[2]ItemProto!$O$262:$O$303)</f>
        <v>1833</v>
      </c>
      <c r="AD163" s="13"/>
      <c r="AE163" s="2">
        <f>LOOKUP(R163,[2]ItemProto!$C$262:$C$303,[2]ItemProto!$O$262:$O$303)</f>
        <v>588</v>
      </c>
      <c r="AF163" s="13"/>
      <c r="AG163" s="2">
        <f t="shared" si="100"/>
        <v>7205</v>
      </c>
      <c r="AH163" s="13"/>
      <c r="AI163" s="2">
        <v>1.5</v>
      </c>
      <c r="AJ163" s="2">
        <v>3</v>
      </c>
      <c r="AK163" s="2">
        <f t="shared" si="101"/>
        <v>10808</v>
      </c>
      <c r="AL163" s="2">
        <f t="shared" si="102"/>
        <v>21615</v>
      </c>
      <c r="AN163" s="16" t="str">
        <f t="shared" si="103"/>
        <v>new JiaYuanPurchase{ ItemID = 10036016,ItemNum = 1, BuyMinZiJin = 10808,BuyMaxZiJin = 21615},  //南瓜羹</v>
      </c>
    </row>
    <row r="164" spans="2:40" s="12" customFormat="1" ht="20.100000000000001" customHeight="1" x14ac:dyDescent="0.2">
      <c r="B164" s="34" t="s">
        <v>2004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2032</v>
      </c>
      <c r="K164" s="2" t="s">
        <v>1995</v>
      </c>
      <c r="L164" s="2">
        <v>10035009</v>
      </c>
      <c r="M164" s="2" t="s">
        <v>1995</v>
      </c>
      <c r="N164" s="2">
        <v>10035009</v>
      </c>
      <c r="O164" s="2" t="s">
        <v>1987</v>
      </c>
      <c r="P164" s="2">
        <v>10035005</v>
      </c>
      <c r="Q164" s="2" t="s">
        <v>1985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2392</v>
      </c>
      <c r="Z164" s="13"/>
      <c r="AA164" s="2">
        <f>LOOKUP(N164,[2]ItemProto!$C$262:$C$303,[2]ItemProto!$O$262:$O$303)</f>
        <v>2392</v>
      </c>
      <c r="AB164" s="13"/>
      <c r="AC164" s="2">
        <f>LOOKUP(P164,[2]ItemProto!$C$262:$C$303,[2]ItemProto!$O$262:$O$303)</f>
        <v>2392</v>
      </c>
      <c r="AD164" s="13"/>
      <c r="AE164" s="2">
        <f>LOOKUP(R164,[2]ItemProto!$C$262:$C$303,[2]ItemProto!$O$262:$O$303)</f>
        <v>2392</v>
      </c>
      <c r="AF164" s="13"/>
      <c r="AG164" s="2">
        <f t="shared" si="100"/>
        <v>9568</v>
      </c>
      <c r="AH164" s="13"/>
      <c r="AI164" s="2">
        <v>1.5</v>
      </c>
      <c r="AJ164" s="2">
        <v>3</v>
      </c>
      <c r="AK164" s="2">
        <f t="shared" si="101"/>
        <v>14352</v>
      </c>
      <c r="AL164" s="2">
        <f t="shared" si="102"/>
        <v>28704</v>
      </c>
      <c r="AN164" s="16" t="str">
        <f t="shared" si="103"/>
        <v>new JiaYuanPurchase{ ItemID = 10036017,ItemNum = 1, BuyMinZiJin = 14352,BuyMaxZiJin = 28704},  //绒毛围裙</v>
      </c>
    </row>
    <row r="165" spans="2:40" s="12" customFormat="1" ht="20.100000000000001" customHeight="1" x14ac:dyDescent="0.2">
      <c r="B165" s="34" t="s">
        <v>2006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2033</v>
      </c>
      <c r="K165" s="2" t="s">
        <v>1916</v>
      </c>
      <c r="L165" s="2">
        <v>10033010</v>
      </c>
      <c r="M165" s="2" t="s">
        <v>1916</v>
      </c>
      <c r="N165" s="2">
        <v>10033010</v>
      </c>
      <c r="O165" s="2" t="s">
        <v>1914</v>
      </c>
      <c r="P165" s="2">
        <v>10033008</v>
      </c>
      <c r="Q165" s="2" t="s">
        <v>1913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2392</v>
      </c>
      <c r="Z165" s="13"/>
      <c r="AA165" s="2">
        <f>LOOKUP(N165,[2]ItemProto!$C$262:$C$303,[2]ItemProto!$O$262:$O$303)</f>
        <v>2392</v>
      </c>
      <c r="AB165" s="13"/>
      <c r="AC165" s="2">
        <f>LOOKUP(P165,[2]ItemProto!$C$262:$C$303,[2]ItemProto!$O$262:$O$303)</f>
        <v>2392</v>
      </c>
      <c r="AD165" s="13"/>
      <c r="AE165" s="2">
        <f>LOOKUP(R165,[2]ItemProto!$C$262:$C$303,[2]ItemProto!$O$262:$O$303)</f>
        <v>2392</v>
      </c>
      <c r="AF165" s="13"/>
      <c r="AG165" s="2">
        <f t="shared" si="100"/>
        <v>9568</v>
      </c>
      <c r="AH165" s="13"/>
      <c r="AI165" s="2">
        <v>1.5</v>
      </c>
      <c r="AJ165" s="2">
        <v>3</v>
      </c>
      <c r="AK165" s="2">
        <f t="shared" si="101"/>
        <v>14352</v>
      </c>
      <c r="AL165" s="2">
        <f t="shared" si="102"/>
        <v>28704</v>
      </c>
      <c r="AN165" s="16" t="str">
        <f t="shared" si="103"/>
        <v>new JiaYuanPurchase{ ItemID = 10036018,ItemNum = 1, BuyMinZiJin = 14352,BuyMaxZiJin = 28704},  //黄瓜汁</v>
      </c>
    </row>
    <row r="166" spans="2:40" s="12" customFormat="1" ht="20.100000000000001" customHeight="1" x14ac:dyDescent="0.2">
      <c r="B166" s="2" t="s">
        <v>1975</v>
      </c>
      <c r="C166" s="2" t="s">
        <v>1976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2034</v>
      </c>
      <c r="K166" s="2" t="s">
        <v>1997</v>
      </c>
      <c r="L166" s="2">
        <v>10035010</v>
      </c>
      <c r="M166" s="2" t="s">
        <v>1997</v>
      </c>
      <c r="N166" s="2">
        <v>10035010</v>
      </c>
      <c r="O166" s="2" t="s">
        <v>1915</v>
      </c>
      <c r="P166" s="2">
        <v>10033009</v>
      </c>
      <c r="Q166" s="2" t="s">
        <v>1981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2392</v>
      </c>
      <c r="Z166" s="13"/>
      <c r="AA166" s="2">
        <f>LOOKUP(N166,[2]ItemProto!$C$262:$C$303,[2]ItemProto!$O$262:$O$303)</f>
        <v>2392</v>
      </c>
      <c r="AB166" s="13"/>
      <c r="AC166" s="2">
        <f>LOOKUP(P166,[2]ItemProto!$C$262:$C$303,[2]ItemProto!$O$262:$O$303)</f>
        <v>2392</v>
      </c>
      <c r="AD166" s="13"/>
      <c r="AE166" s="2">
        <f>LOOKUP(R166,[2]ItemProto!$C$262:$C$303,[2]ItemProto!$O$262:$O$303)</f>
        <v>2392</v>
      </c>
      <c r="AF166" s="13"/>
      <c r="AG166" s="2">
        <f t="shared" si="100"/>
        <v>9568</v>
      </c>
      <c r="AH166" s="13"/>
      <c r="AI166" s="2">
        <v>1.5</v>
      </c>
      <c r="AJ166" s="2">
        <v>3</v>
      </c>
      <c r="AK166" s="2">
        <f t="shared" si="101"/>
        <v>14352</v>
      </c>
      <c r="AL166" s="2">
        <f t="shared" si="102"/>
        <v>28704</v>
      </c>
      <c r="AN166" s="16" t="str">
        <f t="shared" si="103"/>
        <v>new JiaYuanPurchase{ ItemID = 10036019,ItemNum = 1, BuyMinZiJin = 14352,BuyMaxZiJin = 28704},  //牛奶点心</v>
      </c>
    </row>
    <row r="167" spans="2:40" s="12" customFormat="1" ht="20.100000000000001" customHeight="1" x14ac:dyDescent="0.2">
      <c r="B167" s="2" t="s">
        <v>1976</v>
      </c>
      <c r="C167" s="2" t="s">
        <v>1978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2035</v>
      </c>
      <c r="K167" s="2" t="s">
        <v>1917</v>
      </c>
      <c r="L167" s="2">
        <v>10033011</v>
      </c>
      <c r="M167" s="2" t="s">
        <v>1917</v>
      </c>
      <c r="N167" s="2">
        <v>10033011</v>
      </c>
      <c r="O167" s="2" t="s">
        <v>1979</v>
      </c>
      <c r="P167" s="2">
        <v>10035001</v>
      </c>
      <c r="Q167" s="2" t="s">
        <v>1907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2392</v>
      </c>
      <c r="Z167" s="13"/>
      <c r="AA167" s="2">
        <f>LOOKUP(N167,[2]ItemProto!$C$262:$C$303,[2]ItemProto!$O$262:$O$303)</f>
        <v>2392</v>
      </c>
      <c r="AB167" s="13"/>
      <c r="AC167" s="2">
        <f>LOOKUP(P167,[2]ItemProto!$C$262:$C$303,[2]ItemProto!$O$262:$O$303)</f>
        <v>2392</v>
      </c>
      <c r="AD167" s="13"/>
      <c r="AE167" s="2">
        <f>LOOKUP(R167,[2]ItemProto!$C$262:$C$303,[2]ItemProto!$O$262:$O$303)</f>
        <v>400</v>
      </c>
      <c r="AF167" s="13"/>
      <c r="AG167" s="2">
        <f t="shared" si="100"/>
        <v>7576</v>
      </c>
      <c r="AH167" s="13"/>
      <c r="AI167" s="2">
        <v>1.5</v>
      </c>
      <c r="AJ167" s="2">
        <v>3</v>
      </c>
      <c r="AK167" s="2">
        <f t="shared" si="101"/>
        <v>11364</v>
      </c>
      <c r="AL167" s="2">
        <f t="shared" si="102"/>
        <v>22728</v>
      </c>
      <c r="AN167" s="16" t="str">
        <f t="shared" si="103"/>
        <v>new JiaYuanPurchase{ ItemID = 10036020,ItemNum = 1, BuyMinZiJin = 11364,BuyMaxZiJin = 22728},  //西红柿炒蛋</v>
      </c>
    </row>
    <row r="168" spans="2:40" s="12" customFormat="1" ht="20.100000000000001" customHeight="1" x14ac:dyDescent="0.2">
      <c r="B168" s="2" t="s">
        <v>1975</v>
      </c>
      <c r="C168" s="2" t="s">
        <v>1980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2036</v>
      </c>
      <c r="K168" s="2" t="s">
        <v>1999</v>
      </c>
      <c r="L168" s="2">
        <v>10035011</v>
      </c>
      <c r="M168" s="2" t="s">
        <v>1999</v>
      </c>
      <c r="N168" s="2">
        <v>10035011</v>
      </c>
      <c r="O168" s="2" t="s">
        <v>1912</v>
      </c>
      <c r="P168" s="2">
        <v>10033006</v>
      </c>
      <c r="Q168" s="2" t="s">
        <v>1911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2392</v>
      </c>
      <c r="Z168" s="13"/>
      <c r="AA168" s="2">
        <f>LOOKUP(N168,[2]ItemProto!$C$262:$C$303,[2]ItemProto!$O$262:$O$303)</f>
        <v>2392</v>
      </c>
      <c r="AB168" s="13"/>
      <c r="AC168" s="2">
        <f>LOOKUP(P168,[2]ItemProto!$C$262:$C$303,[2]ItemProto!$O$262:$O$303)</f>
        <v>1833</v>
      </c>
      <c r="AD168" s="13"/>
      <c r="AE168" s="2">
        <f>LOOKUP(R168,[2]ItemProto!$C$262:$C$303,[2]ItemProto!$O$262:$O$303)</f>
        <v>1440</v>
      </c>
      <c r="AF168" s="13"/>
      <c r="AG168" s="2">
        <f t="shared" si="100"/>
        <v>8057</v>
      </c>
      <c r="AH168" s="13"/>
      <c r="AI168" s="2">
        <v>1.5</v>
      </c>
      <c r="AJ168" s="2">
        <v>3</v>
      </c>
      <c r="AK168" s="2">
        <f t="shared" si="101"/>
        <v>12086</v>
      </c>
      <c r="AL168" s="2">
        <f t="shared" si="102"/>
        <v>24171</v>
      </c>
      <c r="AN168" s="16" t="str">
        <f t="shared" si="103"/>
        <v>new JiaYuanPurchase{ ItemID = 10036021,ItemNum = 1, BuyMinZiJin = 12086,BuyMaxZiJin = 24171},  //美味拼盘</v>
      </c>
    </row>
    <row r="169" spans="2:40" s="12" customFormat="1" ht="20.100000000000001" customHeight="1" x14ac:dyDescent="0.2">
      <c r="B169" s="2" t="s">
        <v>1976</v>
      </c>
      <c r="C169" s="2" t="s">
        <v>1982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2037</v>
      </c>
      <c r="K169" s="2" t="s">
        <v>1918</v>
      </c>
      <c r="L169" s="2">
        <v>10033012</v>
      </c>
      <c r="M169" s="2" t="s">
        <v>1918</v>
      </c>
      <c r="N169" s="2">
        <v>10033012</v>
      </c>
      <c r="O169" s="2" t="s">
        <v>1997</v>
      </c>
      <c r="P169" s="2">
        <v>10035010</v>
      </c>
      <c r="Q169" s="2" t="s">
        <v>1916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2392</v>
      </c>
      <c r="Z169" s="13"/>
      <c r="AA169" s="2">
        <f>LOOKUP(N169,[2]ItemProto!$C$262:$C$303,[2]ItemProto!$O$262:$O$303)</f>
        <v>2392</v>
      </c>
      <c r="AB169" s="13"/>
      <c r="AC169" s="2">
        <f>LOOKUP(P169,[2]ItemProto!$C$262:$C$303,[2]ItemProto!$O$262:$O$303)</f>
        <v>2392</v>
      </c>
      <c r="AD169" s="13"/>
      <c r="AE169" s="2">
        <f>LOOKUP(R169,[2]ItemProto!$C$262:$C$303,[2]ItemProto!$O$262:$O$303)</f>
        <v>2392</v>
      </c>
      <c r="AF169" s="13"/>
      <c r="AG169" s="2">
        <f t="shared" si="100"/>
        <v>9568</v>
      </c>
      <c r="AH169" s="13"/>
      <c r="AI169" s="2">
        <v>1.5</v>
      </c>
      <c r="AJ169" s="2">
        <v>3</v>
      </c>
      <c r="AK169" s="2">
        <f t="shared" si="101"/>
        <v>14352</v>
      </c>
      <c r="AL169" s="2">
        <f t="shared" si="102"/>
        <v>28704</v>
      </c>
      <c r="AN169" s="16" t="str">
        <f t="shared" si="103"/>
        <v>new JiaYuanPurchase{ ItemID = 10036022,ItemNum = 1, BuyMinZiJin = 14352,BuyMaxZiJin = 28704},  //美味蛋糕</v>
      </c>
    </row>
    <row r="170" spans="2:40" s="12" customFormat="1" ht="20.100000000000001" customHeight="1" x14ac:dyDescent="0.2">
      <c r="B170" s="2" t="s">
        <v>1978</v>
      </c>
      <c r="C170" s="2" t="s">
        <v>1986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2038</v>
      </c>
      <c r="K170" s="2" t="s">
        <v>2001</v>
      </c>
      <c r="L170" s="2">
        <v>10035012</v>
      </c>
      <c r="M170" s="2" t="s">
        <v>2001</v>
      </c>
      <c r="N170" s="2">
        <v>10035012</v>
      </c>
      <c r="O170" s="2" t="s">
        <v>1997</v>
      </c>
      <c r="P170" s="2">
        <v>10035010</v>
      </c>
      <c r="Q170" s="2" t="s">
        <v>1915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2392</v>
      </c>
      <c r="Z170" s="13"/>
      <c r="AA170" s="2">
        <f>LOOKUP(N170,[2]ItemProto!$C$262:$C$303,[2]ItemProto!$O$262:$O$303)</f>
        <v>2392</v>
      </c>
      <c r="AB170" s="13"/>
      <c r="AC170" s="2">
        <f>LOOKUP(P170,[2]ItemProto!$C$262:$C$303,[2]ItemProto!$O$262:$O$303)</f>
        <v>2392</v>
      </c>
      <c r="AD170" s="13"/>
      <c r="AE170" s="2">
        <f>LOOKUP(R170,[2]ItemProto!$C$262:$C$303,[2]ItemProto!$O$262:$O$303)</f>
        <v>2392</v>
      </c>
      <c r="AF170" s="13"/>
      <c r="AG170" s="2">
        <f t="shared" si="100"/>
        <v>9568</v>
      </c>
      <c r="AH170" s="13"/>
      <c r="AI170" s="2">
        <v>1.5</v>
      </c>
      <c r="AJ170" s="2">
        <v>3</v>
      </c>
      <c r="AK170" s="2">
        <f t="shared" si="101"/>
        <v>14352</v>
      </c>
      <c r="AL170" s="2">
        <f t="shared" si="102"/>
        <v>28704</v>
      </c>
      <c r="AN170" s="16" t="str">
        <f t="shared" si="103"/>
        <v>new JiaYuanPurchase{ ItemID = 10036023,ItemNum = 1, BuyMinZiJin = 14352,BuyMaxZiJin = 28704},  //美味奶汁</v>
      </c>
    </row>
    <row r="171" spans="2:40" s="12" customFormat="1" ht="20.100000000000001" customHeight="1" x14ac:dyDescent="0.2">
      <c r="B171" s="2" t="s">
        <v>1975</v>
      </c>
      <c r="C171" s="2" t="s">
        <v>1977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2039</v>
      </c>
      <c r="K171" s="2" t="s">
        <v>1919</v>
      </c>
      <c r="L171" s="2">
        <v>10033013</v>
      </c>
      <c r="M171" s="2" t="s">
        <v>1919</v>
      </c>
      <c r="N171" s="2">
        <v>10033013</v>
      </c>
      <c r="O171" s="2" t="s">
        <v>1999</v>
      </c>
      <c r="P171" s="2">
        <v>10035011</v>
      </c>
      <c r="Q171" s="2" t="s">
        <v>1991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2392</v>
      </c>
      <c r="Z171" s="13"/>
      <c r="AA171" s="2">
        <f>LOOKUP(N171,[2]ItemProto!$C$262:$C$303,[2]ItemProto!$O$262:$O$303)</f>
        <v>2392</v>
      </c>
      <c r="AB171" s="13"/>
      <c r="AC171" s="2">
        <f>LOOKUP(P171,[2]ItemProto!$C$262:$C$303,[2]ItemProto!$O$262:$O$303)</f>
        <v>2392</v>
      </c>
      <c r="AD171" s="13"/>
      <c r="AE171" s="2">
        <f>LOOKUP(R171,[2]ItemProto!$C$262:$C$303,[2]ItemProto!$O$262:$O$303)</f>
        <v>2392</v>
      </c>
      <c r="AF171" s="13"/>
      <c r="AG171" s="2">
        <f t="shared" si="100"/>
        <v>9568</v>
      </c>
      <c r="AH171" s="13"/>
      <c r="AI171" s="2">
        <v>1.5</v>
      </c>
      <c r="AJ171" s="2">
        <v>3</v>
      </c>
      <c r="AK171" s="2">
        <f t="shared" si="101"/>
        <v>14352</v>
      </c>
      <c r="AL171" s="2">
        <f t="shared" si="102"/>
        <v>28704</v>
      </c>
      <c r="AN171" s="16" t="str">
        <f t="shared" si="103"/>
        <v>new JiaYuanPurchase{ ItemID = 10036024,ItemNum = 1, BuyMinZiJin = 14352,BuyMaxZiJin = 28704},  //玉米骨汤</v>
      </c>
    </row>
    <row r="172" spans="2:40" s="12" customFormat="1" ht="20.100000000000001" customHeight="1" x14ac:dyDescent="0.2">
      <c r="B172" s="2" t="s">
        <v>1977</v>
      </c>
      <c r="C172" s="2" t="s">
        <v>1984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2040</v>
      </c>
      <c r="K172" s="2" t="s">
        <v>2003</v>
      </c>
      <c r="L172" s="2">
        <v>10035013</v>
      </c>
      <c r="M172" s="2" t="s">
        <v>2003</v>
      </c>
      <c r="N172" s="2">
        <v>10035013</v>
      </c>
      <c r="O172" s="2" t="s">
        <v>1991</v>
      </c>
      <c r="P172" s="2">
        <v>10035007</v>
      </c>
      <c r="Q172" s="2" t="s">
        <v>1912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2392</v>
      </c>
      <c r="Z172" s="13"/>
      <c r="AA172" s="2">
        <f>LOOKUP(N172,[2]ItemProto!$C$262:$C$303,[2]ItemProto!$O$262:$O$303)</f>
        <v>2392</v>
      </c>
      <c r="AB172" s="13"/>
      <c r="AC172" s="2">
        <f>LOOKUP(P172,[2]ItemProto!$C$262:$C$303,[2]ItemProto!$O$262:$O$303)</f>
        <v>2392</v>
      </c>
      <c r="AD172" s="13"/>
      <c r="AE172" s="2">
        <f>LOOKUP(R172,[2]ItemProto!$C$262:$C$303,[2]ItemProto!$O$262:$O$303)</f>
        <v>1833</v>
      </c>
      <c r="AF172" s="13"/>
      <c r="AG172" s="2">
        <f t="shared" si="100"/>
        <v>9009</v>
      </c>
      <c r="AH172" s="13"/>
      <c r="AI172" s="2">
        <v>1.5</v>
      </c>
      <c r="AJ172" s="2">
        <v>3</v>
      </c>
      <c r="AK172" s="2">
        <f t="shared" si="101"/>
        <v>13514</v>
      </c>
      <c r="AL172" s="2">
        <f t="shared" si="102"/>
        <v>27027</v>
      </c>
      <c r="AN172" s="16" t="str">
        <f t="shared" si="103"/>
        <v>new JiaYuanPurchase{ ItemID = 10036025,ItemNum = 1, BuyMinZiJin = 13514,BuyMaxZiJin = 27027},  //风味肉汁</v>
      </c>
    </row>
    <row r="173" spans="2:40" s="12" customFormat="1" ht="20.100000000000001" customHeight="1" x14ac:dyDescent="0.2">
      <c r="B173" s="2" t="s">
        <v>1978</v>
      </c>
      <c r="C173" s="33" t="s">
        <v>1998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2041</v>
      </c>
      <c r="K173" s="2" t="s">
        <v>1920</v>
      </c>
      <c r="L173" s="2">
        <v>10033014</v>
      </c>
      <c r="M173" s="2" t="s">
        <v>1920</v>
      </c>
      <c r="N173" s="2">
        <v>10033014</v>
      </c>
      <c r="O173" s="2" t="s">
        <v>1918</v>
      </c>
      <c r="P173" s="2">
        <v>10033012</v>
      </c>
      <c r="Q173" s="2" t="s">
        <v>1916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2392</v>
      </c>
      <c r="Z173" s="13"/>
      <c r="AA173" s="2">
        <f>LOOKUP(N173,[2]ItemProto!$C$262:$C$303,[2]ItemProto!$O$262:$O$303)</f>
        <v>2392</v>
      </c>
      <c r="AB173" s="13"/>
      <c r="AC173" s="2">
        <f>LOOKUP(P173,[2]ItemProto!$C$262:$C$303,[2]ItemProto!$O$262:$O$303)</f>
        <v>2392</v>
      </c>
      <c r="AD173" s="13"/>
      <c r="AE173" s="2">
        <f>LOOKUP(R173,[2]ItemProto!$C$262:$C$303,[2]ItemProto!$O$262:$O$303)</f>
        <v>2392</v>
      </c>
      <c r="AF173" s="13"/>
      <c r="AG173" s="2">
        <f t="shared" si="100"/>
        <v>9568</v>
      </c>
      <c r="AH173" s="13"/>
      <c r="AI173" s="2">
        <v>1.5</v>
      </c>
      <c r="AJ173" s="2">
        <v>3</v>
      </c>
      <c r="AK173" s="2">
        <f t="shared" si="101"/>
        <v>14352</v>
      </c>
      <c r="AL173" s="2">
        <f t="shared" si="102"/>
        <v>28704</v>
      </c>
      <c r="AN173" s="16" t="str">
        <f t="shared" si="103"/>
        <v>new JiaYuanPurchase{ ItemID = 10036026,ItemNum = 1, BuyMinZiJin = 14352,BuyMaxZiJin = 28704},  //风味炒饭</v>
      </c>
    </row>
    <row r="174" spans="2:40" s="12" customFormat="1" ht="20.100000000000001" customHeight="1" x14ac:dyDescent="0.2">
      <c r="B174" s="2" t="s">
        <v>1975</v>
      </c>
      <c r="C174" s="34" t="s">
        <v>2000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2042</v>
      </c>
      <c r="K174" s="2" t="s">
        <v>2005</v>
      </c>
      <c r="L174" s="2">
        <v>10035014</v>
      </c>
      <c r="M174" s="2" t="s">
        <v>2005</v>
      </c>
      <c r="N174" s="2">
        <v>10035014</v>
      </c>
      <c r="O174" s="2" t="s">
        <v>2001</v>
      </c>
      <c r="P174" s="2">
        <v>10035012</v>
      </c>
      <c r="Q174" s="2" t="s">
        <v>1918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2392</v>
      </c>
      <c r="Z174" s="13"/>
      <c r="AA174" s="2">
        <f>LOOKUP(N174,[2]ItemProto!$C$262:$C$303,[2]ItemProto!$O$262:$O$303)</f>
        <v>2392</v>
      </c>
      <c r="AB174" s="13"/>
      <c r="AC174" s="2">
        <f>LOOKUP(P174,[2]ItemProto!$C$262:$C$303,[2]ItemProto!$O$262:$O$303)</f>
        <v>2392</v>
      </c>
      <c r="AD174" s="13"/>
      <c r="AE174" s="2">
        <f>LOOKUP(R174,[2]ItemProto!$C$262:$C$303,[2]ItemProto!$O$262:$O$303)</f>
        <v>2392</v>
      </c>
      <c r="AF174" s="13"/>
      <c r="AG174" s="2">
        <f t="shared" si="100"/>
        <v>9568</v>
      </c>
      <c r="AH174" s="13"/>
      <c r="AI174" s="2">
        <v>1.5</v>
      </c>
      <c r="AJ174" s="2">
        <v>3</v>
      </c>
      <c r="AK174" s="2">
        <f t="shared" si="101"/>
        <v>14352</v>
      </c>
      <c r="AL174" s="2">
        <f t="shared" si="102"/>
        <v>28704</v>
      </c>
      <c r="AN174" s="16" t="str">
        <f t="shared" si="103"/>
        <v>new JiaYuanPurchase{ ItemID = 10036027,ItemNum = 1, BuyMinZiJin = 14352,BuyMaxZiJin = 28704},  //风味奶酪</v>
      </c>
    </row>
    <row r="175" spans="2:40" s="12" customFormat="1" ht="20.100000000000001" customHeight="1" x14ac:dyDescent="0.2">
      <c r="B175" s="2" t="s">
        <v>1976</v>
      </c>
      <c r="C175" s="33" t="s">
        <v>2002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2043</v>
      </c>
      <c r="K175" s="17" t="s">
        <v>1917</v>
      </c>
      <c r="L175" s="17">
        <v>10033011</v>
      </c>
      <c r="M175" s="17" t="s">
        <v>1917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2392</v>
      </c>
      <c r="Z175" s="13"/>
      <c r="AA175" s="2">
        <f>LOOKUP(N175,[2]ItemProto!$C$262:$C$303,[2]ItemProto!$O$262:$O$303)</f>
        <v>2392</v>
      </c>
      <c r="AB175" s="13"/>
      <c r="AC175" s="2"/>
      <c r="AD175" s="13"/>
      <c r="AE175" s="2"/>
      <c r="AF175" s="13"/>
      <c r="AG175" s="2">
        <f t="shared" si="100"/>
        <v>4784</v>
      </c>
      <c r="AH175" s="13"/>
      <c r="AI175" s="2">
        <v>1.5</v>
      </c>
      <c r="AJ175" s="2">
        <v>3</v>
      </c>
      <c r="AK175" s="2">
        <f t="shared" si="101"/>
        <v>7176</v>
      </c>
      <c r="AL175" s="2">
        <f t="shared" si="102"/>
        <v>14352</v>
      </c>
      <c r="AN175" s="16" t="str">
        <f t="shared" si="103"/>
        <v>new JiaYuanPurchase{ ItemID = 10036028,ItemNum = 1, BuyMinZiJin = 7176,BuyMaxZiJin = 14352},  //西红柿组合</v>
      </c>
    </row>
    <row r="176" spans="2:40" s="12" customFormat="1" ht="20.100000000000001" customHeight="1" x14ac:dyDescent="0.2">
      <c r="B176" s="2" t="s">
        <v>1978</v>
      </c>
      <c r="C176" s="34" t="s">
        <v>2004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2044</v>
      </c>
      <c r="K176" s="2" t="s">
        <v>1917</v>
      </c>
      <c r="L176" s="2">
        <v>10033011</v>
      </c>
      <c r="M176" s="2" t="s">
        <v>1915</v>
      </c>
      <c r="N176" s="2">
        <v>10033009</v>
      </c>
      <c r="O176" s="2" t="s">
        <v>1916</v>
      </c>
      <c r="P176" s="2">
        <v>10033010</v>
      </c>
      <c r="Q176" s="2" t="s">
        <v>1907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2392</v>
      </c>
      <c r="Z176" s="13"/>
      <c r="AA176" s="2">
        <f>LOOKUP(N176,[2]ItemProto!$C$262:$C$303,[2]ItemProto!$O$262:$O$303)</f>
        <v>2392</v>
      </c>
      <c r="AB176" s="13"/>
      <c r="AC176" s="2">
        <f>LOOKUP(P176,[2]ItemProto!$C$262:$C$303,[2]ItemProto!$O$262:$O$303)</f>
        <v>2392</v>
      </c>
      <c r="AD176" s="13"/>
      <c r="AE176" s="2">
        <f>LOOKUP(R176,[2]ItemProto!$C$262:$C$303,[2]ItemProto!$O$262:$O$303)</f>
        <v>400</v>
      </c>
      <c r="AF176" s="13"/>
      <c r="AG176" s="2">
        <f t="shared" si="100"/>
        <v>7576</v>
      </c>
      <c r="AH176" s="13"/>
      <c r="AI176" s="2">
        <v>1.5</v>
      </c>
      <c r="AJ176" s="2">
        <v>3</v>
      </c>
      <c r="AK176" s="2">
        <f t="shared" si="101"/>
        <v>11364</v>
      </c>
      <c r="AL176" s="2">
        <f t="shared" si="102"/>
        <v>22728</v>
      </c>
      <c r="AN176" s="16" t="str">
        <f t="shared" si="103"/>
        <v>new JiaYuanPurchase{ ItemID = 10036029,ItemNum = 1, BuyMinZiJin = 11364,BuyMaxZiJin = 22728},  //风味南瓜粥</v>
      </c>
    </row>
    <row r="177" spans="2:40" s="12" customFormat="1" ht="20.100000000000001" customHeight="1" x14ac:dyDescent="0.2">
      <c r="B177" s="2" t="s">
        <v>1975</v>
      </c>
      <c r="C177" s="34" t="s">
        <v>2006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2045</v>
      </c>
      <c r="K177" s="2" t="s">
        <v>1918</v>
      </c>
      <c r="L177" s="2">
        <v>10033012</v>
      </c>
      <c r="M177" s="2" t="s">
        <v>1918</v>
      </c>
      <c r="N177" s="2">
        <v>10033012</v>
      </c>
      <c r="O177" s="2" t="s">
        <v>1913</v>
      </c>
      <c r="P177" s="2">
        <v>10033007</v>
      </c>
      <c r="Q177" s="2" t="s">
        <v>1910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2392</v>
      </c>
      <c r="Z177" s="13"/>
      <c r="AA177" s="2">
        <f>LOOKUP(N177,[2]ItemProto!$C$262:$C$303,[2]ItemProto!$O$262:$O$303)</f>
        <v>2392</v>
      </c>
      <c r="AB177" s="13"/>
      <c r="AC177" s="2">
        <f>LOOKUP(P177,[2]ItemProto!$C$262:$C$303,[2]ItemProto!$O$262:$O$303)</f>
        <v>2392</v>
      </c>
      <c r="AD177" s="13"/>
      <c r="AE177" s="2">
        <f>LOOKUP(R177,[2]ItemProto!$C$262:$C$303,[2]ItemProto!$O$262:$O$303)</f>
        <v>1104</v>
      </c>
      <c r="AF177" s="13"/>
      <c r="AG177" s="2">
        <f t="shared" si="100"/>
        <v>8280</v>
      </c>
      <c r="AH177" s="13"/>
      <c r="AI177" s="2">
        <v>1.5</v>
      </c>
      <c r="AJ177" s="2">
        <v>3</v>
      </c>
      <c r="AK177" s="2">
        <f t="shared" si="101"/>
        <v>12420</v>
      </c>
      <c r="AL177" s="2">
        <f t="shared" si="102"/>
        <v>24840</v>
      </c>
      <c r="AN177" s="16" t="str">
        <f t="shared" si="103"/>
        <v>new JiaYuanPurchase{ ItemID = 10036030,ItemNum = 1, BuyMinZiJin = 12420,BuyMaxZiJin = 24840},  //回味汤圆</v>
      </c>
    </row>
    <row r="178" spans="2:40" s="12" customFormat="1" ht="20.100000000000001" customHeight="1" x14ac:dyDescent="0.2">
      <c r="B178" s="2" t="s">
        <v>1976</v>
      </c>
      <c r="C178" s="2" t="s">
        <v>1988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2046</v>
      </c>
      <c r="K178" s="2" t="s">
        <v>1983</v>
      </c>
      <c r="L178" s="26">
        <v>10035003</v>
      </c>
      <c r="M178" s="2" t="s">
        <v>1983</v>
      </c>
      <c r="N178" s="26">
        <v>10035003</v>
      </c>
      <c r="O178" s="2" t="s">
        <v>1907</v>
      </c>
      <c r="P178" s="2">
        <v>10033001</v>
      </c>
      <c r="Q178" s="2" t="s">
        <v>1908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2392</v>
      </c>
      <c r="Z178" s="13"/>
      <c r="AA178" s="2">
        <f>LOOKUP(N178,[2]ItemProto!$C$262:$C$303,[2]ItemProto!$O$262:$O$303)</f>
        <v>2392</v>
      </c>
      <c r="AB178" s="13"/>
      <c r="AC178" s="2">
        <f>LOOKUP(P178,[2]ItemProto!$C$262:$C$303,[2]ItemProto!$O$262:$O$303)</f>
        <v>400</v>
      </c>
      <c r="AD178" s="13"/>
      <c r="AE178" s="2">
        <f>LOOKUP(R178,[2]ItemProto!$C$262:$C$303,[2]ItemProto!$O$262:$O$303)</f>
        <v>588</v>
      </c>
      <c r="AF178" s="13"/>
      <c r="AG178" s="2">
        <f t="shared" si="100"/>
        <v>5772</v>
      </c>
      <c r="AH178" s="13"/>
      <c r="AI178" s="2">
        <v>1.5</v>
      </c>
      <c r="AJ178" s="2">
        <v>3</v>
      </c>
      <c r="AK178" s="2">
        <f t="shared" si="101"/>
        <v>8658</v>
      </c>
      <c r="AL178" s="2">
        <f t="shared" si="102"/>
        <v>17316</v>
      </c>
      <c r="AN178" s="16" t="str">
        <f t="shared" si="103"/>
        <v>new JiaYuanPurchase{ ItemID = 10036031,ItemNum = 1, BuyMinZiJin = 8658,BuyMaxZiJin = 17316},  //烤鸡肉</v>
      </c>
    </row>
    <row r="179" spans="2:40" s="12" customFormat="1" ht="20.100000000000001" customHeight="1" x14ac:dyDescent="0.2">
      <c r="B179" s="2" t="s">
        <v>1978</v>
      </c>
      <c r="C179" s="2" t="s">
        <v>1990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2047</v>
      </c>
      <c r="K179" s="2" t="s">
        <v>1989</v>
      </c>
      <c r="L179" s="2">
        <v>10035006</v>
      </c>
      <c r="M179" s="2" t="s">
        <v>1989</v>
      </c>
      <c r="N179" s="2">
        <v>10035006</v>
      </c>
      <c r="O179" s="2" t="s">
        <v>1912</v>
      </c>
      <c r="P179" s="2">
        <v>10033006</v>
      </c>
      <c r="Q179" s="2" t="s">
        <v>1908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2392</v>
      </c>
      <c r="Z179" s="13"/>
      <c r="AA179" s="2">
        <f>LOOKUP(N179,[2]ItemProto!$C$262:$C$303,[2]ItemProto!$O$262:$O$303)</f>
        <v>2392</v>
      </c>
      <c r="AB179" s="13"/>
      <c r="AC179" s="2">
        <f>LOOKUP(P179,[2]ItemProto!$C$262:$C$303,[2]ItemProto!$O$262:$O$303)</f>
        <v>1833</v>
      </c>
      <c r="AD179" s="13"/>
      <c r="AE179" s="2">
        <f>LOOKUP(R179,[2]ItemProto!$C$262:$C$303,[2]ItemProto!$O$262:$O$303)</f>
        <v>588</v>
      </c>
      <c r="AF179" s="13"/>
      <c r="AG179" s="2">
        <f t="shared" si="100"/>
        <v>7205</v>
      </c>
      <c r="AH179" s="13"/>
      <c r="AI179" s="2">
        <v>1.5</v>
      </c>
      <c r="AJ179" s="2">
        <v>3</v>
      </c>
      <c r="AK179" s="2">
        <f t="shared" si="101"/>
        <v>10808</v>
      </c>
      <c r="AL179" s="2">
        <f t="shared" si="102"/>
        <v>21615</v>
      </c>
      <c r="AN179" s="16" t="str">
        <f t="shared" si="103"/>
        <v>new JiaYuanPurchase{ ItemID = 10036032,ItemNum = 1, BuyMinZiJin = 10808,BuyMaxZiJin = 21615},  //红烧烤肉</v>
      </c>
    </row>
    <row r="180" spans="2:40" s="12" customFormat="1" ht="20.100000000000001" customHeight="1" x14ac:dyDescent="0.2">
      <c r="B180" s="2" t="s">
        <v>1977</v>
      </c>
      <c r="C180" s="2" t="s">
        <v>1992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2048</v>
      </c>
      <c r="K180" s="2" t="s">
        <v>1995</v>
      </c>
      <c r="L180" s="2">
        <v>10035009</v>
      </c>
      <c r="M180" s="2" t="s">
        <v>1995</v>
      </c>
      <c r="N180" s="2">
        <v>10035009</v>
      </c>
      <c r="O180" s="2" t="s">
        <v>1993</v>
      </c>
      <c r="P180" s="2">
        <v>10035008</v>
      </c>
      <c r="Q180" s="2" t="s">
        <v>1993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2392</v>
      </c>
      <c r="Z180" s="13"/>
      <c r="AA180" s="2">
        <f>LOOKUP(N180,[2]ItemProto!$C$262:$C$303,[2]ItemProto!$O$262:$O$303)</f>
        <v>2392</v>
      </c>
      <c r="AB180" s="13"/>
      <c r="AC180" s="2">
        <f>LOOKUP(P180,[2]ItemProto!$C$262:$C$303,[2]ItemProto!$O$262:$O$303)</f>
        <v>2392</v>
      </c>
      <c r="AD180" s="13"/>
      <c r="AE180" s="2">
        <f>LOOKUP(R180,[2]ItemProto!$C$262:$C$303,[2]ItemProto!$O$262:$O$303)</f>
        <v>2392</v>
      </c>
      <c r="AF180" s="13"/>
      <c r="AG180" s="2">
        <f t="shared" si="100"/>
        <v>9568</v>
      </c>
      <c r="AH180" s="13"/>
      <c r="AI180" s="2">
        <v>1.5</v>
      </c>
      <c r="AJ180" s="2">
        <v>3</v>
      </c>
      <c r="AK180" s="2">
        <f t="shared" si="101"/>
        <v>14352</v>
      </c>
      <c r="AL180" s="2">
        <f t="shared" si="102"/>
        <v>28704</v>
      </c>
      <c r="AN180" s="16" t="str">
        <f t="shared" si="103"/>
        <v>new JiaYuanPurchase{ ItemID = 10036033,ItemNum = 1, BuyMinZiJin = 14352,BuyMaxZiJin = 28704},  //加厚皮裙</v>
      </c>
    </row>
    <row r="181" spans="2:40" s="12" customFormat="1" ht="20.100000000000001" customHeight="1" x14ac:dyDescent="0.2">
      <c r="B181" s="2" t="s">
        <v>1978</v>
      </c>
      <c r="C181" s="2" t="s">
        <v>1994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2049</v>
      </c>
      <c r="K181" s="2" t="s">
        <v>2001</v>
      </c>
      <c r="L181" s="2">
        <v>10035012</v>
      </c>
      <c r="M181" s="2" t="s">
        <v>2001</v>
      </c>
      <c r="N181" s="2">
        <v>10035012</v>
      </c>
      <c r="O181" s="2" t="s">
        <v>1997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2392</v>
      </c>
      <c r="Z181" s="13"/>
      <c r="AA181" s="2">
        <f>LOOKUP(N181,[2]ItemProto!$C$262:$C$303,[2]ItemProto!$O$262:$O$303)</f>
        <v>2392</v>
      </c>
      <c r="AB181" s="13"/>
      <c r="AC181" s="2">
        <f>LOOKUP(P181,[2]ItemProto!$C$262:$C$303,[2]ItemProto!$O$262:$O$303)</f>
        <v>2392</v>
      </c>
      <c r="AD181" s="13"/>
      <c r="AE181" s="2"/>
      <c r="AF181" s="13"/>
      <c r="AG181" s="2">
        <f t="shared" si="100"/>
        <v>7176</v>
      </c>
      <c r="AH181" s="13"/>
      <c r="AI181" s="2">
        <v>1.5</v>
      </c>
      <c r="AJ181" s="2">
        <v>3</v>
      </c>
      <c r="AK181" s="2">
        <f t="shared" si="101"/>
        <v>10764</v>
      </c>
      <c r="AL181" s="2">
        <f t="shared" si="102"/>
        <v>21528</v>
      </c>
      <c r="AN181" s="16" t="str">
        <f t="shared" si="103"/>
        <v>new JiaYuanPurchase{ ItemID = 10036034,ItemNum = 1, BuyMinZiJin = 10764,BuyMaxZiJin = 21528},  //香味奶汁</v>
      </c>
    </row>
    <row r="182" spans="2:40" s="12" customFormat="1" ht="20.100000000000001" customHeight="1" x14ac:dyDescent="0.2">
      <c r="B182" s="2" t="s">
        <v>1975</v>
      </c>
      <c r="C182" s="2" t="s">
        <v>1996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2050</v>
      </c>
      <c r="K182" s="27" t="s">
        <v>1916</v>
      </c>
      <c r="L182" s="26">
        <v>10033010</v>
      </c>
      <c r="M182" s="27" t="s">
        <v>1914</v>
      </c>
      <c r="N182" s="26">
        <v>10033008</v>
      </c>
      <c r="O182" s="27" t="s">
        <v>1914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2392</v>
      </c>
      <c r="Z182" s="13"/>
      <c r="AA182" s="2">
        <f>LOOKUP(N182,[2]ItemProto!$C$262:$C$303,[2]ItemProto!$O$262:$O$303)</f>
        <v>2392</v>
      </c>
      <c r="AB182" s="13"/>
      <c r="AC182" s="2">
        <f>LOOKUP(P182,[2]ItemProto!$C$262:$C$303,[2]ItemProto!$O$262:$O$303)</f>
        <v>2392</v>
      </c>
      <c r="AD182" s="13"/>
      <c r="AE182" s="2"/>
      <c r="AF182" s="13"/>
      <c r="AG182" s="2">
        <f t="shared" si="100"/>
        <v>7176</v>
      </c>
      <c r="AH182" s="13"/>
      <c r="AI182" s="2">
        <v>1.5</v>
      </c>
      <c r="AJ182" s="2">
        <v>3</v>
      </c>
      <c r="AK182" s="2">
        <f t="shared" si="101"/>
        <v>10764</v>
      </c>
      <c r="AL182" s="2">
        <f t="shared" si="102"/>
        <v>21528</v>
      </c>
      <c r="AN182" s="16" t="str">
        <f t="shared" si="103"/>
        <v>new JiaYuanPurchase{ ItemID = 10036035,ItemNum = 1, BuyMinZiJin = 10764,BuyMaxZiJin = 21528},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2051</v>
      </c>
      <c r="K184" s="16" t="s">
        <v>2052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2053</v>
      </c>
      <c r="K185" s="16" t="s">
        <v>2054</v>
      </c>
      <c r="O185" s="12" t="s">
        <v>2055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2056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2057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2058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2059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2060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2061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2062</v>
      </c>
      <c r="K197" s="2" t="s">
        <v>2063</v>
      </c>
      <c r="L197" s="2" t="s">
        <v>2064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2065</v>
      </c>
      <c r="K198" s="2" t="s">
        <v>2066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2067</v>
      </c>
      <c r="K199" s="2" t="s">
        <v>2068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2069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2070</v>
      </c>
      <c r="K204" s="2" t="s">
        <v>2071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2072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1907</v>
      </c>
      <c r="E225" s="12"/>
    </row>
    <row r="226" spans="2:5" x14ac:dyDescent="0.2">
      <c r="B226" s="36">
        <v>10033002</v>
      </c>
      <c r="C226" s="37" t="s">
        <v>1908</v>
      </c>
      <c r="E226" s="12"/>
    </row>
    <row r="227" spans="2:5" x14ac:dyDescent="0.2">
      <c r="B227" s="36">
        <v>10033003</v>
      </c>
      <c r="C227" s="37" t="s">
        <v>1909</v>
      </c>
      <c r="E227" s="12"/>
    </row>
    <row r="228" spans="2:5" x14ac:dyDescent="0.2">
      <c r="B228" s="36">
        <v>10033004</v>
      </c>
      <c r="C228" s="37" t="s">
        <v>1910</v>
      </c>
      <c r="E228" s="12"/>
    </row>
    <row r="229" spans="2:5" x14ac:dyDescent="0.2">
      <c r="B229" s="36">
        <v>10033005</v>
      </c>
      <c r="C229" s="37" t="s">
        <v>1911</v>
      </c>
      <c r="E229" s="12"/>
    </row>
    <row r="230" spans="2:5" x14ac:dyDescent="0.2">
      <c r="B230" s="36">
        <v>10033006</v>
      </c>
      <c r="C230" s="37" t="s">
        <v>1912</v>
      </c>
      <c r="E230" s="12"/>
    </row>
    <row r="231" spans="2:5" x14ac:dyDescent="0.2">
      <c r="B231" s="36">
        <v>10033007</v>
      </c>
      <c r="C231" s="37" t="s">
        <v>1913</v>
      </c>
      <c r="E231" s="12"/>
    </row>
    <row r="232" spans="2:5" x14ac:dyDescent="0.2">
      <c r="B232" s="36">
        <v>10033008</v>
      </c>
      <c r="C232" s="37" t="s">
        <v>1914</v>
      </c>
      <c r="E232" s="12"/>
    </row>
    <row r="233" spans="2:5" x14ac:dyDescent="0.2">
      <c r="B233" s="36">
        <v>10033009</v>
      </c>
      <c r="C233" s="37" t="s">
        <v>1915</v>
      </c>
    </row>
    <row r="234" spans="2:5" x14ac:dyDescent="0.2">
      <c r="B234" s="36">
        <v>10033010</v>
      </c>
      <c r="C234" s="37" t="s">
        <v>1916</v>
      </c>
    </row>
    <row r="235" spans="2:5" x14ac:dyDescent="0.2">
      <c r="B235" s="36">
        <v>10033011</v>
      </c>
      <c r="C235" s="37" t="s">
        <v>1917</v>
      </c>
    </row>
    <row r="236" spans="2:5" x14ac:dyDescent="0.2">
      <c r="B236" s="36">
        <v>10033012</v>
      </c>
      <c r="C236" s="37" t="s">
        <v>1918</v>
      </c>
    </row>
    <row r="237" spans="2:5" x14ac:dyDescent="0.2">
      <c r="B237" s="36">
        <v>10033013</v>
      </c>
      <c r="C237" s="37" t="s">
        <v>1919</v>
      </c>
    </row>
    <row r="238" spans="2:5" x14ac:dyDescent="0.2">
      <c r="B238" s="36">
        <v>10033014</v>
      </c>
      <c r="C238" s="37" t="s">
        <v>1920</v>
      </c>
    </row>
    <row r="239" spans="2:5" x14ac:dyDescent="0.2">
      <c r="B239" s="36">
        <v>10034001</v>
      </c>
      <c r="C239" s="37" t="s">
        <v>2073</v>
      </c>
    </row>
    <row r="240" spans="2:5" x14ac:dyDescent="0.2">
      <c r="B240" s="36">
        <v>10034002</v>
      </c>
      <c r="C240" s="37" t="s">
        <v>2074</v>
      </c>
    </row>
    <row r="241" spans="2:3" x14ac:dyDescent="0.2">
      <c r="B241" s="36">
        <v>10034003</v>
      </c>
      <c r="C241" s="37" t="s">
        <v>2075</v>
      </c>
    </row>
    <row r="242" spans="2:3" x14ac:dyDescent="0.2">
      <c r="B242" s="36">
        <v>10034004</v>
      </c>
      <c r="C242" s="37" t="s">
        <v>2076</v>
      </c>
    </row>
    <row r="243" spans="2:3" x14ac:dyDescent="0.2">
      <c r="B243" s="36">
        <v>10034005</v>
      </c>
      <c r="C243" s="37" t="s">
        <v>2077</v>
      </c>
    </row>
    <row r="244" spans="2:3" x14ac:dyDescent="0.2">
      <c r="B244" s="36">
        <v>10034006</v>
      </c>
      <c r="C244" s="37" t="s">
        <v>2078</v>
      </c>
    </row>
    <row r="245" spans="2:3" x14ac:dyDescent="0.2">
      <c r="B245" s="36">
        <v>10034007</v>
      </c>
      <c r="C245" s="37" t="s">
        <v>2079</v>
      </c>
    </row>
    <row r="246" spans="2:3" x14ac:dyDescent="0.2">
      <c r="B246" s="36">
        <v>10034008</v>
      </c>
      <c r="C246" s="37" t="s">
        <v>2080</v>
      </c>
    </row>
    <row r="247" spans="2:3" x14ac:dyDescent="0.2">
      <c r="B247" s="36">
        <v>10034009</v>
      </c>
      <c r="C247" s="37" t="s">
        <v>2081</v>
      </c>
    </row>
    <row r="248" spans="2:3" x14ac:dyDescent="0.2">
      <c r="B248" s="36">
        <v>10034010</v>
      </c>
      <c r="C248" s="37" t="s">
        <v>2082</v>
      </c>
    </row>
    <row r="249" spans="2:3" x14ac:dyDescent="0.2">
      <c r="B249" s="36">
        <v>10034011</v>
      </c>
      <c r="C249" s="37" t="s">
        <v>2083</v>
      </c>
    </row>
    <row r="250" spans="2:3" x14ac:dyDescent="0.2">
      <c r="B250" s="36">
        <v>10034012</v>
      </c>
      <c r="C250" s="37" t="s">
        <v>2084</v>
      </c>
    </row>
    <row r="251" spans="2:3" x14ac:dyDescent="0.2">
      <c r="B251" s="36">
        <v>10034013</v>
      </c>
      <c r="C251" s="37" t="s">
        <v>2085</v>
      </c>
    </row>
    <row r="252" spans="2:3" x14ac:dyDescent="0.2">
      <c r="B252" s="36">
        <v>10034014</v>
      </c>
      <c r="C252" s="37" t="s">
        <v>2086</v>
      </c>
    </row>
    <row r="253" spans="2:3" x14ac:dyDescent="0.2">
      <c r="B253" s="36">
        <v>10035001</v>
      </c>
      <c r="C253" s="37" t="s">
        <v>1979</v>
      </c>
    </row>
    <row r="254" spans="2:3" x14ac:dyDescent="0.2">
      <c r="B254" s="36">
        <v>10035002</v>
      </c>
      <c r="C254" s="37" t="s">
        <v>1981</v>
      </c>
    </row>
    <row r="255" spans="2:3" x14ac:dyDescent="0.2">
      <c r="B255" s="36">
        <v>10035003</v>
      </c>
      <c r="C255" s="37" t="s">
        <v>1983</v>
      </c>
    </row>
    <row r="256" spans="2:3" x14ac:dyDescent="0.2">
      <c r="B256" s="36">
        <v>10035004</v>
      </c>
      <c r="C256" s="37" t="s">
        <v>1985</v>
      </c>
    </row>
    <row r="257" spans="2:3" x14ac:dyDescent="0.2">
      <c r="B257" s="36">
        <v>10035005</v>
      </c>
      <c r="C257" s="37" t="s">
        <v>1987</v>
      </c>
    </row>
    <row r="258" spans="2:3" x14ac:dyDescent="0.2">
      <c r="B258" s="36">
        <v>10035006</v>
      </c>
      <c r="C258" s="39" t="s">
        <v>1989</v>
      </c>
    </row>
    <row r="259" spans="2:3" x14ac:dyDescent="0.2">
      <c r="B259" s="36">
        <v>10035007</v>
      </c>
      <c r="C259" s="37" t="s">
        <v>1991</v>
      </c>
    </row>
    <row r="260" spans="2:3" x14ac:dyDescent="0.2">
      <c r="B260" s="36">
        <v>10035008</v>
      </c>
      <c r="C260" s="37" t="s">
        <v>1993</v>
      </c>
    </row>
    <row r="261" spans="2:3" x14ac:dyDescent="0.2">
      <c r="B261" s="36">
        <v>10035009</v>
      </c>
      <c r="C261" s="37" t="s">
        <v>1995</v>
      </c>
    </row>
    <row r="262" spans="2:3" x14ac:dyDescent="0.2">
      <c r="B262" s="36">
        <v>10035010</v>
      </c>
      <c r="C262" s="37" t="s">
        <v>1997</v>
      </c>
    </row>
    <row r="263" spans="2:3" x14ac:dyDescent="0.2">
      <c r="B263" s="3">
        <v>10035011</v>
      </c>
      <c r="C263" s="39" t="s">
        <v>1999</v>
      </c>
    </row>
    <row r="264" spans="2:3" x14ac:dyDescent="0.2">
      <c r="B264" s="3">
        <v>10035012</v>
      </c>
      <c r="C264" s="39" t="s">
        <v>2001</v>
      </c>
    </row>
    <row r="265" spans="2:3" x14ac:dyDescent="0.2">
      <c r="B265" s="36">
        <v>10035013</v>
      </c>
      <c r="C265" s="37" t="s">
        <v>2003</v>
      </c>
    </row>
    <row r="266" spans="2:3" x14ac:dyDescent="0.2">
      <c r="B266" s="36">
        <v>10035014</v>
      </c>
      <c r="C266" s="37" t="s">
        <v>2005</v>
      </c>
    </row>
    <row r="267" spans="2:3" x14ac:dyDescent="0.2">
      <c r="B267" s="2">
        <v>10036001</v>
      </c>
      <c r="C267" s="2" t="s">
        <v>2015</v>
      </c>
    </row>
    <row r="268" spans="2:3" x14ac:dyDescent="0.2">
      <c r="B268" s="2">
        <v>10036002</v>
      </c>
      <c r="C268" s="2" t="s">
        <v>2016</v>
      </c>
    </row>
    <row r="269" spans="2:3" x14ac:dyDescent="0.2">
      <c r="B269" s="2">
        <v>10036003</v>
      </c>
      <c r="C269" s="2" t="s">
        <v>2017</v>
      </c>
    </row>
    <row r="270" spans="2:3" x14ac:dyDescent="0.2">
      <c r="B270" s="2">
        <v>10036004</v>
      </c>
      <c r="C270" s="2" t="s">
        <v>2018</v>
      </c>
    </row>
    <row r="271" spans="2:3" x14ac:dyDescent="0.2">
      <c r="B271" s="2">
        <v>10036005</v>
      </c>
      <c r="C271" s="2" t="s">
        <v>2019</v>
      </c>
    </row>
    <row r="272" spans="2:3" x14ac:dyDescent="0.2">
      <c r="B272" s="2">
        <v>10036006</v>
      </c>
      <c r="C272" s="2" t="s">
        <v>2020</v>
      </c>
    </row>
    <row r="273" spans="2:3" x14ac:dyDescent="0.2">
      <c r="B273" s="2">
        <v>10036007</v>
      </c>
      <c r="C273" s="2" t="s">
        <v>2021</v>
      </c>
    </row>
    <row r="274" spans="2:3" x14ac:dyDescent="0.2">
      <c r="B274" s="2">
        <v>10036008</v>
      </c>
      <c r="C274" s="2" t="s">
        <v>2022</v>
      </c>
    </row>
    <row r="275" spans="2:3" x14ac:dyDescent="0.2">
      <c r="B275" s="2">
        <v>10036009</v>
      </c>
      <c r="C275" s="2" t="s">
        <v>2023</v>
      </c>
    </row>
    <row r="276" spans="2:3" x14ac:dyDescent="0.2">
      <c r="B276" s="2">
        <v>10036010</v>
      </c>
      <c r="C276" s="2" t="s">
        <v>2024</v>
      </c>
    </row>
    <row r="277" spans="2:3" x14ac:dyDescent="0.2">
      <c r="B277" s="2">
        <v>10036011</v>
      </c>
      <c r="C277" s="2" t="s">
        <v>2025</v>
      </c>
    </row>
    <row r="278" spans="2:3" x14ac:dyDescent="0.2">
      <c r="B278" s="2">
        <v>10036012</v>
      </c>
      <c r="C278" s="2" t="s">
        <v>2026</v>
      </c>
    </row>
    <row r="279" spans="2:3" x14ac:dyDescent="0.2">
      <c r="B279" s="2">
        <v>10036013</v>
      </c>
      <c r="C279" s="2" t="s">
        <v>2027</v>
      </c>
    </row>
    <row r="280" spans="2:3" x14ac:dyDescent="0.2">
      <c r="B280" s="2">
        <v>10036014</v>
      </c>
      <c r="C280" s="2" t="s">
        <v>2029</v>
      </c>
    </row>
    <row r="281" spans="2:3" x14ac:dyDescent="0.2">
      <c r="B281" s="2">
        <v>10036015</v>
      </c>
      <c r="C281" s="2" t="s">
        <v>2030</v>
      </c>
    </row>
    <row r="282" spans="2:3" x14ac:dyDescent="0.2">
      <c r="B282" s="2">
        <v>10036016</v>
      </c>
      <c r="C282" s="2" t="s">
        <v>2031</v>
      </c>
    </row>
    <row r="283" spans="2:3" x14ac:dyDescent="0.2">
      <c r="B283" s="2">
        <v>10036017</v>
      </c>
      <c r="C283" s="2" t="s">
        <v>2032</v>
      </c>
    </row>
    <row r="284" spans="2:3" x14ac:dyDescent="0.2">
      <c r="B284" s="2">
        <v>10036018</v>
      </c>
      <c r="C284" s="2" t="s">
        <v>2033</v>
      </c>
    </row>
    <row r="285" spans="2:3" x14ac:dyDescent="0.2">
      <c r="B285" s="2">
        <v>10036019</v>
      </c>
      <c r="C285" s="2" t="s">
        <v>2034</v>
      </c>
    </row>
    <row r="286" spans="2:3" x14ac:dyDescent="0.2">
      <c r="B286" s="2">
        <v>10036020</v>
      </c>
      <c r="C286" s="2" t="s">
        <v>2035</v>
      </c>
    </row>
    <row r="287" spans="2:3" x14ac:dyDescent="0.2">
      <c r="B287" s="2">
        <v>10036021</v>
      </c>
      <c r="C287" s="2" t="s">
        <v>2036</v>
      </c>
    </row>
    <row r="288" spans="2:3" x14ac:dyDescent="0.2">
      <c r="B288" s="2">
        <v>10036022</v>
      </c>
      <c r="C288" s="2" t="s">
        <v>2037</v>
      </c>
    </row>
    <row r="289" spans="2:3" x14ac:dyDescent="0.2">
      <c r="B289" s="2">
        <v>10036023</v>
      </c>
      <c r="C289" s="2" t="s">
        <v>2038</v>
      </c>
    </row>
    <row r="290" spans="2:3" x14ac:dyDescent="0.2">
      <c r="B290" s="2">
        <v>10036024</v>
      </c>
      <c r="C290" s="2" t="s">
        <v>2039</v>
      </c>
    </row>
    <row r="291" spans="2:3" x14ac:dyDescent="0.2">
      <c r="B291" s="2">
        <v>10036025</v>
      </c>
      <c r="C291" s="2" t="s">
        <v>2040</v>
      </c>
    </row>
    <row r="292" spans="2:3" x14ac:dyDescent="0.2">
      <c r="B292" s="2">
        <v>10036026</v>
      </c>
      <c r="C292" s="2" t="s">
        <v>2041</v>
      </c>
    </row>
    <row r="293" spans="2:3" x14ac:dyDescent="0.2">
      <c r="B293" s="2">
        <v>10036027</v>
      </c>
      <c r="C293" s="2" t="s">
        <v>2042</v>
      </c>
    </row>
    <row r="294" spans="2:3" x14ac:dyDescent="0.2">
      <c r="B294" s="2">
        <v>10036028</v>
      </c>
      <c r="C294" s="2" t="s">
        <v>2043</v>
      </c>
    </row>
    <row r="295" spans="2:3" x14ac:dyDescent="0.2">
      <c r="B295" s="2">
        <v>10036029</v>
      </c>
      <c r="C295" s="2" t="s">
        <v>2044</v>
      </c>
    </row>
    <row r="296" spans="2:3" x14ac:dyDescent="0.2">
      <c r="B296" s="2">
        <v>10036030</v>
      </c>
      <c r="C296" s="2" t="s">
        <v>2045</v>
      </c>
    </row>
    <row r="297" spans="2:3" x14ac:dyDescent="0.2">
      <c r="B297" s="2">
        <v>10036031</v>
      </c>
      <c r="C297" s="2" t="s">
        <v>2046</v>
      </c>
    </row>
    <row r="298" spans="2:3" x14ac:dyDescent="0.2">
      <c r="B298" s="2">
        <v>10036032</v>
      </c>
      <c r="C298" s="2" t="s">
        <v>2047</v>
      </c>
    </row>
    <row r="299" spans="2:3" x14ac:dyDescent="0.2">
      <c r="B299" s="2">
        <v>10036033</v>
      </c>
      <c r="C299" s="2" t="s">
        <v>2048</v>
      </c>
    </row>
    <row r="300" spans="2:3" x14ac:dyDescent="0.2">
      <c r="B300" s="2">
        <v>10036034</v>
      </c>
      <c r="C300" s="2" t="s">
        <v>2049</v>
      </c>
    </row>
    <row r="301" spans="2:3" x14ac:dyDescent="0.2">
      <c r="B301" s="2">
        <v>10036035</v>
      </c>
      <c r="C301" s="2" t="s">
        <v>2050</v>
      </c>
    </row>
    <row r="302" spans="2:3" x14ac:dyDescent="0.2">
      <c r="B302" s="2">
        <v>10036101</v>
      </c>
      <c r="C302" s="2" t="s">
        <v>2051</v>
      </c>
    </row>
    <row r="303" spans="2:3" x14ac:dyDescent="0.2">
      <c r="B303" s="2">
        <v>10036102</v>
      </c>
      <c r="C303" s="2" t="s">
        <v>2087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2088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1969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1975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1976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1977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1978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1980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1982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1984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1986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1988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1990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1992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1994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1996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2089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2000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2002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2004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2006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1975</v>
      </c>
      <c r="E27" s="2">
        <v>1</v>
      </c>
      <c r="F27" s="2">
        <v>5</v>
      </c>
      <c r="G27" s="2"/>
      <c r="H27" s="2"/>
      <c r="I27" s="2"/>
      <c r="J27" s="2"/>
      <c r="K27" s="2" t="s">
        <v>2015</v>
      </c>
      <c r="L27" s="15">
        <v>1</v>
      </c>
      <c r="M27" s="16" t="str">
        <f>C27&amp;","&amp;E27&amp;","&amp;F27</f>
        <v>100403,1,5</v>
      </c>
      <c r="S27" s="12" t="s">
        <v>2090</v>
      </c>
      <c r="X27" s="18" t="s">
        <v>2091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1976</v>
      </c>
      <c r="E28" s="2">
        <v>1</v>
      </c>
      <c r="F28" s="2">
        <v>5</v>
      </c>
      <c r="G28" s="2"/>
      <c r="H28" s="2"/>
      <c r="I28" s="2"/>
      <c r="J28" s="2"/>
      <c r="K28" s="2" t="s">
        <v>2016</v>
      </c>
      <c r="L28" s="15">
        <v>2</v>
      </c>
      <c r="M28" s="16" t="str">
        <f t="shared" ref="M28:M61" si="6">C28&amp;","&amp;E28&amp;","&amp;F28</f>
        <v>100603,1,5</v>
      </c>
      <c r="S28" s="12" t="s">
        <v>2092</v>
      </c>
      <c r="X28" s="18" t="s">
        <v>2091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1977</v>
      </c>
      <c r="E29" s="2">
        <v>1</v>
      </c>
      <c r="F29" s="2">
        <v>5</v>
      </c>
      <c r="G29" s="2"/>
      <c r="H29" s="2"/>
      <c r="I29" s="2"/>
      <c r="J29" s="2"/>
      <c r="K29" s="2" t="s">
        <v>2017</v>
      </c>
      <c r="L29" s="15">
        <v>2</v>
      </c>
      <c r="M29" s="16" t="str">
        <f t="shared" si="6"/>
        <v>100803,1,5</v>
      </c>
      <c r="S29" s="12" t="s">
        <v>2093</v>
      </c>
      <c r="X29" s="18" t="s">
        <v>2094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1978</v>
      </c>
      <c r="E30" s="2">
        <v>10</v>
      </c>
      <c r="F30" s="2">
        <v>50</v>
      </c>
      <c r="G30" s="2"/>
      <c r="H30" s="2"/>
      <c r="I30" s="2"/>
      <c r="J30" s="2"/>
      <c r="K30" s="2" t="s">
        <v>2018</v>
      </c>
      <c r="L30" s="15">
        <v>2</v>
      </c>
      <c r="M30" s="16" t="str">
        <f t="shared" si="6"/>
        <v>100203,10,50</v>
      </c>
      <c r="S30" s="12" t="s">
        <v>2095</v>
      </c>
      <c r="X30" s="18" t="s">
        <v>2094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1980</v>
      </c>
      <c r="E31" s="2">
        <v>1</v>
      </c>
      <c r="F31" s="2">
        <v>5</v>
      </c>
      <c r="G31" s="2"/>
      <c r="H31" s="2"/>
      <c r="I31" s="2"/>
      <c r="J31" s="2"/>
      <c r="K31" s="2" t="s">
        <v>2019</v>
      </c>
      <c r="L31" s="15">
        <v>1</v>
      </c>
      <c r="M31" s="16" t="str">
        <f t="shared" si="6"/>
        <v>119303,1,5</v>
      </c>
      <c r="S31" s="12" t="s">
        <v>2096</v>
      </c>
      <c r="X31" s="18" t="s">
        <v>2097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1982</v>
      </c>
      <c r="E32" s="2">
        <v>1</v>
      </c>
      <c r="F32" s="2">
        <v>5</v>
      </c>
      <c r="G32" s="2"/>
      <c r="H32" s="2"/>
      <c r="I32" s="2"/>
      <c r="J32" s="2"/>
      <c r="K32" s="2" t="s">
        <v>2020</v>
      </c>
      <c r="L32" s="15">
        <v>3</v>
      </c>
      <c r="M32" s="16" t="str">
        <f t="shared" si="6"/>
        <v>119403,1,5</v>
      </c>
      <c r="S32" s="12" t="s">
        <v>2098</v>
      </c>
      <c r="X32" s="18" t="s">
        <v>2097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1984</v>
      </c>
      <c r="E33" s="2">
        <v>1</v>
      </c>
      <c r="F33" s="2">
        <v>5</v>
      </c>
      <c r="G33" s="2"/>
      <c r="H33" s="2"/>
      <c r="I33" s="2"/>
      <c r="J33" s="2"/>
      <c r="K33" s="2" t="s">
        <v>2021</v>
      </c>
      <c r="L33" s="15">
        <v>5</v>
      </c>
      <c r="M33" s="16" t="str">
        <f t="shared" si="6"/>
        <v>119103,1,5</v>
      </c>
      <c r="S33" s="12" t="s">
        <v>2099</v>
      </c>
      <c r="X33" s="18" t="s">
        <v>2100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1986</v>
      </c>
      <c r="E34" s="2">
        <v>1</v>
      </c>
      <c r="F34" s="2">
        <v>5</v>
      </c>
      <c r="G34" s="2"/>
      <c r="H34" s="2"/>
      <c r="I34" s="2"/>
      <c r="J34" s="2"/>
      <c r="K34" s="2" t="s">
        <v>2022</v>
      </c>
      <c r="L34" s="15">
        <v>5</v>
      </c>
      <c r="M34" s="16" t="str">
        <f t="shared" si="6"/>
        <v>119203,1,5</v>
      </c>
      <c r="S34" s="12" t="s">
        <v>2101</v>
      </c>
      <c r="X34" s="18" t="s">
        <v>2100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1988</v>
      </c>
      <c r="E35" s="2">
        <v>1</v>
      </c>
      <c r="F35" s="2">
        <v>2</v>
      </c>
      <c r="G35" s="2"/>
      <c r="H35" s="2"/>
      <c r="I35" s="2"/>
      <c r="J35" s="2"/>
      <c r="K35" s="2" t="s">
        <v>2023</v>
      </c>
      <c r="L35" s="15">
        <v>7</v>
      </c>
      <c r="M35" s="16" t="str">
        <f t="shared" si="6"/>
        <v>105103,1,2</v>
      </c>
      <c r="R35" s="2"/>
      <c r="S35" s="2" t="s">
        <v>2102</v>
      </c>
      <c r="T35" s="2"/>
      <c r="X35" s="18" t="s">
        <v>2103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1990</v>
      </c>
      <c r="E36" s="2">
        <v>1</v>
      </c>
      <c r="F36" s="2">
        <v>2</v>
      </c>
      <c r="G36" s="2"/>
      <c r="H36" s="2"/>
      <c r="I36" s="2"/>
      <c r="J36" s="2"/>
      <c r="K36" s="2" t="s">
        <v>2024</v>
      </c>
      <c r="L36" s="15">
        <v>9</v>
      </c>
      <c r="M36" s="16" t="str">
        <f t="shared" si="6"/>
        <v>105303,1,2</v>
      </c>
      <c r="R36" s="2"/>
      <c r="S36" s="2" t="s">
        <v>2104</v>
      </c>
      <c r="T36" s="2"/>
      <c r="X36" s="18" t="s">
        <v>2103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1992</v>
      </c>
      <c r="E37" s="2">
        <v>1</v>
      </c>
      <c r="F37" s="2">
        <v>2</v>
      </c>
      <c r="G37" s="2"/>
      <c r="H37" s="2"/>
      <c r="I37" s="2"/>
      <c r="J37" s="2"/>
      <c r="K37" s="2" t="s">
        <v>2025</v>
      </c>
      <c r="L37" s="15">
        <v>9</v>
      </c>
      <c r="M37" s="16" t="str">
        <f t="shared" si="6"/>
        <v>105203,1,2</v>
      </c>
      <c r="R37" s="2"/>
      <c r="S37" s="2" t="s">
        <v>2105</v>
      </c>
      <c r="T37" s="2"/>
      <c r="X37" s="18" t="s">
        <v>2103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1994</v>
      </c>
      <c r="E38" s="2">
        <v>1</v>
      </c>
      <c r="F38" s="2">
        <v>2</v>
      </c>
      <c r="G38" s="2"/>
      <c r="H38" s="2"/>
      <c r="I38" s="2"/>
      <c r="J38" s="2"/>
      <c r="K38" s="2" t="s">
        <v>2026</v>
      </c>
      <c r="L38" s="15">
        <v>11</v>
      </c>
      <c r="M38" s="16" t="str">
        <f t="shared" si="6"/>
        <v>105403,1,2</v>
      </c>
      <c r="R38" s="2"/>
      <c r="S38" s="2" t="s">
        <v>2106</v>
      </c>
      <c r="T38" s="2"/>
      <c r="X38" s="18" t="s">
        <v>2107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1996</v>
      </c>
      <c r="E39" s="2">
        <v>1</v>
      </c>
      <c r="F39" s="2">
        <v>2</v>
      </c>
      <c r="G39" s="2"/>
      <c r="H39" s="2"/>
      <c r="I39" s="2"/>
      <c r="J39" s="2"/>
      <c r="K39" s="2" t="s">
        <v>2027</v>
      </c>
      <c r="L39" s="15">
        <v>13</v>
      </c>
      <c r="M39" s="16" t="str">
        <f t="shared" si="6"/>
        <v>105503,1,2</v>
      </c>
      <c r="R39" s="2"/>
      <c r="S39" s="2" t="s">
        <v>2108</v>
      </c>
      <c r="T39" s="2"/>
      <c r="X39" s="18" t="s">
        <v>2109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2089</v>
      </c>
      <c r="E40" s="2">
        <v>1</v>
      </c>
      <c r="F40" s="14">
        <v>5</v>
      </c>
      <c r="G40" s="14"/>
      <c r="H40" s="2"/>
      <c r="I40" s="2"/>
      <c r="J40" s="2"/>
      <c r="K40" s="2" t="s">
        <v>2029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2110</v>
      </c>
      <c r="X40" s="18" t="s">
        <v>2107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2000</v>
      </c>
      <c r="E41" s="2">
        <v>1</v>
      </c>
      <c r="F41" s="2">
        <v>5</v>
      </c>
      <c r="G41" s="2"/>
      <c r="H41" s="2"/>
      <c r="I41" s="2"/>
      <c r="J41" s="2"/>
      <c r="K41" s="2" t="s">
        <v>2030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2111</v>
      </c>
      <c r="X41" s="18" t="s">
        <v>2109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2002</v>
      </c>
      <c r="E42" s="2">
        <v>1</v>
      </c>
      <c r="F42" s="14">
        <v>5</v>
      </c>
      <c r="G42" s="14"/>
      <c r="H42" s="2"/>
      <c r="I42" s="2"/>
      <c r="J42" s="2"/>
      <c r="K42" s="2" t="s">
        <v>2031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2112</v>
      </c>
      <c r="X42" s="18" t="s">
        <v>2113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2004</v>
      </c>
      <c r="E43" s="2">
        <v>1</v>
      </c>
      <c r="F43" s="2">
        <v>5</v>
      </c>
      <c r="G43" s="2"/>
      <c r="H43" s="2"/>
      <c r="I43" s="2"/>
      <c r="J43" s="2"/>
      <c r="K43" s="2" t="s">
        <v>2032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2114</v>
      </c>
      <c r="X43" s="18" t="s">
        <v>2113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2006</v>
      </c>
      <c r="E44" s="2">
        <v>1</v>
      </c>
      <c r="F44" s="2">
        <v>5</v>
      </c>
      <c r="G44" s="2"/>
      <c r="H44" s="2"/>
      <c r="I44" s="2"/>
      <c r="J44" s="2"/>
      <c r="K44" s="2" t="s">
        <v>2033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2115</v>
      </c>
      <c r="X44" s="18" t="s">
        <v>2113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1975</v>
      </c>
      <c r="E45" s="2">
        <v>1</v>
      </c>
      <c r="F45" s="2">
        <v>5</v>
      </c>
      <c r="G45" s="2">
        <f>VLOOKUP(H45,$D$3:$E$20,2,FALSE)</f>
        <v>119303</v>
      </c>
      <c r="H45" s="2" t="s">
        <v>1980</v>
      </c>
      <c r="I45" s="2">
        <v>1</v>
      </c>
      <c r="J45" s="2">
        <v>5</v>
      </c>
      <c r="K45" s="2" t="s">
        <v>2034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2113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1978</v>
      </c>
      <c r="E46" s="2">
        <v>10</v>
      </c>
      <c r="F46" s="2">
        <v>50</v>
      </c>
      <c r="G46" s="2">
        <f>VLOOKUP(H46,$D$3:$E$20,2,FALSE)</f>
        <v>119403</v>
      </c>
      <c r="H46" s="2" t="s">
        <v>1982</v>
      </c>
      <c r="I46" s="2">
        <v>1</v>
      </c>
      <c r="J46" s="2">
        <v>5</v>
      </c>
      <c r="K46" s="2" t="s">
        <v>2035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2116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1975</v>
      </c>
      <c r="E47" s="2">
        <v>1</v>
      </c>
      <c r="F47" s="2">
        <v>5</v>
      </c>
      <c r="G47" s="2">
        <f>VLOOKUP(H47,$D$3:$E$20,2,FALSE)</f>
        <v>119203</v>
      </c>
      <c r="H47" s="2" t="s">
        <v>1986</v>
      </c>
      <c r="I47" s="2">
        <v>1</v>
      </c>
      <c r="J47" s="2">
        <v>5</v>
      </c>
      <c r="K47" s="2" t="s">
        <v>2036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2116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1976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1984</v>
      </c>
      <c r="I48" s="2">
        <v>1</v>
      </c>
      <c r="J48" s="2">
        <v>5</v>
      </c>
      <c r="K48" s="2" t="s">
        <v>2037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2117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1978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1988</v>
      </c>
      <c r="I49" s="2">
        <v>1</v>
      </c>
      <c r="J49" s="2">
        <v>2</v>
      </c>
      <c r="K49" s="2" t="s">
        <v>2038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2117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1975</v>
      </c>
      <c r="E50" s="2">
        <v>1</v>
      </c>
      <c r="F50" s="2">
        <v>5</v>
      </c>
      <c r="G50" s="2">
        <f t="shared" si="17"/>
        <v>105303</v>
      </c>
      <c r="H50" s="2" t="s">
        <v>1990</v>
      </c>
      <c r="I50" s="2">
        <v>1</v>
      </c>
      <c r="J50" s="2">
        <v>2</v>
      </c>
      <c r="K50" s="2" t="s">
        <v>2039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2118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1977</v>
      </c>
      <c r="E51" s="2">
        <v>1</v>
      </c>
      <c r="F51" s="2">
        <v>5</v>
      </c>
      <c r="G51" s="2">
        <f t="shared" si="17"/>
        <v>105203</v>
      </c>
      <c r="H51" s="2" t="s">
        <v>1992</v>
      </c>
      <c r="I51" s="2">
        <v>1</v>
      </c>
      <c r="J51" s="2">
        <v>2</v>
      </c>
      <c r="K51" s="2" t="s">
        <v>2040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2118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1978</v>
      </c>
      <c r="E52" s="2">
        <v>10</v>
      </c>
      <c r="F52" s="2">
        <v>50</v>
      </c>
      <c r="G52" s="2">
        <f t="shared" si="17"/>
        <v>105403</v>
      </c>
      <c r="H52" s="2" t="s">
        <v>1994</v>
      </c>
      <c r="I52" s="2">
        <v>1</v>
      </c>
      <c r="J52" s="2">
        <v>2</v>
      </c>
      <c r="K52" s="2" t="s">
        <v>2041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2119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1975</v>
      </c>
      <c r="E53" s="2">
        <v>1</v>
      </c>
      <c r="F53" s="2">
        <v>5</v>
      </c>
      <c r="G53" s="2">
        <f t="shared" si="17"/>
        <v>105503</v>
      </c>
      <c r="H53" s="2" t="s">
        <v>1996</v>
      </c>
      <c r="I53" s="2">
        <v>1</v>
      </c>
      <c r="J53" s="2">
        <v>2</v>
      </c>
      <c r="K53" s="2" t="s">
        <v>2042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2119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1976</v>
      </c>
      <c r="E54" s="2">
        <v>1</v>
      </c>
      <c r="F54" s="2">
        <v>5</v>
      </c>
      <c r="G54" s="2">
        <f t="shared" si="17"/>
        <v>119503</v>
      </c>
      <c r="H54" s="14" t="s">
        <v>2089</v>
      </c>
      <c r="I54" s="14">
        <v>1</v>
      </c>
      <c r="J54" s="2">
        <v>5</v>
      </c>
      <c r="K54" s="17" t="s">
        <v>2043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2107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1978</v>
      </c>
      <c r="E55" s="2">
        <v>10</v>
      </c>
      <c r="F55" s="2">
        <v>50</v>
      </c>
      <c r="G55" s="2">
        <f t="shared" si="17"/>
        <v>110203</v>
      </c>
      <c r="H55" s="2" t="s">
        <v>2000</v>
      </c>
      <c r="I55" s="2">
        <v>1</v>
      </c>
      <c r="J55" s="2">
        <v>5</v>
      </c>
      <c r="K55" s="2" t="s">
        <v>2044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2116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1975</v>
      </c>
      <c r="E56" s="2">
        <v>1</v>
      </c>
      <c r="F56" s="2">
        <v>5</v>
      </c>
      <c r="G56" s="2">
        <f t="shared" si="17"/>
        <v>110103</v>
      </c>
      <c r="H56" s="14" t="s">
        <v>2002</v>
      </c>
      <c r="I56" s="14">
        <v>1</v>
      </c>
      <c r="J56" s="2">
        <v>5</v>
      </c>
      <c r="K56" s="2" t="s">
        <v>2045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2117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1978</v>
      </c>
      <c r="E57" s="2">
        <v>10</v>
      </c>
      <c r="F57" s="2">
        <v>50</v>
      </c>
      <c r="G57" s="2"/>
      <c r="H57" s="2"/>
      <c r="I57" s="2"/>
      <c r="J57" s="2"/>
      <c r="K57" s="2" t="s">
        <v>2046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2097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1975</v>
      </c>
      <c r="E58" s="2">
        <v>1</v>
      </c>
      <c r="F58" s="2">
        <v>5</v>
      </c>
      <c r="G58" s="2"/>
      <c r="H58" s="2"/>
      <c r="I58" s="2"/>
      <c r="J58" s="2"/>
      <c r="K58" s="2" t="s">
        <v>2047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2103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1978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1975</v>
      </c>
      <c r="I59" s="2">
        <v>1</v>
      </c>
      <c r="J59" s="2">
        <v>5</v>
      </c>
      <c r="K59" s="2" t="s">
        <v>2048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2113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1975</v>
      </c>
      <c r="E60" s="2">
        <v>1</v>
      </c>
      <c r="F60" s="2">
        <v>5</v>
      </c>
      <c r="G60" s="2">
        <f t="shared" si="17"/>
        <v>120703</v>
      </c>
      <c r="H60" s="2" t="s">
        <v>2006</v>
      </c>
      <c r="I60" s="2">
        <v>1</v>
      </c>
      <c r="J60" s="2">
        <v>5</v>
      </c>
      <c r="K60" s="2" t="s">
        <v>2049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2117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1978</v>
      </c>
      <c r="E61" s="2">
        <v>10</v>
      </c>
      <c r="F61" s="2">
        <v>50</v>
      </c>
      <c r="G61" s="2">
        <f t="shared" si="17"/>
        <v>120603</v>
      </c>
      <c r="H61" s="2" t="s">
        <v>2004</v>
      </c>
      <c r="I61" s="2">
        <v>1</v>
      </c>
      <c r="J61" s="2">
        <v>5</v>
      </c>
      <c r="K61" s="2" t="s">
        <v>2050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2113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2120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2121</v>
      </c>
      <c r="F68" s="2" t="s">
        <v>2122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2123</v>
      </c>
      <c r="F69" s="2" t="s">
        <v>2124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2125</v>
      </c>
      <c r="F70" s="2" t="s">
        <v>2125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2126</v>
      </c>
      <c r="F71" s="2" t="s">
        <v>2127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2128</v>
      </c>
      <c r="F72" s="2" t="s">
        <v>2129</v>
      </c>
      <c r="G72" s="2">
        <f>VLOOKUP(H72,$D$3:$E$20,2,FALSE)</f>
        <v>119303</v>
      </c>
      <c r="H72" s="2" t="s">
        <v>1980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2130</v>
      </c>
      <c r="F73" s="2" t="s">
        <v>2131</v>
      </c>
      <c r="G73" s="2">
        <f t="shared" ref="G73:G86" si="21">VLOOKUP(H73,$D$3:$E$20,2,FALSE)</f>
        <v>119403</v>
      </c>
      <c r="H73" s="2" t="s">
        <v>1982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1986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1984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1975</v>
      </c>
      <c r="E77" s="2">
        <v>100403</v>
      </c>
      <c r="F77" s="2">
        <v>1000</v>
      </c>
      <c r="G77" s="2" t="e">
        <f t="shared" si="21"/>
        <v>#N/A</v>
      </c>
      <c r="H77" s="14" t="s">
        <v>1998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1976</v>
      </c>
      <c r="E78" s="2">
        <v>100603</v>
      </c>
      <c r="F78" s="2">
        <v>1500</v>
      </c>
      <c r="G78" s="2">
        <f t="shared" si="21"/>
        <v>110203</v>
      </c>
      <c r="H78" s="2" t="s">
        <v>2000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1977</v>
      </c>
      <c r="E79" s="2">
        <v>100803</v>
      </c>
      <c r="F79" s="2">
        <v>2000</v>
      </c>
      <c r="G79" s="2">
        <f t="shared" si="21"/>
        <v>110103</v>
      </c>
      <c r="H79" s="14" t="s">
        <v>2002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1978</v>
      </c>
      <c r="E80" s="2">
        <v>100203</v>
      </c>
      <c r="F80" s="2">
        <v>2500</v>
      </c>
      <c r="G80" s="2">
        <f t="shared" si="21"/>
        <v>120603</v>
      </c>
      <c r="H80" s="2" t="s">
        <v>2004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2006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1984</v>
      </c>
      <c r="E82" s="2">
        <v>119103</v>
      </c>
      <c r="F82" s="2">
        <v>4000</v>
      </c>
      <c r="G82" s="2">
        <f t="shared" si="21"/>
        <v>105103</v>
      </c>
      <c r="H82" s="2" t="s">
        <v>1988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1990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1992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1994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1996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2132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2133</v>
      </c>
    </row>
    <row r="5" spans="3:19" s="2" customFormat="1" ht="20.100000000000001" customHeight="1" x14ac:dyDescent="0.2">
      <c r="C5" s="2" t="s">
        <v>2134</v>
      </c>
      <c r="S5" s="2" t="s">
        <v>2135</v>
      </c>
    </row>
    <row r="6" spans="3:19" s="2" customFormat="1" ht="20.100000000000001" customHeight="1" x14ac:dyDescent="0.2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2136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1643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2137</v>
      </c>
    </row>
    <row r="10" spans="3:19" s="2" customFormat="1" ht="20.100000000000001" customHeight="1" x14ac:dyDescent="0.2">
      <c r="C10" s="2" t="s">
        <v>2138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2139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2140</v>
      </c>
      <c r="M18" s="2" t="s">
        <v>2141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2142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2143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2144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2145</v>
      </c>
      <c r="K2" s="2" t="s">
        <v>2146</v>
      </c>
      <c r="L2" s="2">
        <v>5</v>
      </c>
      <c r="O2" s="2"/>
      <c r="P2" s="2"/>
      <c r="Q2" s="2"/>
      <c r="R2" s="2" t="s">
        <v>1969</v>
      </c>
      <c r="S2" s="2"/>
      <c r="T2" s="2" t="s">
        <v>2147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2148</v>
      </c>
      <c r="L3" s="2">
        <v>4</v>
      </c>
      <c r="O3" s="2"/>
      <c r="P3" s="2" t="s">
        <v>2149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2150</v>
      </c>
      <c r="I4" s="2">
        <v>50000</v>
      </c>
      <c r="J4" s="2"/>
      <c r="K4" s="2" t="s">
        <v>2151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2152</v>
      </c>
      <c r="L6" s="2" t="s">
        <v>2153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2154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2155</v>
      </c>
      <c r="I11" s="2">
        <v>10</v>
      </c>
      <c r="J11" s="2"/>
      <c r="K11" s="2" t="s">
        <v>2156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2157</v>
      </c>
      <c r="I14" s="2"/>
      <c r="J14" s="2"/>
      <c r="K14" s="2" t="s">
        <v>156</v>
      </c>
      <c r="O14" s="2" t="s">
        <v>2158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2159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2160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2161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2162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2163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864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865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866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867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868</v>
      </c>
      <c r="J44" s="2">
        <v>5</v>
      </c>
    </row>
    <row r="45" spans="8:22" ht="20.100000000000001" customHeight="1" x14ac:dyDescent="0.2">
      <c r="H45" s="3">
        <v>10000122</v>
      </c>
      <c r="I45" s="5" t="s">
        <v>869</v>
      </c>
      <c r="J45" s="2">
        <v>5</v>
      </c>
    </row>
    <row r="46" spans="8:22" ht="20.100000000000001" customHeight="1" x14ac:dyDescent="0.2">
      <c r="H46" s="3">
        <v>10000123</v>
      </c>
      <c r="I46" s="5" t="s">
        <v>870</v>
      </c>
      <c r="J46" s="2">
        <v>5</v>
      </c>
    </row>
    <row r="47" spans="8:22" ht="20.100000000000001" customHeight="1" x14ac:dyDescent="0.2">
      <c r="H47" s="3">
        <v>10000124</v>
      </c>
      <c r="I47" s="5" t="s">
        <v>871</v>
      </c>
      <c r="J47" s="2">
        <v>5</v>
      </c>
    </row>
    <row r="48" spans="8:22" ht="20.100000000000001" customHeight="1" x14ac:dyDescent="0.2">
      <c r="H48" s="3">
        <v>10000125</v>
      </c>
      <c r="I48" s="5" t="s">
        <v>872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2164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798</v>
      </c>
      <c r="J55" s="2">
        <v>35</v>
      </c>
    </row>
    <row r="56" spans="8:10" ht="20.100000000000001" customHeight="1" x14ac:dyDescent="0.2">
      <c r="H56" s="3">
        <v>10000139</v>
      </c>
      <c r="I56" s="5" t="s">
        <v>2165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1276</v>
      </c>
      <c r="J59" s="2">
        <v>5</v>
      </c>
    </row>
    <row r="60" spans="8:10" ht="20.100000000000001" customHeight="1" x14ac:dyDescent="0.2">
      <c r="H60" s="3">
        <v>10000158</v>
      </c>
      <c r="I60" s="3" t="s">
        <v>1278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2166</v>
      </c>
      <c r="J67" s="2" t="s">
        <v>2160</v>
      </c>
    </row>
    <row r="68" spans="8:16" ht="20.100000000000001" customHeight="1" x14ac:dyDescent="0.2">
      <c r="H68" s="3">
        <v>10000144</v>
      </c>
      <c r="I68" s="3" t="s">
        <v>814</v>
      </c>
      <c r="J68" s="2">
        <v>10</v>
      </c>
    </row>
    <row r="69" spans="8:16" ht="20.100000000000001" customHeight="1" x14ac:dyDescent="0.2">
      <c r="H69" s="3">
        <v>10000145</v>
      </c>
      <c r="I69" s="3" t="s">
        <v>815</v>
      </c>
      <c r="J69" s="2">
        <v>10</v>
      </c>
    </row>
    <row r="70" spans="8:16" ht="20.100000000000001" customHeight="1" x14ac:dyDescent="0.2">
      <c r="H70" s="3">
        <v>10000146</v>
      </c>
      <c r="I70" s="3" t="s">
        <v>816</v>
      </c>
      <c r="J70" s="2">
        <v>10</v>
      </c>
    </row>
    <row r="71" spans="8:16" ht="20.100000000000001" customHeight="1" x14ac:dyDescent="0.2">
      <c r="H71" s="3">
        <v>10000147</v>
      </c>
      <c r="I71" s="3" t="s">
        <v>817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Y17" sqref="AY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3" t="s">
        <v>753</v>
      </c>
      <c r="C2" s="3">
        <v>10031001</v>
      </c>
      <c r="D2" s="2">
        <v>7.4999999999999997E-3</v>
      </c>
      <c r="E2" s="2">
        <v>1</v>
      </c>
      <c r="F2" s="2">
        <v>1</v>
      </c>
      <c r="G2" s="2">
        <f>ROUND(D2*1000000,0)</f>
        <v>7500</v>
      </c>
      <c r="H2" s="104">
        <f>C2</f>
        <v>10031001</v>
      </c>
      <c r="I2" s="2">
        <f>E2</f>
        <v>1</v>
      </c>
      <c r="J2" s="2">
        <f>F2</f>
        <v>1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0" t="s">
        <v>755</v>
      </c>
      <c r="C3" s="3">
        <v>10031002</v>
      </c>
      <c r="D3" s="2">
        <v>7.4999999999999997E-3</v>
      </c>
      <c r="E3" s="2">
        <v>1</v>
      </c>
      <c r="F3" s="2">
        <v>1</v>
      </c>
      <c r="G3" s="2">
        <f t="shared" ref="G3:G7" si="0">ROUND(D3*1000000,0)</f>
        <v>7500</v>
      </c>
      <c r="H3" s="104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5" t="s">
        <v>756</v>
      </c>
      <c r="C4" s="3">
        <v>10031003</v>
      </c>
      <c r="D4" s="2">
        <v>7.4999999999999997E-3</v>
      </c>
      <c r="E4" s="2">
        <v>1</v>
      </c>
      <c r="F4" s="2">
        <v>1</v>
      </c>
      <c r="G4" s="2">
        <f t="shared" si="0"/>
        <v>7500</v>
      </c>
      <c r="H4" s="104">
        <f t="shared" si="1"/>
        <v>10031003</v>
      </c>
      <c r="I4" s="2">
        <f t="shared" si="2"/>
        <v>1</v>
      </c>
      <c r="J4" s="2">
        <f t="shared" si="3"/>
        <v>1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5" t="s">
        <v>122</v>
      </c>
      <c r="C5" s="3">
        <v>10031004</v>
      </c>
      <c r="D5" s="2">
        <v>7.4999999999999997E-3</v>
      </c>
      <c r="E5" s="2">
        <v>1</v>
      </c>
      <c r="F5" s="2">
        <v>1</v>
      </c>
      <c r="G5" s="2">
        <f t="shared" si="0"/>
        <v>7500</v>
      </c>
      <c r="H5" s="104">
        <f t="shared" si="1"/>
        <v>10031004</v>
      </c>
      <c r="I5" s="2">
        <f t="shared" si="2"/>
        <v>1</v>
      </c>
      <c r="J5" s="2">
        <f t="shared" si="3"/>
        <v>1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5" t="s">
        <v>92</v>
      </c>
      <c r="C6" s="3">
        <v>10031005</v>
      </c>
      <c r="D6" s="2">
        <v>7.4999999999999997E-3</v>
      </c>
      <c r="E6" s="2">
        <v>1</v>
      </c>
      <c r="F6" s="2">
        <v>1</v>
      </c>
      <c r="G6" s="2">
        <f t="shared" si="0"/>
        <v>7500</v>
      </c>
      <c r="H6" s="104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6" t="s">
        <v>681</v>
      </c>
      <c r="C7" s="3">
        <v>10031006</v>
      </c>
      <c r="D7" s="2">
        <v>7.4999999999999997E-3</v>
      </c>
      <c r="E7" s="2">
        <v>1</v>
      </c>
      <c r="F7" s="2">
        <v>1</v>
      </c>
      <c r="G7" s="2">
        <f t="shared" si="0"/>
        <v>7500</v>
      </c>
      <c r="H7" s="104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6" t="s">
        <v>798</v>
      </c>
      <c r="C8" s="3">
        <v>10031007</v>
      </c>
      <c r="D8" s="2">
        <v>7.4999999999999997E-3</v>
      </c>
      <c r="E8" s="2">
        <v>1</v>
      </c>
      <c r="F8" s="2">
        <v>1</v>
      </c>
      <c r="G8" s="2">
        <f t="shared" ref="G8" si="24">ROUND(D8*1000000,0)</f>
        <v>7500</v>
      </c>
      <c r="H8" s="104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13">
        <v>8</v>
      </c>
      <c r="B9" s="117"/>
      <c r="C9" s="3">
        <v>10031008</v>
      </c>
      <c r="D9" s="2">
        <v>7.4999999999999997E-3</v>
      </c>
      <c r="E9" s="2">
        <v>1</v>
      </c>
      <c r="F9" s="2">
        <v>1</v>
      </c>
      <c r="G9" s="2">
        <f t="shared" ref="G9:G18" si="38">ROUND(D9*1000000,0)</f>
        <v>7500</v>
      </c>
      <c r="H9" s="104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pans="1:52" s="12" customFormat="1" ht="20.100000000000001" customHeight="1" x14ac:dyDescent="0.2">
      <c r="A10" s="13">
        <v>9</v>
      </c>
      <c r="B10" s="117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4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13">
        <v>10</v>
      </c>
      <c r="B11" s="117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4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13">
        <v>11</v>
      </c>
      <c r="B12" s="117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4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13">
        <v>12</v>
      </c>
      <c r="B13" s="117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4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13">
        <v>13</v>
      </c>
      <c r="B14" s="117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4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13">
        <v>14</v>
      </c>
      <c r="B15" s="117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4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13">
        <v>15</v>
      </c>
      <c r="B16" s="117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4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13">
        <v>16</v>
      </c>
      <c r="B17" s="117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4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13">
        <v>17</v>
      </c>
      <c r="B18" s="117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4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11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11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11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11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11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11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11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11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11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11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11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11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11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11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11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11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77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77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77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77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77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77"/>
      <c r="D40" s="2"/>
      <c r="E40" s="2"/>
      <c r="F40" s="2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77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77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77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77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77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77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77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77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77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77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77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77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77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77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77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77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79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79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79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79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79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79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79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808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809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117" t="s">
        <v>810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811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812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800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818</v>
      </c>
      <c r="K2" s="13">
        <v>5</v>
      </c>
      <c r="L2" s="3">
        <v>10010046</v>
      </c>
      <c r="M2" s="5" t="s">
        <v>819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800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818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800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818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800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820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800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820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800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820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0"/>
  <sheetViews>
    <sheetView topLeftCell="O79" workbookViewId="0">
      <selection activeCell="AH98" sqref="AH9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bestFit="1" customWidth="1"/>
    <col min="18" max="18" width="11.375" bestFit="1" customWidth="1"/>
    <col min="21" max="21" width="17.625" customWidth="1"/>
    <col min="23" max="23" width="15.125" customWidth="1"/>
    <col min="24" max="24" width="15" bestFit="1" customWidth="1"/>
    <col min="25" max="25" width="13.25" customWidth="1"/>
    <col min="26" max="26" width="13.375" customWidth="1"/>
    <col min="30" max="30" width="12.625" customWidth="1"/>
    <col min="31" max="31" width="15" bestFit="1" customWidth="1"/>
    <col min="35" max="35" width="15" bestFit="1" customWidth="1"/>
  </cols>
  <sheetData>
    <row r="1" spans="2:26" s="2" customFormat="1" ht="20.100000000000001" customHeight="1" x14ac:dyDescent="0.2">
      <c r="R1" s="2" t="s">
        <v>813</v>
      </c>
    </row>
    <row r="2" spans="2:26" s="2" customFormat="1" ht="20.100000000000001" customHeight="1" x14ac:dyDescent="0.2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839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31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31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  <c r="P66" s="2" t="s">
        <v>2167</v>
      </c>
    </row>
    <row r="67" spans="2:31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31" s="2" customFormat="1" ht="20.100000000000001" customHeight="1" x14ac:dyDescent="0.2">
      <c r="B68" s="113">
        <v>10023010</v>
      </c>
      <c r="C68" s="115" t="s">
        <v>840</v>
      </c>
      <c r="D68" s="2" t="str">
        <f t="shared" si="3"/>
        <v>{10023010,1},</v>
      </c>
      <c r="G68" s="2">
        <v>1</v>
      </c>
      <c r="O68" s="2">
        <v>10010045</v>
      </c>
      <c r="P68" s="2" t="s">
        <v>2168</v>
      </c>
    </row>
    <row r="69" spans="2:31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1275</v>
      </c>
    </row>
    <row r="70" spans="2:31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pans="2:31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1329</v>
      </c>
      <c r="AD71" s="3">
        <v>10010078</v>
      </c>
      <c r="AE71" s="6" t="s">
        <v>2179</v>
      </c>
    </row>
    <row r="72" spans="2:31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2180</v>
      </c>
    </row>
    <row r="73" spans="2:31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2169</v>
      </c>
      <c r="AD73" s="3">
        <v>10010039</v>
      </c>
      <c r="AE73" s="3" t="s">
        <v>1277</v>
      </c>
    </row>
    <row r="74" spans="2:31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2170</v>
      </c>
      <c r="AD74" s="3">
        <v>10010040</v>
      </c>
      <c r="AE74" s="3" t="s">
        <v>753</v>
      </c>
    </row>
    <row r="75" spans="2:31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2171</v>
      </c>
      <c r="AD75" s="3">
        <v>10010093</v>
      </c>
      <c r="AE75" s="6" t="s">
        <v>2181</v>
      </c>
    </row>
    <row r="76" spans="2:31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2172</v>
      </c>
      <c r="AD76" s="3">
        <v>10010094</v>
      </c>
      <c r="AE76" s="6" t="s">
        <v>1598</v>
      </c>
    </row>
    <row r="77" spans="2:31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1598</v>
      </c>
      <c r="X77" s="3">
        <v>10000151</v>
      </c>
      <c r="Y77" s="5" t="s">
        <v>2172</v>
      </c>
      <c r="AD77" s="3">
        <v>10010096</v>
      </c>
      <c r="AE77" s="6" t="s">
        <v>2173</v>
      </c>
    </row>
    <row r="78" spans="2:31" s="2" customFormat="1" ht="20.100000000000001" customHeight="1" x14ac:dyDescent="0.2">
      <c r="B78" s="113">
        <v>10024010</v>
      </c>
      <c r="C78" s="115" t="s">
        <v>841</v>
      </c>
      <c r="D78" s="2" t="str">
        <f t="shared" si="3"/>
        <v>{10024010,1},</v>
      </c>
      <c r="G78" s="2">
        <v>1</v>
      </c>
      <c r="O78" s="3">
        <v>10010096</v>
      </c>
      <c r="P78" s="6" t="s">
        <v>2173</v>
      </c>
      <c r="AD78" s="3">
        <v>10000150</v>
      </c>
      <c r="AE78" s="3" t="s">
        <v>1329</v>
      </c>
    </row>
    <row r="79" spans="2:31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1659</v>
      </c>
      <c r="AD79" s="3">
        <v>10000158</v>
      </c>
      <c r="AE79" s="3" t="s">
        <v>1278</v>
      </c>
    </row>
    <row r="80" spans="2:31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2174</v>
      </c>
      <c r="Q80" s="2">
        <v>1000</v>
      </c>
      <c r="Y80" s="2">
        <v>3</v>
      </c>
      <c r="AD80" s="3">
        <v>10000164</v>
      </c>
      <c r="AE80" s="5" t="s">
        <v>2170</v>
      </c>
    </row>
    <row r="81" spans="2:33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2171</v>
      </c>
    </row>
    <row r="82" spans="2:33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pans="2:33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1745</v>
      </c>
    </row>
    <row r="84" spans="2:33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  <c r="O84" s="2" t="s">
        <v>2175</v>
      </c>
      <c r="R84" s="2" t="s">
        <v>2176</v>
      </c>
    </row>
    <row r="85" spans="2:33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pans="2:33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2177</v>
      </c>
    </row>
    <row r="87" spans="2:33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2178</v>
      </c>
    </row>
    <row r="88" spans="2:33" s="2" customFormat="1" ht="20.100000000000001" customHeight="1" x14ac:dyDescent="0.2">
      <c r="B88" s="113">
        <v>10025010</v>
      </c>
      <c r="C88" s="105" t="s">
        <v>842</v>
      </c>
      <c r="D88" s="2" t="str">
        <f t="shared" si="3"/>
        <v>{10025010,1},</v>
      </c>
      <c r="G88" s="2">
        <v>1</v>
      </c>
    </row>
    <row r="89" spans="2:33" s="2" customFormat="1" ht="20.100000000000001" customHeight="1" x14ac:dyDescent="0.2">
      <c r="O89" s="2">
        <v>6</v>
      </c>
      <c r="Q89" s="2">
        <v>1</v>
      </c>
      <c r="R89" s="2" t="s">
        <v>2185</v>
      </c>
      <c r="S89" s="2">
        <v>100000</v>
      </c>
      <c r="T89" s="3">
        <v>10000122</v>
      </c>
      <c r="U89" s="5" t="s">
        <v>1502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pans="2:33" s="2" customFormat="1" ht="20.100000000000001" customHeight="1" x14ac:dyDescent="0.2">
      <c r="O90" s="2">
        <v>30</v>
      </c>
      <c r="Q90" s="3">
        <v>10000141</v>
      </c>
      <c r="R90" s="5" t="s">
        <v>1659</v>
      </c>
      <c r="S90" s="2">
        <v>1</v>
      </c>
      <c r="T90" s="3">
        <v>10000164</v>
      </c>
      <c r="U90" s="5" t="s">
        <v>2170</v>
      </c>
      <c r="V90" s="2">
        <v>1</v>
      </c>
      <c r="W90" s="3">
        <v>10000158</v>
      </c>
      <c r="X90" s="3" t="s">
        <v>1278</v>
      </c>
      <c r="Y90" s="2">
        <v>1</v>
      </c>
      <c r="AG90" s="9" t="str">
        <f t="shared" ref="AG90" si="4">Q90&amp;";"&amp;S90&amp;"@"&amp;T90&amp;";"&amp;V90&amp;"@"&amp;W90&amp;";"&amp;Y90</f>
        <v>10000141;1@10000164;1@10000158;1</v>
      </c>
    </row>
    <row r="91" spans="2:33" s="2" customFormat="1" ht="20.100000000000001" customHeight="1" x14ac:dyDescent="0.2">
      <c r="O91" s="2">
        <v>50</v>
      </c>
      <c r="Q91" s="2">
        <v>10010045</v>
      </c>
      <c r="R91" s="2" t="s">
        <v>2168</v>
      </c>
      <c r="S91" s="2">
        <v>1</v>
      </c>
      <c r="T91" s="3">
        <v>10000164</v>
      </c>
      <c r="U91" s="5" t="s">
        <v>2170</v>
      </c>
      <c r="V91" s="2">
        <v>1</v>
      </c>
      <c r="W91" s="3">
        <v>10000158</v>
      </c>
      <c r="X91" s="3" t="s">
        <v>1278</v>
      </c>
      <c r="Y91" s="2">
        <v>2</v>
      </c>
      <c r="Z91" s="3">
        <v>10010079</v>
      </c>
      <c r="AA91" s="8" t="s">
        <v>2180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pans="2:33" s="2" customFormat="1" ht="20.100000000000001" customHeight="1" x14ac:dyDescent="0.2">
      <c r="B92" s="2" t="s">
        <v>831</v>
      </c>
      <c r="O92" s="2">
        <v>98</v>
      </c>
      <c r="Q92" s="2">
        <v>10000135</v>
      </c>
      <c r="R92" s="2" t="s">
        <v>1457</v>
      </c>
      <c r="S92" s="2">
        <v>1</v>
      </c>
      <c r="T92" s="3">
        <v>10000164</v>
      </c>
      <c r="U92" s="5" t="s">
        <v>2170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2180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pans="2:33" s="2" customFormat="1" ht="20.100000000000001" customHeight="1" x14ac:dyDescent="0.2">
      <c r="O93" s="2">
        <v>198</v>
      </c>
      <c r="Q93" s="3">
        <v>10000134</v>
      </c>
      <c r="R93" s="5" t="s">
        <v>1456</v>
      </c>
      <c r="S93" s="2">
        <v>1</v>
      </c>
      <c r="T93" s="3">
        <v>10000150</v>
      </c>
      <c r="U93" s="3" t="s">
        <v>1329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2182</v>
      </c>
      <c r="AB93" s="2">
        <v>1</v>
      </c>
      <c r="AC93" s="3">
        <v>10010053</v>
      </c>
      <c r="AD93" s="8" t="s">
        <v>1745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pans="2:33" s="2" customFormat="1" ht="20.100000000000001" customHeight="1" x14ac:dyDescent="0.2">
      <c r="O94" s="2">
        <v>298</v>
      </c>
      <c r="Q94" s="3">
        <v>10000134</v>
      </c>
      <c r="R94" s="5" t="s">
        <v>1456</v>
      </c>
      <c r="S94" s="2">
        <v>1</v>
      </c>
      <c r="T94" s="3">
        <v>10000150</v>
      </c>
      <c r="U94" s="3" t="s">
        <v>1329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2183</v>
      </c>
      <c r="AB94" s="2">
        <v>1</v>
      </c>
      <c r="AC94" s="3">
        <v>10010094</v>
      </c>
      <c r="AD94" s="6" t="s">
        <v>1598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pans="2:33" s="2" customFormat="1" ht="20.100000000000001" customHeight="1" x14ac:dyDescent="0.2">
      <c r="O95" s="2">
        <v>488</v>
      </c>
      <c r="Q95" s="3">
        <v>10000134</v>
      </c>
      <c r="R95" s="5" t="s">
        <v>1456</v>
      </c>
      <c r="S95" s="2">
        <v>1</v>
      </c>
      <c r="T95" s="3">
        <v>10000150</v>
      </c>
      <c r="U95" s="3" t="s">
        <v>1329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2182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pans="2:33" s="2" customFormat="1" ht="20.100000000000001" customHeight="1" x14ac:dyDescent="0.2">
      <c r="O96" s="2">
        <v>648</v>
      </c>
      <c r="Q96" s="45">
        <v>10049101</v>
      </c>
      <c r="R96" s="45" t="s">
        <v>2184</v>
      </c>
      <c r="S96" s="2">
        <v>1</v>
      </c>
      <c r="T96" s="3">
        <v>10000150</v>
      </c>
      <c r="U96" s="3" t="s">
        <v>1329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2183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pans="2:15" s="2" customFormat="1" ht="20.100000000000001" customHeight="1" x14ac:dyDescent="0.2">
      <c r="B97" s="2" t="s">
        <v>834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843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835</v>
      </c>
    </row>
    <row r="101" spans="2:15" ht="20.100000000000001" customHeight="1" x14ac:dyDescent="0.2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843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843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6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813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813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813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813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813</v>
      </c>
      <c r="E118" s="2">
        <v>50000</v>
      </c>
    </row>
    <row r="119" spans="3:5" ht="20.100000000000001" customHeight="1" x14ac:dyDescent="0.2">
      <c r="C119" s="2">
        <v>0.05</v>
      </c>
      <c r="D119" s="2" t="s">
        <v>813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2023-12-29T11:28:11Z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