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77E4FAB-BB65-4191-9A4B-3E0E46E62A16}"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SkillProto!$Z$1:$Z$1632</definedName>
  </definedNames>
  <calcPr calcId="191029"/>
</workbook>
</file>

<file path=xl/calcChain.xml><?xml version="1.0" encoding="utf-8"?>
<calcChain xmlns="http://schemas.openxmlformats.org/spreadsheetml/2006/main">
  <c r="BB1624" i="1" l="1"/>
  <c r="BB1623" i="1"/>
  <c r="BB1622" i="1"/>
  <c r="G1622" i="1"/>
  <c r="I1605" i="1"/>
  <c r="C1580" i="1"/>
  <c r="C1578" i="1"/>
  <c r="C1577" i="1"/>
  <c r="C1576" i="1"/>
  <c r="C1574" i="1"/>
  <c r="C1573" i="1"/>
  <c r="C1571" i="1"/>
  <c r="C1570" i="1"/>
  <c r="C1569" i="1"/>
  <c r="C1568" i="1"/>
  <c r="C1567" i="1"/>
  <c r="C1566" i="1"/>
  <c r="C1565" i="1"/>
  <c r="C1564" i="1"/>
  <c r="C1563" i="1"/>
  <c r="C1562" i="1"/>
  <c r="C1561" i="1"/>
  <c r="C1560" i="1"/>
  <c r="C1559" i="1"/>
  <c r="C1558" i="1"/>
  <c r="C1557" i="1"/>
  <c r="C1556" i="1"/>
  <c r="C1555" i="1"/>
  <c r="C1554" i="1"/>
  <c r="C1553" i="1"/>
  <c r="C1581" i="1" s="1"/>
  <c r="C1552" i="1"/>
  <c r="C1551" i="1"/>
  <c r="C1579" i="1" s="1"/>
  <c r="C1550" i="1"/>
  <c r="C1549" i="1"/>
  <c r="C1548" i="1"/>
  <c r="C1547" i="1"/>
  <c r="C1575" i="1" s="1"/>
  <c r="C1546" i="1"/>
  <c r="C1545" i="1"/>
  <c r="C1544" i="1"/>
  <c r="C1572" i="1" s="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G1242" i="1"/>
  <c r="G1241" i="1"/>
  <c r="G1240" i="1"/>
  <c r="G1239" i="1"/>
  <c r="G1238" i="1"/>
  <c r="G1237" i="1"/>
  <c r="G1236" i="1"/>
  <c r="G1235" i="1"/>
  <c r="G1234" i="1"/>
  <c r="G1233" i="1"/>
  <c r="AJ1023" i="1"/>
  <c r="BB942" i="1"/>
  <c r="BB941" i="1"/>
  <c r="BB894" i="1"/>
  <c r="BB888" i="1"/>
  <c r="BB879" i="1"/>
  <c r="BB877" i="1"/>
  <c r="BB853" i="1"/>
  <c r="BB844" i="1"/>
  <c r="G827" i="1"/>
  <c r="G826" i="1"/>
  <c r="G825" i="1"/>
  <c r="BB824" i="1"/>
  <c r="BB823" i="1"/>
  <c r="BB822" i="1"/>
  <c r="BB821" i="1"/>
  <c r="G821" i="1"/>
  <c r="BB820" i="1"/>
  <c r="G820" i="1"/>
  <c r="BB819" i="1"/>
  <c r="G819" i="1"/>
  <c r="BB818" i="1"/>
  <c r="BB817" i="1"/>
  <c r="BB816" i="1"/>
  <c r="BB815" i="1"/>
  <c r="G815" i="1"/>
  <c r="BB814" i="1"/>
  <c r="G814" i="1"/>
  <c r="BB813" i="1"/>
  <c r="G813" i="1"/>
  <c r="G809" i="1"/>
  <c r="G808" i="1"/>
  <c r="G807" i="1"/>
  <c r="BB806" i="1"/>
  <c r="BB805" i="1"/>
  <c r="BB804" i="1"/>
  <c r="BB803" i="1"/>
  <c r="G803" i="1"/>
  <c r="BB802" i="1"/>
  <c r="G802" i="1"/>
  <c r="BB801" i="1"/>
  <c r="G801" i="1"/>
  <c r="BB800" i="1"/>
  <c r="BB799" i="1"/>
  <c r="BB798" i="1"/>
  <c r="BB797" i="1"/>
  <c r="G797" i="1"/>
  <c r="BB796" i="1"/>
  <c r="G796" i="1"/>
  <c r="BB795" i="1"/>
  <c r="G795" i="1"/>
  <c r="BB794" i="1"/>
  <c r="BB793" i="1"/>
  <c r="BB792" i="1"/>
  <c r="BB791" i="1"/>
  <c r="G791" i="1"/>
  <c r="BB790" i="1"/>
  <c r="G790" i="1"/>
  <c r="BB789" i="1"/>
  <c r="G789" i="1"/>
  <c r="BB788" i="1"/>
  <c r="BB787" i="1"/>
  <c r="BB786" i="1"/>
  <c r="BB785" i="1"/>
  <c r="G785" i="1"/>
  <c r="BB784" i="1"/>
  <c r="G784" i="1"/>
  <c r="BB783" i="1"/>
  <c r="G783" i="1"/>
  <c r="G779" i="1"/>
  <c r="G778" i="1"/>
  <c r="G777" i="1"/>
  <c r="BB776" i="1"/>
  <c r="BB775" i="1"/>
  <c r="BB774" i="1"/>
  <c r="BB773" i="1"/>
  <c r="G773" i="1"/>
  <c r="BB772" i="1"/>
  <c r="G772" i="1"/>
  <c r="BB771" i="1"/>
  <c r="G771" i="1"/>
  <c r="BB770" i="1"/>
  <c r="BB769" i="1"/>
  <c r="BB768" i="1"/>
  <c r="BB767" i="1"/>
  <c r="BB766" i="1"/>
  <c r="G762" i="1"/>
  <c r="G761" i="1"/>
  <c r="G760" i="1"/>
  <c r="BB759" i="1"/>
  <c r="BB758" i="1"/>
  <c r="BB757" i="1"/>
  <c r="BB756" i="1"/>
  <c r="BB755" i="1"/>
  <c r="G751" i="1"/>
  <c r="G750" i="1"/>
  <c r="G749" i="1"/>
  <c r="BB748" i="1"/>
  <c r="BB747" i="1"/>
  <c r="BB746" i="1"/>
  <c r="BB745" i="1"/>
  <c r="G745" i="1"/>
  <c r="BB744" i="1"/>
  <c r="G744" i="1"/>
  <c r="BB743" i="1"/>
  <c r="G743" i="1"/>
  <c r="BB742" i="1"/>
  <c r="BB741" i="1"/>
  <c r="BB740" i="1"/>
  <c r="BB739" i="1"/>
  <c r="G739" i="1"/>
  <c r="BB738" i="1"/>
  <c r="G738" i="1"/>
  <c r="BB737" i="1"/>
  <c r="G737" i="1"/>
  <c r="BB736" i="1"/>
  <c r="BB424" i="1" s="1"/>
  <c r="BB735" i="1"/>
  <c r="BB734" i="1"/>
  <c r="BB422" i="1" s="1"/>
  <c r="BB733" i="1"/>
  <c r="G733" i="1"/>
  <c r="BB732" i="1"/>
  <c r="G732" i="1"/>
  <c r="BB731" i="1"/>
  <c r="G731" i="1"/>
  <c r="G727" i="1"/>
  <c r="G726" i="1"/>
  <c r="G725" i="1"/>
  <c r="G716" i="1"/>
  <c r="G715" i="1"/>
  <c r="G714" i="1"/>
  <c r="BB713" i="1"/>
  <c r="BB712" i="1"/>
  <c r="BB711" i="1"/>
  <c r="BB710" i="1"/>
  <c r="G710" i="1"/>
  <c r="BB709" i="1"/>
  <c r="G709" i="1"/>
  <c r="BB708" i="1"/>
  <c r="G708" i="1"/>
  <c r="BB707" i="1"/>
  <c r="BB418" i="1" s="1"/>
  <c r="BB706" i="1"/>
  <c r="BB705" i="1"/>
  <c r="BB704" i="1"/>
  <c r="G704" i="1"/>
  <c r="BB703" i="1"/>
  <c r="G703" i="1"/>
  <c r="BB702" i="1"/>
  <c r="G702" i="1"/>
  <c r="G698" i="1"/>
  <c r="G697" i="1"/>
  <c r="G696" i="1"/>
  <c r="BB695" i="1"/>
  <c r="BB694" i="1"/>
  <c r="BB693" i="1"/>
  <c r="BB692" i="1"/>
  <c r="BB691" i="1"/>
  <c r="BB690" i="1"/>
  <c r="BB689" i="1"/>
  <c r="BB688" i="1"/>
  <c r="BB687" i="1"/>
  <c r="BB686" i="1"/>
  <c r="BB685" i="1"/>
  <c r="BB684" i="1"/>
  <c r="G680" i="1"/>
  <c r="G679" i="1"/>
  <c r="G678" i="1"/>
  <c r="BB671" i="1"/>
  <c r="BB670" i="1"/>
  <c r="BB669" i="1"/>
  <c r="BB668" i="1"/>
  <c r="G668" i="1"/>
  <c r="BB667" i="1"/>
  <c r="G667" i="1"/>
  <c r="BB666" i="1"/>
  <c r="G666" i="1"/>
  <c r="G663" i="1"/>
  <c r="G662" i="1"/>
  <c r="G661" i="1"/>
  <c r="BB660" i="1"/>
  <c r="BB659" i="1"/>
  <c r="BB658" i="1"/>
  <c r="BB657" i="1"/>
  <c r="BB656" i="1"/>
  <c r="BB655" i="1"/>
  <c r="BB654" i="1"/>
  <c r="BB653" i="1"/>
  <c r="BB652" i="1"/>
  <c r="BB651" i="1"/>
  <c r="G651" i="1"/>
  <c r="BB650" i="1"/>
  <c r="G650" i="1"/>
  <c r="BB649" i="1"/>
  <c r="G649" i="1"/>
  <c r="BB648" i="1"/>
  <c r="BB647" i="1"/>
  <c r="BB646" i="1"/>
  <c r="BB645" i="1"/>
  <c r="BB644" i="1"/>
  <c r="BB643" i="1"/>
  <c r="BB642" i="1"/>
  <c r="BB641" i="1"/>
  <c r="BB633" i="1"/>
  <c r="BB632" i="1"/>
  <c r="BB631" i="1"/>
  <c r="BB630" i="1"/>
  <c r="G630" i="1"/>
  <c r="BB629" i="1"/>
  <c r="G629" i="1"/>
  <c r="BB628" i="1"/>
  <c r="G628" i="1"/>
  <c r="BB627" i="1"/>
  <c r="BB626" i="1"/>
  <c r="BB625" i="1"/>
  <c r="BB624" i="1"/>
  <c r="BB623" i="1"/>
  <c r="BB622"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BB401" i="1" s="1"/>
  <c r="G592" i="1"/>
  <c r="BB591" i="1"/>
  <c r="BB406" i="1" s="1"/>
  <c r="BB590" i="1"/>
  <c r="BB589" i="1"/>
  <c r="BB588" i="1"/>
  <c r="G588" i="1"/>
  <c r="BB587" i="1"/>
  <c r="G587" i="1"/>
  <c r="BB586"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8" i="1"/>
  <c r="G557" i="1"/>
  <c r="G556" i="1"/>
  <c r="BB555" i="1"/>
  <c r="BB554" i="1"/>
  <c r="BB553" i="1"/>
  <c r="BB552" i="1"/>
  <c r="G552" i="1"/>
  <c r="BB551" i="1"/>
  <c r="G551" i="1"/>
  <c r="BB550" i="1"/>
  <c r="G550" i="1"/>
  <c r="BB549" i="1"/>
  <c r="BB548" i="1"/>
  <c r="BB547" i="1"/>
  <c r="BB546" i="1"/>
  <c r="BB545" i="1"/>
  <c r="BB544" i="1"/>
  <c r="BB543" i="1"/>
  <c r="BB542" i="1"/>
  <c r="BB541" i="1"/>
  <c r="BB540" i="1"/>
  <c r="G540" i="1"/>
  <c r="G546" i="1" s="1"/>
  <c r="BB539" i="1"/>
  <c r="G539" i="1"/>
  <c r="G545" i="1" s="1"/>
  <c r="BB538" i="1"/>
  <c r="G538" i="1"/>
  <c r="G544" i="1" s="1"/>
  <c r="BB537" i="1"/>
  <c r="BB536" i="1"/>
  <c r="BB535" i="1"/>
  <c r="BB534" i="1"/>
  <c r="G534" i="1"/>
  <c r="BB533" i="1"/>
  <c r="G533" i="1"/>
  <c r="BB532" i="1"/>
  <c r="G532" i="1"/>
  <c r="G527" i="1"/>
  <c r="G526" i="1"/>
  <c r="G525" i="1"/>
  <c r="BB524" i="1"/>
  <c r="BB523" i="1"/>
  <c r="BB522" i="1"/>
  <c r="BB521" i="1"/>
  <c r="G521" i="1"/>
  <c r="BB520" i="1"/>
  <c r="G520" i="1"/>
  <c r="BB519" i="1"/>
  <c r="G519" i="1"/>
  <c r="BB518" i="1"/>
  <c r="BB517" i="1"/>
  <c r="BB516" i="1"/>
  <c r="BB515" i="1"/>
  <c r="BB514" i="1"/>
  <c r="BB513" i="1"/>
  <c r="BB512" i="1"/>
  <c r="BB511" i="1"/>
  <c r="BB510" i="1"/>
  <c r="BB509" i="1"/>
  <c r="G509" i="1"/>
  <c r="BB508" i="1"/>
  <c r="G508" i="1"/>
  <c r="BB507" i="1"/>
  <c r="G507" i="1"/>
  <c r="BB506" i="1"/>
  <c r="BB505" i="1"/>
  <c r="BB504" i="1"/>
  <c r="BB503" i="1"/>
  <c r="G503" i="1"/>
  <c r="BB502" i="1"/>
  <c r="G502" i="1"/>
  <c r="BB501" i="1"/>
  <c r="G501" i="1"/>
  <c r="BB500" i="1"/>
  <c r="BB499" i="1"/>
  <c r="BB498" i="1"/>
  <c r="BB497" i="1"/>
  <c r="BB496" i="1"/>
  <c r="BB495" i="1"/>
  <c r="BB494" i="1"/>
  <c r="BB493" i="1"/>
  <c r="BB492" i="1"/>
  <c r="BB491" i="1"/>
  <c r="BB490" i="1"/>
  <c r="BB489" i="1"/>
  <c r="G485" i="1"/>
  <c r="G484" i="1"/>
  <c r="G483" i="1"/>
  <c r="BB482" i="1"/>
  <c r="BB481" i="1"/>
  <c r="BB480" i="1"/>
  <c r="BB479" i="1"/>
  <c r="BB478" i="1"/>
  <c r="BB477" i="1"/>
  <c r="BB476" i="1"/>
  <c r="BB475" i="1"/>
  <c r="BB474" i="1"/>
  <c r="BB473" i="1"/>
  <c r="BB472" i="1"/>
  <c r="BB471" i="1"/>
  <c r="BB470" i="1"/>
  <c r="BB469" i="1"/>
  <c r="BB468" i="1"/>
  <c r="BB467" i="1"/>
  <c r="BB466" i="1"/>
  <c r="BB465" i="1"/>
  <c r="BB464" i="1"/>
  <c r="BB394" i="1" s="1"/>
  <c r="BB463" i="1"/>
  <c r="BB393" i="1" s="1"/>
  <c r="BB462" i="1"/>
  <c r="BB461" i="1"/>
  <c r="BB391" i="1" s="1"/>
  <c r="BB460" i="1"/>
  <c r="BB390" i="1" s="1"/>
  <c r="BB459" i="1"/>
  <c r="BB389" i="1" s="1"/>
  <c r="BB458" i="1"/>
  <c r="BB457" i="1"/>
  <c r="BB456" i="1"/>
  <c r="BB386" i="1" s="1"/>
  <c r="BB455" i="1"/>
  <c r="BB454" i="1"/>
  <c r="BB453" i="1"/>
  <c r="BB452" i="1"/>
  <c r="BB382" i="1" s="1"/>
  <c r="BB451" i="1"/>
  <c r="BB381" i="1" s="1"/>
  <c r="BB450" i="1"/>
  <c r="BB449" i="1"/>
  <c r="BB379" i="1" s="1"/>
  <c r="BB448" i="1"/>
  <c r="BB378" i="1" s="1"/>
  <c r="BB447" i="1"/>
  <c r="BB377" i="1" s="1"/>
  <c r="BB430" i="1"/>
  <c r="BB429" i="1"/>
  <c r="BB428" i="1"/>
  <c r="BB427" i="1"/>
  <c r="BB426" i="1"/>
  <c r="BB425" i="1"/>
  <c r="BB423" i="1"/>
  <c r="BB421" i="1"/>
  <c r="BB420" i="1"/>
  <c r="BB419" i="1"/>
  <c r="BB417" i="1"/>
  <c r="BB416" i="1"/>
  <c r="BB415" i="1"/>
  <c r="BB414" i="1"/>
  <c r="BB413" i="1"/>
  <c r="BB412" i="1"/>
  <c r="BB411" i="1"/>
  <c r="BB410" i="1"/>
  <c r="BB409" i="1"/>
  <c r="BB408" i="1"/>
  <c r="BB407" i="1"/>
  <c r="BB405" i="1"/>
  <c r="BB404" i="1"/>
  <c r="BB403" i="1"/>
  <c r="BB402" i="1"/>
  <c r="BB400" i="1"/>
  <c r="BB399" i="1"/>
  <c r="BB398" i="1"/>
  <c r="BB397" i="1"/>
  <c r="BB396" i="1"/>
  <c r="BB395" i="1"/>
  <c r="BB392" i="1"/>
  <c r="BB388" i="1"/>
  <c r="BB387" i="1"/>
  <c r="BB385" i="1"/>
  <c r="BB384" i="1"/>
  <c r="BB383" i="1"/>
  <c r="BB380" i="1"/>
  <c r="BB348" i="1"/>
  <c r="BB93" i="1"/>
  <c r="I93" i="1"/>
  <c r="G93" i="1"/>
  <c r="G84" i="1"/>
  <c r="BB16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<sst xmlns="http://schemas.openxmlformats.org/spreadsheetml/2006/main" count="9501" uniqueCount="2158">
  <si>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</si>
  <si>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</si>
  <si>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</si>
  <si>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</si>
  <si>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</si>
  <si>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</si>
  <si>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</si>
  <si>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</si>
  <si>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</si>
  <si>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</si>
  <si>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</si>
  <si>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</si>
  <si>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</si>
  <si>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</si>
  <si>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</si>
  <si>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</si>
  <si>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</si>
  <si>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</si>
  <si>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</si>
  <si>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</si>
  <si>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</si>
  <si>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</si>
  <si>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</si>
  <si>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</si>
  <si>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</si>
  <si>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</si>
  <si>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</si>
  <si>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</si>
  <si>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</si>
  <si>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</si>
  <si>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</si>
  <si>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</si>
  <si>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</si>
  <si>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</si>
  <si>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</si>
  <si>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</si>
  <si>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</si>
  <si>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</si>
  <si>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</si>
  <si>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</si>
  <si>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</si>
  <si>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</si>
  <si>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</si>
  <si>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</si>
  <si>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</si>
  <si>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</si>
  <si>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</si>
  <si>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</si>
  <si>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</si>
  <si>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</si>
  <si>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</si>
  <si>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</si>
  <si>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</si>
  <si>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</si>
  <si>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</si>
  <si>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</si>
  <si>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</si>
  <si>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</si>
  <si>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</si>
  <si>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</si>
  <si>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</si>
  <si>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</si>
  <si>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</si>
  <si>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</si>
  <si>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</si>
  <si>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</si>
  <si>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</si>
  <si>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</si>
  <si>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</si>
  <si>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</si>
  <si>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</si>
  <si>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</si>
  <si>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</si>
  <si>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</si>
  <si>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</si>
  <si>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</si>
  <si>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</si>
  <si>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</si>
  <si>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</si>
  <si>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</si>
  <si>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</si>
  <si>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</si>
  <si>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</si>
  <si>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</si>
  <si>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</si>
  <si>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</si>
  <si>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</si>
  <si>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</si>
  <si>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</si>
  <si>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</si>
  <si>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</si>
  <si>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</si>
  <si>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</si>
  <si>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</si>
  <si>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</si>
  <si>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</si>
  <si>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</si>
  <si>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</si>
  <si>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</si>
  <si>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</si>
  <si>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</si>
  <si>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</si>
  <si>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</si>
  <si>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</si>
  <si>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</si>
  <si>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</si>
  <si>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</si>
  <si>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</si>
  <si>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</si>
  <si>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</si>
  <si>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</si>
  <si>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</si>
  <si>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</si>
  <si>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</si>
  <si>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</si>
  <si>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</si>
  <si>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</si>
  <si>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</si>
  <si>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</si>
  <si>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</si>
  <si>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</si>
  <si>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</si>
  <si>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</si>
  <si>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</si>
  <si>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</si>
  <si>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</si>
  <si>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</si>
  <si>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</si>
  <si>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</si>
  <si>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</si>
  <si>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</si>
  <si>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</si>
  <si>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</si>
  <si>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</si>
  <si>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</si>
  <si>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</si>
  <si>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</si>
  <si>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</si>
  <si>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</si>
  <si>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</si>
  <si>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</si>
  <si>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</si>
  <si>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</si>
  <si>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</si>
  <si>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</si>
  <si>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</si>
  <si>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</si>
  <si>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</si>
  <si>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</si>
  <si>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</si>
  <si>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</si>
  <si>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</si>
  <si>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</si>
  <si>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</si>
  <si>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</si>
  <si>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</si>
  <si>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</si>
  <si>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</si>
  <si>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</si>
  <si>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</si>
  <si>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</si>
  <si>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</si>
  <si>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</si>
  <si>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</si>
  <si>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</si>
  <si>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</si>
  <si>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</si>
  <si>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</si>
  <si>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</si>
  <si>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</si>
  <si>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</si>
  <si>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</si>
  <si>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</si>
  <si>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</si>
  <si>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</si>
  <si>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</si>
  <si>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</si>
  <si>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</si>
  <si>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</si>
  <si>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</si>
  <si>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</si>
  <si>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</si>
  <si>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</si>
  <si>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</si>
  <si>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</si>
  <si>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</si>
  <si>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</si>
  <si>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</si>
  <si>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</si>
  <si>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</si>
  <si>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</si>
  <si>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</si>
  <si>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</si>
  <si>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</si>
  <si>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</si>
  <si>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</si>
  <si>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</si>
  <si>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</si>
  <si>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</si>
  <si>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</si>
  <si>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</si>
  <si>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</si>
  <si>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</si>
  <si>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</si>
  <si>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</si>
  <si>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</si>
  <si>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</si>
  <si>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</si>
  <si>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</si>
  <si>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</si>
  <si>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</si>
  <si>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</si>
  <si>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</si>
  <si>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</si>
  <si>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</si>
  <si>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</si>
  <si>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</si>
  <si>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</si>
  <si>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</si>
  <si>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</si>
  <si>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</si>
  <si>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</si>
  <si>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</si>
  <si>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</si>
  <si>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</si>
  <si>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</si>
  <si>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</si>
  <si>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</si>
  <si>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</si>
  <si>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</si>
  <si>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</si>
  <si>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</si>
  <si>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</si>
  <si>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</si>
  <si>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</si>
  <si>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</si>
  <si>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</si>
  <si>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</si>
  <si>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</si>
  <si>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</si>
  <si>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</si>
  <si>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</si>
  <si>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</si>
  <si>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</si>
  <si>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</si>
  <si>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</si>
  <si>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</si>
  <si>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</si>
  <si>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</si>
  <si>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</si>
  <si>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</si>
  <si>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</si>
  <si>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</si>
  <si>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</si>
  <si>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</si>
  <si>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</si>
  <si>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</si>
  <si>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</si>
  <si>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</si>
  <si>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</si>
  <si>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</si>
  <si>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</si>
  <si>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</si>
  <si>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</si>
  <si>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</si>
  <si>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</si>
  <si>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</si>
  <si>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</si>
  <si>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</si>
  <si>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</si>
  <si>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</si>
  <si>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</si>
  <si>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</si>
  <si>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</si>
  <si>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</si>
  <si>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</si>
  <si>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</si>
  <si>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</si>
  <si>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</si>
  <si>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</si>
  <si>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</si>
  <si>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</si>
  <si>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</si>
  <si>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</si>
  <si>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</si>
  <si>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</si>
  <si>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</si>
  <si>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</si>
  <si>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</si>
  <si>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</si>
  <si>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</si>
  <si>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</si>
  <si>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</si>
  <si>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</si>
  <si>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</si>
  <si>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</si>
  <si>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</si>
  <si>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</si>
  <si>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</si>
  <si>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</si>
  <si>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</si>
  <si>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</si>
  <si>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</si>
  <si>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</si>
  <si>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</si>
  <si>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</si>
  <si>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</si>
  <si>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</si>
  <si>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</si>
  <si>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</si>
  <si>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</si>
  <si>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</si>
  <si>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</si>
  <si>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</si>
  <si>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</si>
  <si>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</si>
  <si>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</si>
  <si>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</si>
  <si>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</si>
  <si>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</si>
  <si>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</si>
  <si>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</si>
  <si>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</si>
  <si>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</si>
  <si>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</si>
  <si>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</si>
  <si>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</si>
  <si>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</si>
  <si>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</si>
  <si>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</si>
  <si>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</si>
  <si>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</si>
  <si>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</si>
  <si>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</si>
  <si>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</si>
  <si>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</si>
  <si>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</si>
  <si>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</si>
  <si>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</si>
  <si>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</si>
  <si>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</si>
  <si>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</si>
  <si>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</si>
  <si>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</si>
  <si>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</si>
  <si>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</si>
  <si>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</si>
  <si>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</si>
  <si>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</si>
  <si>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</si>
  <si>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</si>
  <si>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</si>
  <si>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</si>
  <si>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</si>
  <si>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</si>
  <si>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</si>
  <si>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</si>
  <si>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</si>
  <si>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</si>
  <si>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</si>
  <si>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</si>
  <si>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</si>
  <si>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</si>
  <si>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</si>
  <si>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</si>
  <si>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</si>
  <si>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</si>
  <si>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</si>
  <si>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</si>
  <si>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</si>
  <si>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</si>
  <si>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</si>
  <si>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</si>
  <si>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</si>
  <si>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</si>
  <si>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</si>
  <si>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</si>
  <si>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</si>
  <si>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</si>
  <si>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</si>
  <si>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</si>
  <si>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</si>
  <si>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</si>
  <si>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</si>
  <si>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</si>
  <si>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</si>
  <si>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</si>
  <si>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</si>
  <si>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</si>
  <si>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</si>
  <si>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</si>
  <si>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</si>
  <si>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</si>
  <si>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</si>
  <si>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</si>
  <si>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</si>
  <si>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</si>
  <si>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</si>
  <si>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</si>
  <si>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</si>
  <si>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</si>
  <si>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</si>
  <si>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</si>
  <si>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</si>
  <si>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</si>
  <si>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</si>
  <si>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</si>
  <si>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</si>
  <si>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</si>
  <si>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</si>
  <si>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</si>
  <si>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</si>
  <si>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</si>
  <si>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</si>
  <si>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</si>
  <si>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</si>
  <si>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</si>
  <si>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</si>
  <si>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</si>
  <si>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</si>
  <si>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</si>
  <si>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</si>
  <si>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</si>
  <si>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</si>
  <si>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</si>
  <si>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</si>
  <si>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</si>
  <si>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</si>
  <si>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</si>
  <si>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</si>
  <si>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</si>
  <si>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</si>
  <si>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</si>
  <si>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</si>
  <si>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</si>
  <si>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</si>
  <si>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</si>
  <si>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</si>
  <si>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</si>
  <si>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</si>
  <si>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</si>
  <si>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</si>
  <si>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</si>
  <si>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</si>
  <si>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</si>
  <si>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</si>
  <si>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</si>
  <si>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</si>
  <si>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</si>
  <si>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</si>
  <si>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</si>
  <si>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</si>
  <si>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</si>
  <si>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</si>
  <si>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</si>
  <si>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</si>
  <si>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</si>
  <si>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</si>
  <si>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</si>
  <si>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</si>
  <si>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</si>
  <si>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</si>
  <si>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</si>
  <si>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</si>
  <si>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</si>
  <si>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</si>
  <si>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</si>
  <si>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</si>
  <si>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</si>
  <si>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</si>
  <si>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</si>
  <si>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</si>
  <si>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</si>
  <si>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</si>
  <si>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</si>
  <si>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</si>
  <si>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</si>
  <si>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</si>
  <si>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</si>
  <si>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</si>
  <si>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</si>
  <si>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</si>
  <si>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</si>
  <si>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</si>
  <si>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</si>
  <si>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</si>
  <si>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</si>
  <si>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</si>
  <si>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</si>
  <si>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</si>
  <si>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</si>
  <si>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</si>
  <si>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</si>
  <si>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</si>
  <si>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</si>
  <si>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</si>
  <si>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</si>
  <si>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</si>
  <si>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</si>
  <si>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</si>
  <si>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</si>
  <si>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</si>
  <si>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</si>
  <si>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</si>
  <si>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</si>
  <si>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</si>
  <si>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</si>
  <si>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</si>
  <si>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</si>
  <si>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</si>
  <si>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</si>
  <si>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</si>
  <si>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</si>
  <si>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</si>
  <si>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</si>
  <si>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</si>
  <si>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</si>
  <si>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</si>
  <si>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</si>
  <si>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</si>
  <si>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</si>
  <si>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</si>
  <si>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</si>
  <si>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</si>
  <si>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</si>
  <si>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</si>
  <si>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</si>
  <si>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</si>
  <si>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</si>
  <si>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</si>
  <si>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</si>
  <si>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</si>
  <si>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</si>
  <si>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</si>
  <si>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</si>
  <si>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</si>
  <si>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</si>
  <si>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</si>
  <si>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</si>
  <si>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</si>
  <si>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</si>
  <si>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</si>
  <si>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</si>
  <si>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</si>
  <si>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</si>
  <si>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</si>
  <si>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</si>
  <si>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</si>
  <si>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</si>
  <si>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</si>
  <si>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</si>
  <si>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</si>
  <si>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</si>
  <si>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</si>
  <si>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</si>
  <si>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</si>
  <si>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</si>
  <si>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</si>
  <si>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</si>
  <si>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</si>
  <si>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</si>
  <si>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</si>
  <si>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</si>
  <si>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</si>
  <si>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</si>
  <si>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</si>
  <si>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</si>
  <si>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</si>
  <si>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</si>
  <si>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</si>
  <si>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</si>
  <si>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</si>
  <si>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</si>
  <si>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</si>
  <si>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</si>
  <si>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</si>
  <si>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</si>
  <si>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</si>
  <si>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</si>
  <si>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</si>
  <si>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</si>
  <si>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</si>
  <si>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</si>
  <si>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</si>
  <si>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</si>
  <si>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</si>
  <si>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</si>
  <si>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</si>
  <si>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</si>
  <si>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</si>
  <si>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</si>
  <si>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</si>
  <si>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</si>
  <si>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</si>
  <si>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</si>
  <si>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</si>
  <si>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</si>
  <si>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</si>
  <si>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</si>
  <si>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</si>
  <si>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</si>
  <si>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</si>
  <si>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</si>
  <si>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</si>
  <si>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</si>
  <si>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</si>
  <si>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</si>
  <si>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</si>
  <si>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</si>
  <si>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</si>
  <si>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</si>
  <si>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</si>
  <si>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</si>
  <si>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</si>
  <si>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</si>
  <si>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</si>
  <si>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</si>
  <si>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</si>
  <si>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</si>
  <si>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</si>
  <si>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</si>
  <si>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</si>
  <si>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</si>
  <si>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</si>
  <si>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</si>
  <si>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</si>
  <si>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</si>
  <si>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</si>
  <si>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</si>
  <si>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</si>
  <si>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</si>
  <si>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</si>
  <si>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</si>
  <si>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</si>
  <si>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</si>
  <si>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</si>
  <si>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</si>
  <si>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</si>
  <si>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</si>
  <si>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</si>
  <si>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</si>
  <si>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</si>
  <si>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</si>
  <si>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</si>
  <si>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</si>
  <si>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</si>
  <si>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</si>
  <si>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</si>
  <si>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</si>
  <si>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</si>
  <si>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</si>
  <si>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</si>
  <si>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</si>
  <si>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</si>
  <si>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</si>
  <si>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</si>
  <si>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</si>
  <si>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</si>
  <si>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</si>
  <si>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</si>
  <si>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</si>
  <si>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</si>
  <si>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</si>
  <si>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</si>
  <si>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</si>
  <si>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</si>
  <si>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</si>
  <si>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</si>
  <si>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</si>
  <si>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</si>
  <si>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</si>
  <si>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</si>
  <si>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</si>
  <si>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</si>
  <si>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</si>
  <si>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</si>
  <si>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</si>
  <si>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</si>
  <si>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</si>
  <si>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</si>
  <si>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</si>
  <si>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</si>
  <si>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</si>
  <si>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</si>
  <si>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</si>
  <si>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</si>
  <si>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</si>
  <si>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</si>
  <si>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</si>
  <si>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</si>
  <si>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</si>
  <si>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</si>
  <si>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</si>
  <si>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</si>
  <si>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</si>
  <si>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</si>
  <si>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</si>
  <si>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</si>
  <si>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</si>
  <si>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</si>
  <si>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</si>
  <si>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</si>
  <si>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</si>
  <si>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</si>
  <si>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</si>
  <si>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</si>
  <si>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</si>
  <si>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</si>
  <si>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</si>
  <si>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</si>
  <si>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</si>
  <si>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</si>
  <si>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</si>
  <si>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</si>
  <si>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</si>
  <si>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</si>
  <si>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</si>
  <si>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</si>
  <si>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</si>
  <si>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</si>
  <si>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</si>
  <si>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</si>
  <si>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</si>
  <si>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</si>
  <si>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</si>
  <si>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</si>
  <si>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</si>
  <si>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</si>
  <si>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</si>
  <si>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</si>
  <si>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</si>
  <si>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</si>
  <si>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</si>
  <si>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</si>
  <si>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</si>
  <si>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</si>
  <si>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</si>
  <si>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</si>
  <si>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</si>
  <si>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</si>
  <si>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</si>
  <si>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</si>
  <si>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</si>
  <si>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</si>
  <si>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</si>
  <si>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</si>
  <si>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</si>
  <si>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</si>
  <si>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</si>
  <si>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</si>
  <si>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</si>
  <si>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</si>
  <si>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</si>
  <si>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</si>
  <si>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</si>
  <si>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</si>
  <si>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</si>
  <si>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</si>
  <si>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</si>
  <si>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</si>
  <si>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</si>
  <si>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</si>
  <si>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</si>
  <si>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</si>
  <si>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</si>
  <si>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</si>
  <si>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</si>
  <si>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</si>
  <si>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</si>
  <si>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</si>
  <si>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</si>
  <si>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</si>
  <si>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</si>
  <si>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</si>
  <si>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</si>
  <si>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</si>
  <si>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</si>
  <si>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</si>
  <si>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</si>
  <si>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</si>
  <si>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</si>
  <si>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</si>
  <si>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</si>
  <si>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</si>
  <si>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</si>
  <si>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</si>
  <si>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</si>
  <si>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</si>
  <si>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</si>
  <si>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</si>
  <si>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</si>
  <si>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</si>
  <si>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</si>
  <si>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</si>
  <si>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</si>
  <si>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</si>
  <si>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</si>
  <si>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</si>
  <si>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</si>
  <si>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</si>
  <si>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</si>
  <si>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</si>
  <si>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</si>
  <si>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</si>
  <si>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</si>
  <si>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</si>
  <si>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</si>
  <si>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</si>
  <si>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</si>
  <si>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</si>
  <si>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</si>
  <si>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</si>
  <si>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</si>
  <si>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</si>
  <si>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</si>
  <si>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</si>
  <si>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</si>
  <si>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</si>
  <si>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</si>
  <si>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</si>
  <si>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</si>
  <si>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</si>
  <si>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</si>
  <si>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</si>
  <si>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</si>
  <si>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</si>
  <si>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</si>
  <si>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</si>
  <si>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</si>
  <si>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</si>
  <si>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</si>
  <si>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</si>
  <si>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</si>
  <si>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</si>
  <si>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</si>
  <si>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</si>
  <si>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</si>
  <si>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</si>
  <si>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</si>
  <si>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</si>
  <si>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</si>
  <si>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</si>
  <si>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</si>
  <si>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</si>
  <si>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</si>
  <si>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</si>
  <si>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</si>
  <si>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</si>
  <si>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</si>
  <si>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</si>
  <si>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</si>
  <si>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</si>
  <si>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</si>
  <si>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</si>
  <si>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</si>
  <si>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</si>
  <si>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</si>
  <si>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</si>
  <si>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</si>
  <si>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</si>
  <si>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</si>
  <si>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</si>
  <si>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</si>
  <si>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</si>
  <si>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</si>
  <si>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</si>
  <si>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</si>
  <si>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</si>
  <si>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</si>
  <si>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</si>
  <si>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</si>
  <si>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</si>
  <si>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</si>
  <si>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</si>
  <si>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</si>
  <si>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</si>
  <si>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</si>
  <si>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</si>
  <si>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</si>
  <si>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</si>
  <si>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</si>
  <si>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</si>
  <si>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</si>
  <si>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</si>
  <si>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</si>
  <si>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</si>
  <si>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</si>
  <si>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</si>
  <si>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</si>
  <si>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</si>
  <si>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</si>
  <si>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</si>
  <si>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</si>
  <si>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</si>
  <si>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</si>
  <si>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</si>
  <si>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</si>
  <si>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</si>
  <si>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</si>
  <si>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</si>
  <si>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</si>
  <si>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90000101;0;3,3,5;0.2,0.6;0.5,0.5,0.5,0.5,0.5;0,0,0,0,0</t>
  </si>
  <si>
    <t>在目标区域召唤5只火舌守卫协助自己战斗,每只火舌继承角色60%攻击属性,火舌守卫无法移动但拥有较高的攻击。</t>
  </si>
  <si>
    <t>90000101;0;3,3,6;0.2,0.6;0.5,0.5,0.5,0.5,0.5;0,0,0,0,0</t>
  </si>
  <si>
    <t>在目标区域召唤6只火舌守卫协助自己战斗,每只火舌继承角色60%攻击属性,火舌守卫无法移动但拥有较高的攻击。</t>
  </si>
  <si>
    <t>90000101;0;3,3,7;0.2,0.6;0.5,0.5,0.5,0.5,0.5;0,0,0,0,0</t>
  </si>
  <si>
    <t>在目标区域召唤7只火舌守卫协助自己战斗,每只火舌继承角色60%攻击属性,火舌守卫无法移动但拥有较高的攻击。</t>
  </si>
  <si>
    <t>90000101;0;3,3,8;0.2,0.6;0.5,0.5,0.5,0.5,0.5;0,0,0,0,0</t>
  </si>
  <si>
    <t>在目标区域召唤8只火舌守卫协助自己战斗,每只火舌继承角色60%攻击属性,火舌守卫无法移动但拥有较高的攻击。</t>
  </si>
  <si>
    <t>90000101;0;3,3,9;0.2,0.6;0.5,0.5,0.5,0.5,0.5;0,0,0,0,0</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</si>
  <si>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</si>
  <si>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</si>
  <si>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</si>
  <si>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</si>
  <si>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</si>
  <si>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</si>
  <si>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</si>
  <si>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</si>
  <si>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</si>
  <si>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</si>
  <si>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</si>
  <si>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</si>
  <si>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</si>
  <si>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</si>
  <si>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</si>
  <si>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</si>
  <si>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</si>
  <si>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</si>
  <si>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</si>
  <si>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</si>
  <si>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</si>
  <si>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</si>
  <si>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</si>
  <si>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</si>
  <si>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</si>
  <si>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</si>
  <si>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</si>
  <si>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</si>
  <si>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</si>
  <si>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</si>
  <si>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</si>
  <si>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</si>
  <si>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</si>
  <si>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</si>
  <si>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</si>
  <si>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</si>
  <si>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</si>
  <si>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</si>
  <si>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</si>
  <si>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</si>
  <si>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</si>
  <si>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</si>
  <si>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</si>
  <si>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</si>
  <si>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</si>
  <si>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</si>
  <si>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</si>
  <si>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</si>
  <si>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</si>
  <si>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</si>
  <si>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</si>
  <si>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</si>
  <si>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</si>
  <si>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</si>
  <si>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</si>
  <si>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</si>
  <si>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</si>
  <si>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</si>
  <si>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</si>
  <si>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</si>
  <si>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</si>
  <si>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</si>
  <si>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</si>
  <si>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</si>
  <si>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</si>
  <si>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</si>
  <si>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</si>
  <si>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</si>
  <si>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</si>
  <si>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</si>
  <si>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</si>
  <si>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</si>
  <si>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</si>
  <si>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</si>
  <si>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</si>
  <si>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</si>
  <si>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</si>
  <si>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</si>
  <si>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</si>
  <si>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</si>
  <si>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</si>
  <si>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</si>
  <si>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</si>
  <si>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</si>
  <si>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</si>
  <si>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</si>
  <si>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</si>
  <si>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</si>
  <si>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</si>
  <si>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</si>
  <si>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</si>
  <si>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</si>
  <si>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</si>
  <si>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</si>
  <si>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</si>
  <si>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</si>
  <si>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</si>
  <si>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</si>
  <si>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</si>
  <si>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</si>
  <si>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</si>
  <si>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</si>
  <si>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</si>
  <si>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</si>
  <si>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</si>
  <si>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</si>
  <si>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</si>
  <si>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</si>
  <si>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</si>
  <si>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</si>
  <si>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</si>
  <si>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</si>
  <si>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</si>
  <si>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</si>
  <si>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</si>
  <si>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</si>
  <si>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</si>
  <si>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</si>
  <si>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</si>
  <si>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</si>
  <si>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</si>
  <si>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</si>
  <si>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</si>
  <si>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</si>
  <si>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</si>
  <si>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</si>
  <si>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</si>
  <si>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</si>
  <si>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</si>
  <si>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</si>
  <si>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</si>
  <si>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</si>
  <si>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</si>
  <si>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</si>
  <si>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</si>
  <si>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</si>
  <si>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</si>
  <si>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</si>
  <si>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</si>
  <si>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</si>
  <si>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</si>
  <si>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</si>
  <si>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</si>
  <si>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</si>
  <si>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</si>
  <si>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</si>
  <si>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</si>
  <si>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</si>
  <si>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</si>
  <si>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</si>
  <si>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</si>
  <si>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</si>
  <si>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</si>
  <si>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</si>
  <si>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</si>
  <si>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</si>
  <si>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</si>
  <si>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</si>
  <si>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</si>
  <si>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</si>
  <si>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</si>
  <si>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</si>
  <si>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</si>
  <si>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</si>
  <si>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</si>
  <si>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</si>
  <si>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</si>
  <si>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</si>
  <si>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</si>
  <si>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</si>
  <si>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</si>
  <si>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</si>
  <si>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</si>
  <si>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</si>
  <si>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</si>
  <si>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</si>
  <si>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</si>
  <si>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</si>
  <si>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</si>
  <si>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</si>
  <si>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</si>
  <si>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</si>
  <si>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</si>
  <si>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</si>
  <si>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</si>
  <si>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</si>
  <si>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</si>
  <si>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</si>
  <si>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</si>
  <si>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</si>
  <si>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</si>
  <si>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</si>
  <si>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</si>
  <si>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</si>
  <si>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</si>
  <si>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</si>
  <si>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</si>
  <si>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</si>
  <si>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</si>
  <si>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</si>
  <si>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</si>
  <si>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</si>
  <si>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</si>
  <si>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</si>
  <si>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</si>
  <si>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</si>
  <si>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</si>
  <si>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</si>
  <si>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</si>
  <si>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</si>
  <si>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</si>
  <si>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</si>
  <si>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</si>
  <si>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</si>
  <si>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</si>
  <si>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</si>
  <si>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</si>
  <si>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</si>
  <si>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</si>
  <si>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</si>
  <si>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</si>
  <si>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</si>
  <si>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</si>
  <si>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</si>
  <si>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</si>
  <si>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</si>
  <si>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</si>
  <si>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</si>
  <si>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</si>
  <si>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</si>
  <si>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</si>
  <si>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</si>
  <si>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</si>
  <si>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</si>
  <si>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</si>
  <si>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</si>
  <si>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</si>
  <si>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</si>
  <si>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</si>
  <si>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</si>
  <si>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</si>
  <si>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</si>
  <si>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</si>
  <si>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</si>
  <si>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</si>
  <si>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</si>
  <si>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</si>
  <si>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</si>
  <si>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</si>
  <si>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</si>
  <si>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</si>
  <si>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</si>
  <si>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</si>
  <si>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</si>
  <si>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</si>
  <si>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</si>
  <si>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</si>
  <si>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</si>
  <si>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</si>
  <si>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</si>
  <si>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</si>
  <si>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</si>
  <si>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</si>
  <si>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</si>
  <si>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</si>
  <si>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</si>
  <si>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</si>
  <si>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</si>
  <si>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</si>
  <si>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</si>
  <si>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</si>
  <si>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</si>
  <si>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</si>
  <si>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</si>
  <si>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</si>
  <si>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</si>
  <si>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</si>
  <si>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</si>
  <si>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</si>
  <si>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</si>
  <si>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</si>
  <si>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</si>
  <si>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</si>
  <si>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</si>
  <si>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</si>
  <si>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</si>
  <si>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</si>
  <si>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</si>
  <si>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</si>
  <si>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</si>
  <si>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</si>
  <si>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</si>
  <si>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</si>
  <si>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</si>
  <si>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</si>
  <si>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</si>
  <si>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</si>
  <si>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</si>
  <si>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</si>
  <si>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</si>
  <si>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</si>
  <si>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</si>
  <si>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</si>
  <si>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</si>
  <si>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</si>
  <si>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</si>
  <si>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</si>
  <si>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</si>
  <si>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</si>
  <si>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</si>
  <si>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</si>
  <si>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</si>
  <si>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</si>
  <si>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</si>
  <si>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</si>
  <si>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</si>
  <si>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</si>
  <si>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</si>
  <si>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</si>
  <si>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</si>
  <si>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</si>
  <si>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</si>
  <si>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</si>
  <si>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</si>
  <si>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</si>
  <si>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</si>
  <si>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</si>
  <si>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</si>
  <si>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</si>
  <si>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</si>
  <si>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</si>
  <si>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</si>
  <si>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</si>
  <si>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</si>
  <si>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</si>
  <si>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</si>
  <si>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</si>
  <si>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</si>
  <si>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</si>
  <si>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</si>
  <si>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</si>
  <si>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</si>
  <si>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</si>
  <si>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</si>
  <si>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</si>
  <si>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</si>
  <si>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</si>
  <si>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</si>
  <si>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</si>
  <si>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</si>
  <si>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</si>
  <si>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</si>
  <si>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</si>
  <si>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</si>
  <si>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</si>
  <si>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</si>
  <si>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</si>
  <si>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</si>
  <si>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</si>
  <si>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</si>
  <si>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</si>
  <si>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</si>
  <si>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</si>
  <si>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</si>
  <si>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</si>
  <si>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</si>
  <si>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</si>
  <si>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</si>
  <si>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</si>
  <si>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</si>
  <si>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</si>
  <si>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</si>
  <si>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</si>
  <si>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</si>
  <si>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</si>
  <si>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</si>
  <si>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</si>
  <si>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</si>
  <si>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</si>
  <si>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</si>
  <si>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</si>
  <si>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</si>
  <si>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</si>
  <si>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</si>
  <si>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</si>
  <si>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</si>
  <si>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</si>
  <si>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</si>
  <si>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</si>
  <si>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</si>
  <si>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</si>
  <si>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</si>
  <si>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</si>
  <si>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</si>
  <si>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</si>
  <si>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</si>
  <si>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</si>
  <si>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</si>
  <si>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</si>
  <si>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</si>
  <si>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</si>
  <si>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</si>
  <si>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</si>
  <si>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</si>
  <si>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</si>
  <si>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</si>
  <si>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</si>
  <si>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</si>
  <si>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</si>
  <si>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</si>
  <si>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</si>
  <si>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</si>
  <si>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61012201,61012202;61012202,61012203;61012203,61012204;61012204,61012205;61012205,61012206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</si>
  <si>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</si>
  <si>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</si>
  <si>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</si>
  <si>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62012201,62012202;62012202,62012203;62012203,62012204;62012204,62012205;62012205,62012206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</si>
  <si>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</si>
  <si>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</si>
  <si>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</si>
  <si>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62011201,62011202;62011202,62011203;62011203,62011204;62011204,62011205;62011205,62011206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</si>
  <si>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</si>
  <si>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</si>
  <si>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</si>
  <si>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</si>
  <si>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</si>
  <si>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61011201,61011202;61011202,61011203;61011203,61011204;61011204,61011205;61011205,61011206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</si>
  <si>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</si>
  <si>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</si>
  <si>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</si>
  <si>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</si>
  <si>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</si>
  <si>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</si>
  <si>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61012301,61012302;61012302,61012303;61012303,61012304;61012304,61012305;61012305,61012306</t>
  </si>
  <si>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</si>
  <si>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</si>
  <si>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</si>
  <si>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</si>
  <si>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</si>
  <si>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</si>
  <si>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</si>
  <si>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</si>
  <si>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</si>
  <si>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</si>
  <si>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</si>
  <si>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</si>
  <si>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</si>
  <si>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</si>
  <si>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</si>
  <si>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</si>
  <si>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</si>
  <si>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</si>
  <si>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</si>
  <si>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</si>
  <si>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</si>
  <si>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</si>
  <si>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</si>
  <si>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</si>
  <si>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</si>
  <si>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</si>
  <si>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</si>
  <si>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</si>
  <si>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</si>
  <si>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</si>
  <si>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</si>
  <si>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</si>
  <si>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</si>
  <si>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</si>
  <si>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</si>
  <si>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</si>
  <si>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</si>
  <si>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</si>
  <si>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</si>
  <si>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</si>
  <si>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</si>
  <si>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</si>
  <si>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</si>
  <si>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</si>
  <si>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</si>
  <si>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</si>
  <si>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</si>
  <si>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</si>
  <si>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</si>
  <si>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</si>
  <si>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</si>
  <si>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</si>
  <si>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</si>
  <si>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</si>
  <si>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</si>
  <si>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</si>
  <si>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</si>
  <si>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</si>
  <si>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</si>
  <si>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</si>
  <si>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</si>
  <si>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</si>
  <si>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</si>
  <si>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</si>
  <si>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</si>
  <si>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</si>
  <si>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</si>
  <si>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</si>
  <si>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</si>
  <si>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</si>
  <si>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</si>
  <si>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</si>
  <si>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</si>
  <si>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</si>
  <si>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</si>
  <si>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</si>
  <si>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</si>
  <si>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</si>
  <si>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</si>
  <si>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</si>
  <si>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</si>
  <si>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</si>
  <si>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</si>
  <si>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</si>
  <si>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</si>
  <si>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</si>
  <si>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</si>
  <si>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</si>
  <si>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</si>
  <si>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</si>
  <si>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</si>
  <si>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</si>
  <si>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</si>
  <si>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</si>
  <si>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</si>
  <si>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</si>
  <si>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</si>
  <si>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</si>
  <si>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</si>
  <si>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</si>
  <si>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</si>
  <si>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</si>
  <si>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</si>
  <si>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</si>
  <si>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</si>
  <si>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</si>
  <si>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</si>
  <si>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</si>
  <si>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</si>
  <si>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</si>
  <si>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</si>
  <si>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</si>
  <si>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</si>
  <si>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</si>
  <si>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</si>
  <si>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</si>
  <si>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</si>
  <si>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</si>
  <si>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</si>
  <si>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</si>
  <si>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</si>
  <si>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</si>
  <si>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</si>
  <si>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</si>
  <si>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</si>
  <si>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</si>
  <si>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</si>
  <si>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</si>
  <si>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</si>
  <si>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</si>
  <si>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</si>
  <si>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</si>
  <si>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</si>
  <si>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</si>
  <si>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</si>
  <si>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</si>
  <si>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</si>
  <si>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</si>
  <si>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</si>
  <si>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</si>
  <si>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</si>
  <si>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</si>
  <si>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</si>
  <si>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</si>
  <si>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</si>
  <si>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</si>
  <si>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</si>
  <si>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</si>
  <si>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</si>
  <si>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</si>
  <si>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</si>
  <si>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</si>
  <si>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</si>
  <si>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</si>
  <si>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</si>
  <si>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</si>
  <si>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</si>
  <si>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</si>
  <si>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</si>
  <si>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</si>
  <si>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</si>
  <si>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</si>
  <si>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</si>
  <si>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</si>
  <si>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</si>
  <si>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</si>
  <si>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</si>
  <si>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</si>
  <si>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</si>
  <si>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</si>
  <si>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</si>
  <si>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205503,0.05</t>
  </si>
  <si>
    <t>受到攻击后将10%的伤害反击给攻击者</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</si>
  <si>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</si>
  <si>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</si>
  <si>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</si>
  <si>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</si>
  <si>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</si>
  <si>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</si>
  <si>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</si>
  <si>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</si>
  <si>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</si>
  <si>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</si>
  <si>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</si>
  <si>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</si>
  <si>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</si>
  <si>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</si>
  <si>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</si>
  <si>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</si>
  <si>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</si>
  <si>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</si>
  <si>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</si>
  <si>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</si>
  <si>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</si>
  <si>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</si>
  <si>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</si>
  <si>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</si>
  <si>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</si>
  <si>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</si>
  <si>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</si>
  <si>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</si>
  <si>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</si>
  <si>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</si>
  <si>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</si>
  <si>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</si>
  <si>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</si>
  <si>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</si>
  <si>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</si>
  <si>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</si>
  <si>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</si>
  <si>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</si>
  <si>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</si>
  <si>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</si>
  <si>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</si>
  <si>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</si>
  <si>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</si>
  <si>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</si>
  <si>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</si>
  <si>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</si>
  <si>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</si>
  <si>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</si>
  <si>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</si>
  <si>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</si>
  <si>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</si>
  <si>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</si>
  <si>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</si>
  <si>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</si>
  <si>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</si>
  <si>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</si>
  <si>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</si>
  <si>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</si>
  <si>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</si>
  <si>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</si>
  <si>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</si>
  <si>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</si>
  <si>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</si>
  <si>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</si>
  <si>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</si>
  <si>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</si>
  <si>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</si>
  <si>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</si>
  <si>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</si>
  <si>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</si>
  <si>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</si>
  <si>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</si>
  <si>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</si>
  <si>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</si>
  <si>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</si>
  <si>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</si>
  <si>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</si>
  <si>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</si>
  <si>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</si>
  <si>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</si>
  <si>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</si>
  <si>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</si>
  <si>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</si>
  <si>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</si>
  <si>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</si>
  <si>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</si>
  <si>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</si>
  <si>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</si>
  <si>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</si>
  <si>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</si>
  <si>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</si>
  <si>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</si>
  <si>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</si>
  <si>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</si>
  <si>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</si>
  <si>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</si>
  <si>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</si>
  <si>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</si>
  <si>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</si>
  <si>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</si>
  <si>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</si>
  <si>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</si>
  <si>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</si>
  <si>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</si>
  <si>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</si>
  <si>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</si>
  <si>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</si>
  <si>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</si>
  <si>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</si>
  <si>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</si>
  <si>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</si>
  <si>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</si>
  <si>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</si>
  <si>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</si>
  <si>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</si>
  <si>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</si>
  <si>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</si>
  <si>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</si>
  <si>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</si>
  <si>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</si>
  <si>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</si>
  <si>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</si>
  <si>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</si>
  <si>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</si>
  <si>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</si>
  <si>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</si>
  <si>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</si>
  <si>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</si>
  <si>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</si>
  <si>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</si>
  <si>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</si>
  <si>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</si>
  <si>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</si>
  <si>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</si>
  <si>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</si>
  <si>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</si>
  <si>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</si>
  <si>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</si>
  <si>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</si>
  <si>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</si>
  <si>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</si>
  <si>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</si>
  <si>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</si>
  <si>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</si>
  <si>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</si>
  <si>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</si>
  <si>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</si>
  <si>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</si>
  <si>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</si>
  <si>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</si>
  <si>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</si>
  <si>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</si>
  <si>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</si>
  <si>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</si>
  <si>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</si>
  <si>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</si>
  <si>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</si>
  <si>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</si>
  <si>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</si>
  <si>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</si>
  <si>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</si>
  <si>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</si>
  <si>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</si>
  <si>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</si>
  <si>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</si>
  <si>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</si>
  <si>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</si>
  <si>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</si>
  <si>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</si>
  <si>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</si>
  <si>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</si>
  <si>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</si>
  <si>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</si>
  <si>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</si>
  <si>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</si>
  <si>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</si>
  <si>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</si>
  <si>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</si>
  <si>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</si>
  <si>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</si>
  <si>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</si>
  <si>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</si>
  <si>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</si>
  <si>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</si>
  <si>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</si>
  <si>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</si>
  <si>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</si>
  <si>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</si>
  <si>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</si>
  <si>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</si>
  <si>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</si>
  <si>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</si>
  <si>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</si>
  <si>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</si>
  <si>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</si>
  <si>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</si>
  <si>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</si>
  <si>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</si>
  <si>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</si>
  <si>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</si>
  <si>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</si>
  <si>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</si>
  <si>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</si>
  <si>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</si>
  <si>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</si>
  <si>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</si>
  <si>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</si>
  <si>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</si>
  <si>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</si>
  <si>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</si>
  <si>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</si>
  <si>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</si>
  <si>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</si>
  <si>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</si>
  <si>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</si>
  <si>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</si>
  <si>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</si>
  <si>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</si>
  <si>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</si>
  <si>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</si>
  <si>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</si>
  <si>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</si>
  <si>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</si>
  <si>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</si>
  <si>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</si>
  <si>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</si>
  <si>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</si>
  <si>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</si>
  <si>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</si>
  <si>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</si>
  <si>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</si>
  <si>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</si>
  <si>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</si>
  <si>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</si>
  <si>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</si>
  <si>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</si>
  <si>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</si>
  <si>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</si>
  <si>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</si>
  <si>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</si>
  <si>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</si>
  <si>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</si>
  <si>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</si>
  <si>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</si>
  <si>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</si>
  <si>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</si>
  <si>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</si>
  <si>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</si>
  <si>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</si>
  <si>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</si>
  <si>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</si>
  <si>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</si>
  <si>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</si>
  <si>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</si>
  <si>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</si>
  <si>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</si>
  <si>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</si>
  <si>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</si>
  <si>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</si>
  <si>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</si>
  <si>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</si>
  <si>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</si>
  <si>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</si>
  <si>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</si>
  <si>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</si>
  <si>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</si>
  <si>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</si>
  <si>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</si>
  <si>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</si>
  <si>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</si>
  <si>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</si>
  <si>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</si>
  <si>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</si>
  <si>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</si>
  <si>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</si>
  <si>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</si>
  <si>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</si>
  <si>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</si>
  <si>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</si>
  <si>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</si>
  <si>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</si>
  <si>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</si>
  <si>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</si>
  <si>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</si>
  <si>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</si>
  <si>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</si>
  <si>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</si>
  <si>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</si>
  <si>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</si>
  <si>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</si>
  <si>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</si>
  <si>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</si>
  <si>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</si>
  <si>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</si>
  <si>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</si>
  <si>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</si>
  <si>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</si>
  <si>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</si>
  <si>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</si>
  <si>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</si>
  <si>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</si>
  <si>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</si>
  <si>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</si>
  <si>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</si>
  <si>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</si>
  <si>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</si>
  <si>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</si>
  <si>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</si>
  <si>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</si>
  <si>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</si>
  <si>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</si>
  <si>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</si>
  <si>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</si>
  <si>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</si>
  <si>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</si>
  <si>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</si>
  <si>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</si>
  <si>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</si>
  <si>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</si>
  <si>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</si>
  <si>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</si>
  <si>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</si>
  <si>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</si>
  <si>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</si>
  <si>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</si>
  <si>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</si>
  <si>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</si>
  <si>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</si>
  <si>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</si>
  <si>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</si>
  <si>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</si>
  <si>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</si>
  <si>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</si>
  <si>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</si>
  <si>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</si>
  <si>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</si>
  <si>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</si>
  <si>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</si>
  <si>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</si>
  <si>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</si>
  <si>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</si>
  <si>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</si>
  <si>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</si>
  <si>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</si>
  <si>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</si>
  <si>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</si>
  <si>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</si>
  <si>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</si>
  <si>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</si>
  <si>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</si>
  <si>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</si>
  <si>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</si>
  <si>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</si>
  <si>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</si>
  <si>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</si>
  <si>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</si>
  <si>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</si>
  <si>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</si>
  <si>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</si>
  <si>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</si>
  <si>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</si>
  <si>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</si>
  <si>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</si>
  <si>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</si>
  <si>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</si>
  <si>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</si>
  <si>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</si>
  <si>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</si>
  <si>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</si>
  <si>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</si>
  <si>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</si>
  <si>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</si>
  <si>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</si>
  <si>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</si>
  <si>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</si>
  <si>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</si>
  <si>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</si>
  <si>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</si>
  <si>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</si>
  <si>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</si>
  <si>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</si>
  <si>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</si>
  <si>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</si>
  <si>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</si>
  <si>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</si>
  <si>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</si>
  <si>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</si>
  <si>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</si>
  <si>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</si>
  <si>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</si>
  <si>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</si>
  <si>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</si>
  <si>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</si>
  <si>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</si>
  <si>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</si>
  <si>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</si>
  <si>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</si>
  <si>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</si>
  <si>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</si>
  <si>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</si>
  <si>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</si>
  <si>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</si>
  <si>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</si>
  <si>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</si>
  <si>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</si>
  <si>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</si>
  <si>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</si>
  <si>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</si>
  <si>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</si>
  <si>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</si>
  <si>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</si>
  <si>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</si>
  <si>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</si>
  <si>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</si>
  <si>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</si>
  <si>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</si>
  <si>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</si>
  <si>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</si>
  <si>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</si>
  <si>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</si>
  <si>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</si>
  <si>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</si>
  <si>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</si>
  <si>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</si>
  <si>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</si>
  <si>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</si>
  <si>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</si>
  <si>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</si>
  <si>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</si>
  <si>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</si>
  <si>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</si>
  <si>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</si>
  <si>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</si>
  <si>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</si>
  <si>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</si>
  <si>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</si>
  <si>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</si>
  <si>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</si>
  <si>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</si>
  <si>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</si>
  <si>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</si>
  <si>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</si>
  <si>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</si>
  <si>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</si>
  <si>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</si>
  <si>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</si>
  <si>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</si>
  <si>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</si>
  <si>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</si>
  <si>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</si>
  <si>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</si>
  <si>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</si>
  <si>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</si>
  <si>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</si>
  <si>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</si>
  <si>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</si>
  <si>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</si>
  <si>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</si>
  <si>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</si>
  <si>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</si>
  <si>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</si>
  <si>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</si>
  <si>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</si>
  <si>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</si>
  <si>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</si>
  <si>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</si>
  <si>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</si>
  <si>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</si>
  <si>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</si>
  <si>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</si>
  <si>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</si>
  <si>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</si>
  <si>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</si>
  <si>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</si>
  <si>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</si>
  <si>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</si>
  <si>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</si>
  <si>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</si>
  <si>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</si>
  <si>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</si>
  <si>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</si>
  <si>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</si>
  <si>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</si>
  <si>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</si>
  <si>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</si>
  <si>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</si>
  <si>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</si>
  <si>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</si>
  <si>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</si>
  <si>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</si>
  <si>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</si>
  <si>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</si>
  <si>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</si>
  <si>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</si>
  <si>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</si>
  <si>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</si>
  <si>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</si>
  <si>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</si>
  <si>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</si>
  <si>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</si>
  <si>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</si>
  <si>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</si>
  <si>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</si>
  <si>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</si>
  <si>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</si>
  <si>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</si>
  <si>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</si>
  <si>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</si>
  <si>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</si>
  <si>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</si>
  <si>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</si>
  <si>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</si>
  <si>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</si>
  <si>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</si>
  <si>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</si>
  <si>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</si>
  <si>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</si>
  <si>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</si>
  <si>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</si>
  <si>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</si>
  <si>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</si>
  <si>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</si>
  <si>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</si>
  <si>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</si>
  <si>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</si>
  <si>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</si>
  <si>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</si>
  <si>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</si>
  <si>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</si>
  <si>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</si>
  <si>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</si>
  <si>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</si>
  <si>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</si>
  <si>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</si>
  <si>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</si>
  <si>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</si>
  <si>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</si>
  <si>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</si>
  <si>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</si>
  <si>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</si>
  <si>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</si>
  <si>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</si>
  <si>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</si>
  <si>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</si>
  <si>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</si>
  <si>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</si>
  <si>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</si>
  <si>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</si>
  <si>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</si>
  <si>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</si>
  <si>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</si>
  <si>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</si>
  <si>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</si>
  <si>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</si>
  <si>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</si>
  <si>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</si>
  <si>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</si>
  <si>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</si>
  <si>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</si>
  <si>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</si>
  <si>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</si>
  <si>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</si>
  <si>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</si>
  <si>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</si>
  <si>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</si>
  <si>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</si>
  <si>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</si>
  <si>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</si>
  <si>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</si>
  <si>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</si>
  <si>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</si>
  <si>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</si>
  <si>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</si>
  <si>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</si>
  <si>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</si>
  <si>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</si>
  <si>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</si>
  <si>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</si>
  <si>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</si>
  <si>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</si>
  <si>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</si>
  <si>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</si>
  <si>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</si>
  <si>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</si>
  <si>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</si>
  <si>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</si>
  <si>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</si>
  <si>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</si>
  <si>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</si>
  <si>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</si>
  <si>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</si>
  <si>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</si>
  <si>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</si>
  <si>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</si>
  <si>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</si>
  <si>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</si>
  <si>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</si>
  <si>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</si>
  <si>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</si>
  <si>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</si>
  <si>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</si>
  <si>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</si>
  <si>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</si>
  <si>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</si>
  <si>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</si>
  <si>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</si>
  <si>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</si>
  <si>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</si>
  <si>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</si>
  <si>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</si>
  <si>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</si>
  <si>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</si>
  <si>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</si>
  <si>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</si>
  <si>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</si>
  <si>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</si>
  <si>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</si>
  <si>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</si>
  <si>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</si>
  <si>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</si>
  <si>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</si>
  <si>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</si>
  <si>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</si>
  <si>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</si>
  <si>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</si>
  <si>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</si>
  <si>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</si>
  <si>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</si>
  <si>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</si>
  <si>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</si>
  <si>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</si>
  <si>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</si>
  <si>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</si>
  <si>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</si>
  <si>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</si>
  <si>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</si>
  <si>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</si>
  <si>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</si>
  <si>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</si>
  <si>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</si>
  <si>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猎人普通攻击多个目标</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</si>
</sst>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2"/>
  <sheetViews>
    <sheetView showGridLines="0" tabSelected="1" workbookViewId="0">
      <pane xSplit="4" ySplit="5" topLeftCell="AE1615" activePane="bottomRight" state="frozen"/>
      <selection pane="topRight"/>
      <selection pane="bottomLeft"/>
      <selection pane="bottomRight" activeCell="C1629" sqref="C162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2156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"&lt;color=#D3FD3A&gt;裂波击(剑类武器技能):\n&lt;/color&gt;"&amp;BB465&amp;"\n\n&lt;color=#D3FD3A&gt;裂地击(刀类武器技能):\n&lt;/color&gt;"&amp;BB447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"&lt;color=#D3FD3A&gt;旋风击(剑类武器技能):\n&lt;/color&gt;"&amp;BB471&amp;"\n\n&lt;color=#D3FD3A&gt;回旋击(刀类武器技能):\n&lt;/color&gt;"&amp;BB453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"&lt;color=#D3FD3A&gt;旋风击(剑类武器技能):\n&lt;/color&gt;"&amp;BB472&amp;"\n\n&lt;color=#D3FD3A&gt;回旋击(刀类武器技能):\n&lt;/color&gt;"&amp;BB454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"&lt;color=#D3FD3A&gt;冲锋击(剑类武器技能):\n&lt;/color&gt;"&amp;BB477&amp;"\n\n&lt;color=#D3FD3A&gt;跳跃击(刀类武器技能):\n&lt;/color&gt;"&amp;BB459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"&lt;color=#D3FD3A&gt;"&amp;D574&amp;"(法杖武器技能):\n&lt;/color&gt;"&amp;BB574&amp;"\n\n&lt;color=#D3FD3A&gt;"&amp;D580&amp;"(魔法书武器技能):\n&lt;/color&gt;"&amp;BB580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"&lt;color=#D3FD3A&gt;"&amp;D586&amp;"(法杖武器技能):\n&lt;/color&gt;"&amp;BB586&amp;"\n\n&lt;color=#D3FD3A&gt;"&amp;D592&amp;"(魔法书类武器技能):\n&lt;/color&gt;"&amp;BB592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"&lt;color=#D3FD3A&gt;"&amp;D598&amp;"(法杖类武器技能):\n&lt;/color&gt;"&amp;BB598&amp;"\n\n&lt;color=#D3FD3A&gt;"&amp;D604&amp;"(魔法书类武器技能):\n&lt;/color&gt;"&amp;BB604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"&lt;color=#D3FD3A&gt;"&amp;D702&amp;"(弓箭武器技能):\n&lt;/color&gt;"&amp;BB702&amp;"\n\n&lt;color=#D3FD3A&gt;"&amp;D708&amp;"(剑武器技能):\n&lt;/color&gt;"&amp;BB708</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"&lt;color=#D3FD3A&gt;"&amp;D714&amp;"(弓箭武器技能):\n&lt;/color&gt;"&amp;BB714&amp;"\n\n&lt;color=#D3FD3A&gt;"&amp;D731&amp;"(剑类武器技能):\n&lt;/color&gt;"&amp;BB731</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"&lt;color=#D3FD3A&gt;"&amp;D737&amp;"(弓箭类武器技能):\n&lt;/color&gt;"&amp;BB737&amp;"\n\n&lt;color=#D3FD3A&gt;"&amp;D743&amp;"(剑类武器技能):\n&lt;/color&gt;"&amp;BB743</f>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目标范围内的怪物造成275%攻击伤害+1800点固定伤害</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目标范围内的怪物造成300%攻击伤害+2800点固定伤害</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目标范围内的怪物造成325%攻击伤害+4000点固定伤害</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目标范围内的怪物造成350%攻击伤害+5200点固定伤害</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1">
        <v>61011101</v>
      </c>
      <c r="D447" s="12" t="s">
        <v>386</v>
      </c>
      <c r="E447" s="11">
        <v>0</v>
      </c>
      <c r="F447" s="11">
        <v>61011101</v>
      </c>
      <c r="G447" s="11">
        <v>61011102</v>
      </c>
      <c r="H447" s="13">
        <v>1</v>
      </c>
      <c r="I447" s="11">
        <v>1</v>
      </c>
      <c r="J447" s="11">
        <v>3</v>
      </c>
      <c r="K447" s="11">
        <v>0</v>
      </c>
      <c r="L447" s="11">
        <v>0</v>
      </c>
      <c r="M447" s="11">
        <v>0</v>
      </c>
      <c r="N447" s="11">
        <v>1</v>
      </c>
      <c r="O447" s="11">
        <v>0</v>
      </c>
      <c r="P447" s="11">
        <v>0</v>
      </c>
      <c r="Q447" s="11">
        <v>0</v>
      </c>
      <c r="R447" s="6">
        <v>0</v>
      </c>
      <c r="S447" s="11">
        <v>0</v>
      </c>
      <c r="T447" s="11">
        <v>1</v>
      </c>
      <c r="U447" s="11">
        <v>2</v>
      </c>
      <c r="V447" s="11">
        <v>0</v>
      </c>
      <c r="W447" s="11">
        <v>2</v>
      </c>
      <c r="X447" s="14">
        <v>750</v>
      </c>
      <c r="Y447" s="11">
        <v>0</v>
      </c>
      <c r="Z447" s="11">
        <v>0</v>
      </c>
      <c r="AA447" s="11">
        <v>0</v>
      </c>
      <c r="AB447" s="11">
        <v>0</v>
      </c>
      <c r="AC447" s="11">
        <v>0</v>
      </c>
      <c r="AD447" s="11">
        <v>9</v>
      </c>
      <c r="AE447" s="11">
        <v>2</v>
      </c>
      <c r="AF447" s="11" t="s">
        <v>167</v>
      </c>
      <c r="AG447" s="6">
        <v>2</v>
      </c>
      <c r="AH447" s="6">
        <v>2</v>
      </c>
      <c r="AI447" s="6">
        <v>0</v>
      </c>
      <c r="AJ447" s="6">
        <v>1.5</v>
      </c>
      <c r="AK447" s="11">
        <v>0</v>
      </c>
      <c r="AL447" s="11">
        <v>0</v>
      </c>
      <c r="AM447" s="11">
        <v>0</v>
      </c>
      <c r="AN447" s="11">
        <v>0.5</v>
      </c>
      <c r="AO447" s="11">
        <v>2000</v>
      </c>
      <c r="AP447" s="11">
        <v>0.5</v>
      </c>
      <c r="AQ447" s="11">
        <v>0</v>
      </c>
      <c r="AR447" s="6">
        <v>0</v>
      </c>
      <c r="AS447" s="11">
        <v>0</v>
      </c>
      <c r="AT447" s="12" t="s">
        <v>213</v>
      </c>
      <c r="AU447" s="11" t="s">
        <v>355</v>
      </c>
      <c r="AV447" s="14">
        <v>10000007</v>
      </c>
      <c r="AW447" s="14">
        <v>21000110</v>
      </c>
      <c r="AX447" s="12" t="s">
        <v>160</v>
      </c>
      <c r="AY447" s="11">
        <v>0</v>
      </c>
      <c r="AZ447" s="13">
        <v>0</v>
      </c>
      <c r="BA447" s="13">
        <v>0</v>
      </c>
      <c r="BB447" s="95" t="str">
        <f>"立即对目标范围内的怪物造成"&amp;W447*100&amp;"%攻击伤害+"&amp;X447&amp;"点固定伤害"</f>
        <v>立即对目标范围内的怪物造成200%攻击伤害+750点固定伤害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61011102</v>
      </c>
      <c r="D448" s="12" t="s">
        <v>386</v>
      </c>
      <c r="E448" s="11">
        <v>1</v>
      </c>
      <c r="F448" s="11">
        <v>61011101</v>
      </c>
      <c r="G448" s="11">
        <v>61011103</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 t="shared" ref="BB448:BB452" si="14">"立即对目标范围内的怪物造成"&amp;W448*100&amp;"%攻击伤害+"&amp;X448&amp;"点固定伤害"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61011103</v>
      </c>
      <c r="D449" s="12" t="s">
        <v>386</v>
      </c>
      <c r="E449" s="11">
        <v>2</v>
      </c>
      <c r="F449" s="11">
        <v>61011101</v>
      </c>
      <c r="G449" s="11">
        <v>61011104</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2.25</v>
      </c>
      <c r="X449" s="14">
        <v>1500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si="14"/>
        <v>立即对目标范围内的怪物造成225%攻击伤害+1500点固定伤害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61011104</v>
      </c>
      <c r="D450" s="12" t="s">
        <v>386</v>
      </c>
      <c r="E450" s="11">
        <v>3</v>
      </c>
      <c r="F450" s="11">
        <v>61011101</v>
      </c>
      <c r="G450" s="11">
        <v>0</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2.5</v>
      </c>
      <c r="X450" s="14">
        <v>2250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立即对目标范围内的怪物造成250%攻击伤害+2250点固定伤害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61011105</v>
      </c>
      <c r="D451" s="12" t="s">
        <v>386</v>
      </c>
      <c r="E451" s="11">
        <v>4</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2.75</v>
      </c>
      <c r="X451" s="14">
        <v>3250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立即对目标范围内的怪物造成275%攻击伤害+3250点固定伤害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61011106</v>
      </c>
      <c r="D452" s="12" t="s">
        <v>386</v>
      </c>
      <c r="E452" s="11">
        <v>5</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3</v>
      </c>
      <c r="X452" s="14">
        <v>4250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立即对目标范围内的怪物造成300%攻击伤害+4250点固定伤害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61011201</v>
      </c>
      <c r="D453" s="12" t="s">
        <v>346</v>
      </c>
      <c r="E453" s="11">
        <v>0</v>
      </c>
      <c r="F453" s="11">
        <v>61011201</v>
      </c>
      <c r="G453" s="11">
        <v>61011202</v>
      </c>
      <c r="H453" s="13">
        <v>1</v>
      </c>
      <c r="I453" s="11">
        <v>3</v>
      </c>
      <c r="J453" s="11">
        <v>5</v>
      </c>
      <c r="K453" s="11">
        <v>0</v>
      </c>
      <c r="L453" s="11">
        <v>0</v>
      </c>
      <c r="M453" s="11">
        <v>0</v>
      </c>
      <c r="N453" s="11">
        <v>1</v>
      </c>
      <c r="O453" s="11">
        <v>0</v>
      </c>
      <c r="P453" s="11">
        <v>0</v>
      </c>
      <c r="Q453" s="11">
        <v>0</v>
      </c>
      <c r="R453" s="6">
        <v>0</v>
      </c>
      <c r="S453" s="11">
        <v>0</v>
      </c>
      <c r="T453" s="11">
        <v>1</v>
      </c>
      <c r="U453" s="11">
        <v>2</v>
      </c>
      <c r="V453" s="11">
        <v>0</v>
      </c>
      <c r="W453" s="11">
        <v>1.6</v>
      </c>
      <c r="X453" s="14">
        <v>750</v>
      </c>
      <c r="Y453" s="11">
        <v>1</v>
      </c>
      <c r="Z453" s="11">
        <v>0</v>
      </c>
      <c r="AA453" s="11">
        <v>0</v>
      </c>
      <c r="AB453" s="11">
        <v>0</v>
      </c>
      <c r="AC453" s="11">
        <v>0</v>
      </c>
      <c r="AD453" s="11">
        <v>7</v>
      </c>
      <c r="AE453" s="11">
        <v>1</v>
      </c>
      <c r="AF453" s="11">
        <v>4</v>
      </c>
      <c r="AG453" s="6">
        <v>2</v>
      </c>
      <c r="AH453" s="6">
        <v>0</v>
      </c>
      <c r="AI453" s="6">
        <v>0</v>
      </c>
      <c r="AJ453" s="6">
        <v>0</v>
      </c>
      <c r="AK453" s="11">
        <v>0</v>
      </c>
      <c r="AL453" s="11">
        <v>0</v>
      </c>
      <c r="AM453" s="11">
        <v>0</v>
      </c>
      <c r="AN453" s="11">
        <v>0.25</v>
      </c>
      <c r="AO453" s="11">
        <v>2000</v>
      </c>
      <c r="AP453" s="11">
        <v>0.2</v>
      </c>
      <c r="AQ453" s="11">
        <v>0</v>
      </c>
      <c r="AR453" s="6">
        <v>0</v>
      </c>
      <c r="AS453" s="11">
        <v>90001021</v>
      </c>
      <c r="AT453" s="12" t="s">
        <v>397</v>
      </c>
      <c r="AU453" s="11" t="s">
        <v>701</v>
      </c>
      <c r="AV453" s="14">
        <v>10000007</v>
      </c>
      <c r="AW453" s="14">
        <v>21000020</v>
      </c>
      <c r="AX453" s="12" t="s">
        <v>160</v>
      </c>
      <c r="AY453" s="11">
        <v>0</v>
      </c>
      <c r="AZ453" s="13">
        <v>0</v>
      </c>
      <c r="BA453" s="13">
        <v>0</v>
      </c>
      <c r="BB453" s="95" t="str">
        <f>"立即对周围内的怪物造成"&amp;W453*100&amp;"%攻击伤害+"&amp;X453&amp;"点固定伤害,并使目标眩晕1秒"</f>
        <v>立即对周围内的怪物造成160%攻击伤害+750点固定伤害,并使目标眩晕1秒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61011202</v>
      </c>
      <c r="D454" s="12" t="s">
        <v>346</v>
      </c>
      <c r="E454" s="11">
        <v>1</v>
      </c>
      <c r="F454" s="11">
        <v>61011201</v>
      </c>
      <c r="G454" s="11">
        <v>61011203</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t="s">
        <v>702</v>
      </c>
      <c r="AT454" s="12" t="s">
        <v>397</v>
      </c>
      <c r="AU454" s="11" t="s">
        <v>701</v>
      </c>
      <c r="AV454" s="14">
        <v>10000007</v>
      </c>
      <c r="AW454" s="14">
        <v>21000020</v>
      </c>
      <c r="AX454" s="12" t="s">
        <v>160</v>
      </c>
      <c r="AY454" s="11">
        <v>0</v>
      </c>
      <c r="AZ454" s="13">
        <v>0</v>
      </c>
      <c r="BA454" s="13">
        <v>0</v>
      </c>
      <c r="BB454" s="95" t="str">
        <f t="shared" ref="BB454:BB458" si="15">"立即对周围内的怪物造成"&amp;W454*100&amp;"%攻击伤害+"&amp;X454&amp;"点固定伤害,并使目标眩晕1秒"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61011203</v>
      </c>
      <c r="D455" s="12" t="s">
        <v>346</v>
      </c>
      <c r="E455" s="11">
        <v>2</v>
      </c>
      <c r="F455" s="11">
        <v>61011201</v>
      </c>
      <c r="G455" s="11">
        <v>61011204</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1.8</v>
      </c>
      <c r="X455" s="14">
        <v>1500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si="15"/>
        <v>立即对周围内的怪物造成180%攻击伤害+1500点固定伤害,并使目标眩晕1秒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25" customHeight="1">
      <c r="C456" s="11">
        <v>61011204</v>
      </c>
      <c r="D456" s="12" t="s">
        <v>346</v>
      </c>
      <c r="E456" s="11">
        <v>3</v>
      </c>
      <c r="F456" s="11">
        <v>61011201</v>
      </c>
      <c r="G456" s="11">
        <v>61011205</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2</v>
      </c>
      <c r="X456" s="14">
        <v>2250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立即对周围内的怪物造成200%攻击伤害+2250点固定伤害,并使目标眩晕1秒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100000000000001" customHeight="1">
      <c r="C457" s="11">
        <v>61011205</v>
      </c>
      <c r="D457" s="12" t="s">
        <v>346</v>
      </c>
      <c r="E457" s="11">
        <v>4</v>
      </c>
      <c r="F457" s="11">
        <v>61011201</v>
      </c>
      <c r="G457" s="11">
        <v>61011206</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2.2000000000000002</v>
      </c>
      <c r="X457" s="14">
        <v>3250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立即对周围内的怪物造成220%攻击伤害+3250点固定伤害,并使目标眩晕1秒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61011206</v>
      </c>
      <c r="D458" s="12" t="s">
        <v>346</v>
      </c>
      <c r="E458" s="11">
        <v>5</v>
      </c>
      <c r="F458" s="11">
        <v>61011201</v>
      </c>
      <c r="G458" s="11">
        <v>0</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2.4</v>
      </c>
      <c r="X458" s="14">
        <v>4250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立即对周围内的怪物造成240%攻击伤害+4250点固定伤害,并使目标眩晕1秒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61011301</v>
      </c>
      <c r="D459" s="12" t="s">
        <v>690</v>
      </c>
      <c r="E459" s="11">
        <v>0</v>
      </c>
      <c r="F459" s="11">
        <v>61011301</v>
      </c>
      <c r="G459" s="11">
        <v>61011302</v>
      </c>
      <c r="H459" s="13">
        <v>1</v>
      </c>
      <c r="I459" s="11">
        <v>5</v>
      </c>
      <c r="J459" s="107">
        <v>3</v>
      </c>
      <c r="K459" s="11">
        <v>0</v>
      </c>
      <c r="L459" s="11">
        <v>0</v>
      </c>
      <c r="M459" s="11">
        <v>0</v>
      </c>
      <c r="N459" s="11">
        <v>1</v>
      </c>
      <c r="O459" s="11">
        <v>0</v>
      </c>
      <c r="P459" s="11">
        <v>0</v>
      </c>
      <c r="Q459" s="11">
        <v>0</v>
      </c>
      <c r="R459" s="6">
        <v>0</v>
      </c>
      <c r="S459" s="11">
        <v>0</v>
      </c>
      <c r="T459" s="11">
        <v>1</v>
      </c>
      <c r="U459" s="11">
        <v>2</v>
      </c>
      <c r="V459" s="11">
        <v>0</v>
      </c>
      <c r="W459" s="11">
        <v>1.6</v>
      </c>
      <c r="X459" s="14">
        <v>750</v>
      </c>
      <c r="Y459" s="11">
        <v>1</v>
      </c>
      <c r="Z459" s="11">
        <v>0</v>
      </c>
      <c r="AA459" s="11">
        <v>0</v>
      </c>
      <c r="AB459" s="11">
        <v>0</v>
      </c>
      <c r="AC459" s="11">
        <v>0</v>
      </c>
      <c r="AD459" s="11">
        <v>9</v>
      </c>
      <c r="AE459" s="11">
        <v>1</v>
      </c>
      <c r="AF459" s="11" t="s">
        <v>507</v>
      </c>
      <c r="AG459" s="6">
        <v>2</v>
      </c>
      <c r="AH459" s="6">
        <v>1</v>
      </c>
      <c r="AI459" s="6">
        <v>0</v>
      </c>
      <c r="AJ459" s="6">
        <v>6</v>
      </c>
      <c r="AK459" s="11">
        <v>0</v>
      </c>
      <c r="AL459" s="11">
        <v>0</v>
      </c>
      <c r="AM459" s="11">
        <v>0</v>
      </c>
      <c r="AN459" s="11">
        <v>0.5</v>
      </c>
      <c r="AO459" s="11">
        <v>2000</v>
      </c>
      <c r="AP459" s="11">
        <v>0.4</v>
      </c>
      <c r="AQ459" s="11">
        <v>0</v>
      </c>
      <c r="AR459" s="6">
        <v>0</v>
      </c>
      <c r="AS459" s="11" t="s">
        <v>702</v>
      </c>
      <c r="AT459" s="12" t="s">
        <v>468</v>
      </c>
      <c r="AU459" s="11" t="s">
        <v>703</v>
      </c>
      <c r="AV459" s="14">
        <v>10000015</v>
      </c>
      <c r="AW459" s="14">
        <v>21000030</v>
      </c>
      <c r="AX459" s="12" t="s">
        <v>691</v>
      </c>
      <c r="AY459" s="11">
        <v>0</v>
      </c>
      <c r="AZ459" s="13">
        <v>0</v>
      </c>
      <c r="BA459" s="13">
        <v>0</v>
      </c>
      <c r="BB459" s="95" t="str">
        <f>"立即跳跃至目标区域并对其怪物造成"&amp;W459*100&amp;"%攻击伤害+"&amp;X459&amp;"点固定伤害,并使目标眩晕1秒"</f>
        <v>立即跳跃至目标区域并对其怪物造成160%攻击伤害+750点固定伤害,并使目标眩晕1秒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61011302</v>
      </c>
      <c r="D460" s="12" t="s">
        <v>690</v>
      </c>
      <c r="E460" s="11">
        <v>1</v>
      </c>
      <c r="F460" s="11">
        <v>61011301</v>
      </c>
      <c r="G460" s="11">
        <v>61011303</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 t="shared" ref="BB460:BB464" si="16">"立即跳跃至目标区域并对其怪物造成"&amp;W460*100&amp;"%攻击伤害+"&amp;X460&amp;"点固定伤害,并使目标眩晕1秒"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61011303</v>
      </c>
      <c r="D461" s="12" t="s">
        <v>690</v>
      </c>
      <c r="E461" s="11">
        <v>2</v>
      </c>
      <c r="F461" s="11">
        <v>61011301</v>
      </c>
      <c r="G461" s="11">
        <v>61011304</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1.8</v>
      </c>
      <c r="X461" s="14">
        <v>1500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si="16"/>
        <v>立即跳跃至目标区域并对其怪物造成180%攻击伤害+1500点固定伤害,并使目标眩晕1秒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61011304</v>
      </c>
      <c r="D462" s="12" t="s">
        <v>690</v>
      </c>
      <c r="E462" s="11">
        <v>3</v>
      </c>
      <c r="F462" s="11">
        <v>61011301</v>
      </c>
      <c r="G462" s="11">
        <v>0</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2</v>
      </c>
      <c r="X462" s="14">
        <v>2250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立即跳跃至目标区域并对其怪物造成200%攻击伤害+2250点固定伤害,并使目标眩晕1秒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61011305</v>
      </c>
      <c r="D463" s="12" t="s">
        <v>690</v>
      </c>
      <c r="E463" s="11">
        <v>4</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2.2000000000000002</v>
      </c>
      <c r="X463" s="14">
        <v>3250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立即跳跃至目标区域并对其怪物造成220%攻击伤害+3250点固定伤害,并使目标眩晕1秒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61011306</v>
      </c>
      <c r="D464" s="12" t="s">
        <v>690</v>
      </c>
      <c r="E464" s="11">
        <v>5</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2.4</v>
      </c>
      <c r="X464" s="14">
        <v>4250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立即跳跃至目标区域并对其怪物造成240%攻击伤害+4250点固定伤害,并使目标眩晕1秒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61012101</v>
      </c>
      <c r="D465" s="12" t="s">
        <v>704</v>
      </c>
      <c r="E465" s="11">
        <v>0</v>
      </c>
      <c r="F465" s="11">
        <v>61012101</v>
      </c>
      <c r="G465" s="11">
        <v>61012102</v>
      </c>
      <c r="H465" s="13">
        <v>2</v>
      </c>
      <c r="I465" s="11">
        <v>1</v>
      </c>
      <c r="J465" s="11">
        <v>3</v>
      </c>
      <c r="K465" s="11">
        <v>0</v>
      </c>
      <c r="L465" s="11">
        <v>0</v>
      </c>
      <c r="M465" s="11">
        <v>0</v>
      </c>
      <c r="N465" s="11">
        <v>1</v>
      </c>
      <c r="O465" s="11">
        <v>0</v>
      </c>
      <c r="P465" s="11">
        <v>0</v>
      </c>
      <c r="Q465" s="11">
        <v>0</v>
      </c>
      <c r="R465" s="6">
        <v>0</v>
      </c>
      <c r="S465" s="11">
        <v>0</v>
      </c>
      <c r="T465" s="11">
        <v>1</v>
      </c>
      <c r="U465" s="11">
        <v>2</v>
      </c>
      <c r="V465" s="11">
        <v>0</v>
      </c>
      <c r="W465" s="11">
        <v>1.6</v>
      </c>
      <c r="X465" s="14">
        <v>750</v>
      </c>
      <c r="Y465" s="11">
        <v>0</v>
      </c>
      <c r="Z465" s="11">
        <v>0</v>
      </c>
      <c r="AA465" s="11">
        <v>0</v>
      </c>
      <c r="AB465" s="11">
        <v>0</v>
      </c>
      <c r="AC465" s="11">
        <v>0</v>
      </c>
      <c r="AD465" s="11">
        <v>9</v>
      </c>
      <c r="AE465" s="11">
        <v>2</v>
      </c>
      <c r="AF465" s="11" t="s">
        <v>705</v>
      </c>
      <c r="AG465" s="6">
        <v>2</v>
      </c>
      <c r="AH465" s="6">
        <v>2</v>
      </c>
      <c r="AI465" s="6">
        <v>0</v>
      </c>
      <c r="AJ465" s="6">
        <v>1.5</v>
      </c>
      <c r="AK465" s="11">
        <v>0</v>
      </c>
      <c r="AL465" s="11">
        <v>0</v>
      </c>
      <c r="AM465" s="11">
        <v>0</v>
      </c>
      <c r="AN465" s="11">
        <v>0.5</v>
      </c>
      <c r="AO465" s="11">
        <v>2000</v>
      </c>
      <c r="AP465" s="11">
        <v>0.5</v>
      </c>
      <c r="AQ465" s="11">
        <v>0</v>
      </c>
      <c r="AR465" s="6">
        <v>0</v>
      </c>
      <c r="AS465" s="11">
        <v>90001031</v>
      </c>
      <c r="AT465" s="12" t="s">
        <v>213</v>
      </c>
      <c r="AU465" s="11" t="s">
        <v>706</v>
      </c>
      <c r="AV465" s="14">
        <v>10001007</v>
      </c>
      <c r="AW465" s="14">
        <v>21000010</v>
      </c>
      <c r="AX465" s="12" t="s">
        <v>160</v>
      </c>
      <c r="AY465" s="11">
        <v>0</v>
      </c>
      <c r="AZ465" s="13">
        <v>0</v>
      </c>
      <c r="BA465" s="13">
        <v>0</v>
      </c>
      <c r="BB465" s="95" t="str">
        <f>"立即对目标范围内的怪物造成"&amp;W465*100&amp;"%攻击伤害+"&amp;X465&amp;"点固定伤害,并使目标速度降低50%,持续6秒"</f>
        <v>立即对目标范围内的怪物造成160%攻击伤害+750点固定伤害,并使目标速度降低50%,持续6秒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61012102</v>
      </c>
      <c r="D466" s="12" t="s">
        <v>704</v>
      </c>
      <c r="E466" s="11">
        <v>1</v>
      </c>
      <c r="F466" s="11">
        <v>61012101</v>
      </c>
      <c r="G466" s="11">
        <v>61012103</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t="s">
        <v>707</v>
      </c>
      <c r="AT466" s="12" t="s">
        <v>213</v>
      </c>
      <c r="AU466" s="11" t="s">
        <v>706</v>
      </c>
      <c r="AV466" s="14">
        <v>10001007</v>
      </c>
      <c r="AW466" s="14">
        <v>21000010</v>
      </c>
      <c r="AX466" s="12" t="s">
        <v>160</v>
      </c>
      <c r="AY466" s="11">
        <v>0</v>
      </c>
      <c r="AZ466" s="13">
        <v>0</v>
      </c>
      <c r="BA466" s="13">
        <v>0</v>
      </c>
      <c r="BB466" s="95" t="str">
        <f t="shared" ref="BB466:BB470" si="17">"立即对目标范围内的怪物造成"&amp;W466*100&amp;"%攻击伤害+"&amp;X466&amp;"点固定伤害,并使目标速度降低50%,持续6秒"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61012103</v>
      </c>
      <c r="D467" s="12" t="s">
        <v>704</v>
      </c>
      <c r="E467" s="11">
        <v>2</v>
      </c>
      <c r="F467" s="11">
        <v>61012101</v>
      </c>
      <c r="G467" s="11">
        <v>61012104</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1.8</v>
      </c>
      <c r="X467" s="14">
        <v>1500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si="17"/>
        <v>立即对目标范围内的怪物造成180%攻击伤害+1500点固定伤害,并使目标速度降低50%,持续6秒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61012104</v>
      </c>
      <c r="D468" s="12" t="s">
        <v>704</v>
      </c>
      <c r="E468" s="11">
        <v>3</v>
      </c>
      <c r="F468" s="11">
        <v>61012101</v>
      </c>
      <c r="G468" s="11">
        <v>0</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2</v>
      </c>
      <c r="X468" s="14">
        <v>2250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立即对目标范围内的怪物造成200%攻击伤害+2250点固定伤害,并使目标速度降低50%,持续6秒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61012105</v>
      </c>
      <c r="D469" s="12" t="s">
        <v>704</v>
      </c>
      <c r="E469" s="11">
        <v>4</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2.2000000000000002</v>
      </c>
      <c r="X469" s="14">
        <v>3250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立即对目标范围内的怪物造成220%攻击伤害+3250点固定伤害,并使目标速度降低50%,持续6秒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61012106</v>
      </c>
      <c r="D470" s="12" t="s">
        <v>704</v>
      </c>
      <c r="E470" s="11">
        <v>5</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2.4</v>
      </c>
      <c r="X470" s="14">
        <v>4250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立即对目标范围内的怪物造成240%攻击伤害+4250点固定伤害,并使目标速度降低50%,持续6秒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61012201</v>
      </c>
      <c r="D471" s="12" t="s">
        <v>195</v>
      </c>
      <c r="E471" s="11">
        <v>0</v>
      </c>
      <c r="F471" s="11">
        <v>61012201</v>
      </c>
      <c r="G471" s="11">
        <v>61012202</v>
      </c>
      <c r="H471" s="13">
        <v>2</v>
      </c>
      <c r="I471" s="11">
        <v>3</v>
      </c>
      <c r="J471" s="11">
        <v>0</v>
      </c>
      <c r="K471" s="11">
        <v>0</v>
      </c>
      <c r="L471" s="11">
        <v>0</v>
      </c>
      <c r="M471" s="11">
        <v>0</v>
      </c>
      <c r="N471" s="11">
        <v>1</v>
      </c>
      <c r="O471" s="11">
        <v>0</v>
      </c>
      <c r="P471" s="11">
        <v>0</v>
      </c>
      <c r="Q471" s="11">
        <v>0</v>
      </c>
      <c r="R471" s="6">
        <v>0</v>
      </c>
      <c r="S471" s="11">
        <v>0</v>
      </c>
      <c r="T471" s="11">
        <v>1</v>
      </c>
      <c r="U471" s="11">
        <v>2</v>
      </c>
      <c r="V471" s="11">
        <v>0</v>
      </c>
      <c r="W471" s="11">
        <v>1</v>
      </c>
      <c r="X471" s="11">
        <v>300</v>
      </c>
      <c r="Y471" s="11">
        <v>1</v>
      </c>
      <c r="Z471" s="11">
        <v>0</v>
      </c>
      <c r="AA471" s="11">
        <v>0</v>
      </c>
      <c r="AB471" s="11">
        <v>0</v>
      </c>
      <c r="AC471" s="11">
        <v>0</v>
      </c>
      <c r="AD471" s="11">
        <v>15</v>
      </c>
      <c r="AE471" s="11">
        <v>1</v>
      </c>
      <c r="AF471" s="11" t="s">
        <v>664</v>
      </c>
      <c r="AG471" s="6">
        <v>2</v>
      </c>
      <c r="AH471" s="6">
        <v>0</v>
      </c>
      <c r="AI471" s="6">
        <v>0</v>
      </c>
      <c r="AJ471" s="6">
        <v>0</v>
      </c>
      <c r="AK471" s="11">
        <v>0</v>
      </c>
      <c r="AL471" s="11">
        <v>0</v>
      </c>
      <c r="AM471" s="11">
        <v>0</v>
      </c>
      <c r="AN471" s="11">
        <v>0</v>
      </c>
      <c r="AO471" s="11">
        <v>3000</v>
      </c>
      <c r="AP471" s="11">
        <v>0.1</v>
      </c>
      <c r="AQ471" s="11">
        <v>0</v>
      </c>
      <c r="AR471" s="6">
        <v>90001035</v>
      </c>
      <c r="AS471" s="11" t="s">
        <v>158</v>
      </c>
      <c r="AT471" s="12" t="s">
        <v>708</v>
      </c>
      <c r="AU471" s="11" t="s">
        <v>348</v>
      </c>
      <c r="AV471" s="14">
        <v>10000001</v>
      </c>
      <c r="AW471" s="14">
        <v>21000120</v>
      </c>
      <c r="AX471" s="12" t="s">
        <v>665</v>
      </c>
      <c r="AY471" s="11">
        <v>0</v>
      </c>
      <c r="AZ471" s="13">
        <v>0</v>
      </c>
      <c r="BA471" s="13">
        <v>0</v>
      </c>
      <c r="BB471" s="95" t="str">
        <f>"每秒对周围的怪物造成"&amp;W471*100&amp;"%攻击伤害+"&amp;X471&amp;"点固定伤害.持续4秒并使自身免疫怪物攻击"</f>
        <v>每秒对周围的怪物造成100%攻击伤害+300点固定伤害.持续4秒并使自身免疫怪物攻击</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61012202</v>
      </c>
      <c r="D472" s="12" t="s">
        <v>195</v>
      </c>
      <c r="E472" s="11">
        <v>1</v>
      </c>
      <c r="F472" s="11">
        <v>61012201</v>
      </c>
      <c r="G472" s="11">
        <v>61012203</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1.1000000000000001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 t="shared" ref="BB472:BB476" si="18">"每秒对周围的怪物造成"&amp;W472*100&amp;"%攻击伤害+"&amp;X472&amp;"点固定伤害.持续4秒并使自身免疫怪物攻击"</f>
        <v>每秒对周围的怪物造成110%攻击伤害+300点固定伤害.持续4秒并使自身免疫怪物攻击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61012203</v>
      </c>
      <c r="D473" s="12" t="s">
        <v>195</v>
      </c>
      <c r="E473" s="11">
        <v>2</v>
      </c>
      <c r="F473" s="11">
        <v>61012201</v>
      </c>
      <c r="G473" s="11">
        <v>61012204</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1.2</v>
      </c>
      <c r="X473" s="11">
        <v>450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si="18"/>
        <v>每秒对周围的怪物造成120%攻击伤害+450点固定伤害.持续4秒并使自身免疫怪物攻击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61012204</v>
      </c>
      <c r="D474" s="12" t="s">
        <v>195</v>
      </c>
      <c r="E474" s="11">
        <v>3</v>
      </c>
      <c r="F474" s="11">
        <v>61012201</v>
      </c>
      <c r="G474" s="11">
        <v>0</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1.3</v>
      </c>
      <c r="X474" s="11">
        <v>750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每秒对周围的怪物造成130%攻击伤害+750点固定伤害.持续4秒并使自身免疫怪物攻击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61012205</v>
      </c>
      <c r="D475" s="12" t="s">
        <v>195</v>
      </c>
      <c r="E475" s="11">
        <v>4</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1.4</v>
      </c>
      <c r="X475" s="11">
        <v>1050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每秒对周围的怪物造成140%攻击伤害+1050点固定伤害.持续4秒并使自身免疫怪物攻击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61012206</v>
      </c>
      <c r="D476" s="12" t="s">
        <v>195</v>
      </c>
      <c r="E476" s="11">
        <v>5</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1.5</v>
      </c>
      <c r="X476" s="11">
        <v>1500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每秒对周围的怪物造成150%攻击伤害+1500点固定伤害.持续4秒并使自身免疫怪物攻击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61012301</v>
      </c>
      <c r="D477" s="12" t="s">
        <v>709</v>
      </c>
      <c r="E477" s="11">
        <v>0</v>
      </c>
      <c r="F477" s="11">
        <v>61012301</v>
      </c>
      <c r="G477" s="11">
        <v>61012302</v>
      </c>
      <c r="H477" s="13">
        <v>2</v>
      </c>
      <c r="I477" s="11">
        <v>5</v>
      </c>
      <c r="J477" s="11">
        <v>3</v>
      </c>
      <c r="K477" s="11">
        <v>0</v>
      </c>
      <c r="L477" s="11">
        <v>0</v>
      </c>
      <c r="M477" s="11">
        <v>0</v>
      </c>
      <c r="N477" s="11">
        <v>1</v>
      </c>
      <c r="O477" s="11">
        <v>0</v>
      </c>
      <c r="P477" s="11">
        <v>0</v>
      </c>
      <c r="Q477" s="11">
        <v>0</v>
      </c>
      <c r="R477" s="6">
        <v>0</v>
      </c>
      <c r="S477" s="11">
        <v>0</v>
      </c>
      <c r="T477" s="11">
        <v>1</v>
      </c>
      <c r="U477" s="11">
        <v>2</v>
      </c>
      <c r="V477" s="11">
        <v>0</v>
      </c>
      <c r="W477" s="11">
        <v>1.6</v>
      </c>
      <c r="X477" s="14">
        <v>750</v>
      </c>
      <c r="Y477" s="11">
        <v>1</v>
      </c>
      <c r="Z477" s="11">
        <v>0</v>
      </c>
      <c r="AA477" s="11">
        <v>0</v>
      </c>
      <c r="AB477" s="11">
        <v>0</v>
      </c>
      <c r="AC477" s="11">
        <v>0</v>
      </c>
      <c r="AD477" s="11">
        <v>9</v>
      </c>
      <c r="AE477" s="11">
        <v>2</v>
      </c>
      <c r="AF477" s="11" t="s">
        <v>448</v>
      </c>
      <c r="AG477" s="6">
        <v>2</v>
      </c>
      <c r="AH477" s="6">
        <v>2</v>
      </c>
      <c r="AI477" s="6">
        <v>0</v>
      </c>
      <c r="AJ477" s="6">
        <v>1.5</v>
      </c>
      <c r="AK477" s="11">
        <v>0</v>
      </c>
      <c r="AL477" s="11">
        <v>0</v>
      </c>
      <c r="AM477" s="11">
        <v>0</v>
      </c>
      <c r="AN477" s="11">
        <v>0.2</v>
      </c>
      <c r="AO477" s="11">
        <v>200</v>
      </c>
      <c r="AP477" s="11">
        <v>0</v>
      </c>
      <c r="AQ477" s="11">
        <v>60</v>
      </c>
      <c r="AR477" s="6">
        <v>90001033</v>
      </c>
      <c r="AS477" s="11" t="s">
        <v>158</v>
      </c>
      <c r="AT477" s="12" t="s">
        <v>168</v>
      </c>
      <c r="AU477" s="11" t="s">
        <v>169</v>
      </c>
      <c r="AV477" s="14">
        <v>10000011</v>
      </c>
      <c r="AW477" s="14">
        <v>21000130</v>
      </c>
      <c r="AX477" s="12" t="s">
        <v>170</v>
      </c>
      <c r="AY477" s="11">
        <v>1</v>
      </c>
      <c r="AZ477" s="13">
        <v>0</v>
      </c>
      <c r="BA477" s="13">
        <v>0</v>
      </c>
      <c r="BB477" s="95" t="str">
        <f>"立即冲锋至目标区域并对其怪物造成"&amp;W477*100&amp;"%攻击伤害+"&amp;X477&amp;"点固定伤害,并使自身无敌1秒"</f>
        <v>立即冲锋至目标区域并对其怪物造成160%攻击伤害+750点固定伤害,并使自身无敌1秒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61012302</v>
      </c>
      <c r="D478" s="12" t="s">
        <v>709</v>
      </c>
      <c r="E478" s="11">
        <v>1</v>
      </c>
      <c r="F478" s="11">
        <v>61012301</v>
      </c>
      <c r="G478" s="11">
        <v>61012303</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 t="shared" ref="BB478:BB482" si="19">"立即冲锋至目标区域并对其怪物造成"&amp;W478*100&amp;"%攻击伤害+"&amp;X478&amp;"点固定伤害,并使自身无敌1秒"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61012303</v>
      </c>
      <c r="D479" s="12" t="s">
        <v>709</v>
      </c>
      <c r="E479" s="11">
        <v>2</v>
      </c>
      <c r="F479" s="11">
        <v>61012301</v>
      </c>
      <c r="G479" s="11">
        <v>61012304</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1.8</v>
      </c>
      <c r="X479" s="14">
        <v>1500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si="19"/>
        <v>立即冲锋至目标区域并对其怪物造成180%攻击伤害+1500点固定伤害,并使自身无敌1秒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61012304</v>
      </c>
      <c r="D480" s="12" t="s">
        <v>709</v>
      </c>
      <c r="E480" s="11">
        <v>3</v>
      </c>
      <c r="F480" s="11">
        <v>61012301</v>
      </c>
      <c r="G480" s="11">
        <v>0</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2</v>
      </c>
      <c r="X480" s="14">
        <v>2250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立即冲锋至目标区域并对其怪物造成200%攻击伤害+2250点固定伤害,并使自身无敌1秒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61012305</v>
      </c>
      <c r="D481" s="12" t="s">
        <v>709</v>
      </c>
      <c r="E481" s="11">
        <v>4</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2.2000000000000002</v>
      </c>
      <c r="X481" s="14">
        <v>3250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立即冲锋至目标区域并对其怪物造成220%攻击伤害+3250点固定伤害,并使自身无敌1秒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61012306</v>
      </c>
      <c r="D482" s="12" t="s">
        <v>709</v>
      </c>
      <c r="E482" s="11">
        <v>5</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2.4</v>
      </c>
      <c r="X482" s="14">
        <v>4250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立即冲锋至目标区域并对其怪物造成240%攻击伤害+4250点固定伤害,并使自身无敌1秒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04">
        <v>610211011</v>
      </c>
      <c r="D483" s="105" t="s">
        <v>710</v>
      </c>
      <c r="E483" s="104">
        <v>0</v>
      </c>
      <c r="F483" s="104">
        <v>61021101</v>
      </c>
      <c r="G483" s="104">
        <f>C484</f>
        <v>610211021</v>
      </c>
      <c r="H483" s="104">
        <v>0</v>
      </c>
      <c r="I483" s="104">
        <v>18</v>
      </c>
      <c r="J483" s="104">
        <v>5</v>
      </c>
      <c r="K483" s="104">
        <v>0</v>
      </c>
      <c r="L483" s="104">
        <v>0</v>
      </c>
      <c r="M483" s="104">
        <v>0</v>
      </c>
      <c r="N483" s="104">
        <v>1</v>
      </c>
      <c r="O483" s="104">
        <v>0</v>
      </c>
      <c r="P483" s="104">
        <v>0</v>
      </c>
      <c r="Q483" s="104">
        <v>0</v>
      </c>
      <c r="R483" s="104">
        <v>0</v>
      </c>
      <c r="S483" s="104">
        <v>0</v>
      </c>
      <c r="T483" s="104">
        <v>1</v>
      </c>
      <c r="U483" s="104">
        <v>2</v>
      </c>
      <c r="V483" s="104">
        <v>0</v>
      </c>
      <c r="W483" s="104">
        <v>0</v>
      </c>
      <c r="X483" s="104">
        <v>0</v>
      </c>
      <c r="Y483" s="104">
        <v>0</v>
      </c>
      <c r="Z483" s="104">
        <v>0</v>
      </c>
      <c r="AA483" s="104">
        <v>0</v>
      </c>
      <c r="AB483" s="104">
        <v>0</v>
      </c>
      <c r="AC483" s="104">
        <v>0</v>
      </c>
      <c r="AD483" s="104">
        <v>30</v>
      </c>
      <c r="AE483" s="104">
        <v>0</v>
      </c>
      <c r="AF483" s="104">
        <v>0</v>
      </c>
      <c r="AG483" s="104">
        <v>2</v>
      </c>
      <c r="AH483" s="104">
        <v>0</v>
      </c>
      <c r="AI483" s="104">
        <v>0</v>
      </c>
      <c r="AJ483" s="104">
        <v>0</v>
      </c>
      <c r="AK483" s="104">
        <v>0</v>
      </c>
      <c r="AL483" s="104">
        <v>0</v>
      </c>
      <c r="AM483" s="104">
        <v>0</v>
      </c>
      <c r="AN483" s="104">
        <v>0</v>
      </c>
      <c r="AO483" s="104">
        <v>1000</v>
      </c>
      <c r="AP483" s="104">
        <v>0</v>
      </c>
      <c r="AQ483" s="104">
        <v>0</v>
      </c>
      <c r="AR483" s="181" t="s">
        <v>711</v>
      </c>
      <c r="AS483" s="104" t="s">
        <v>158</v>
      </c>
      <c r="AT483" s="105" t="s">
        <v>159</v>
      </c>
      <c r="AU483" s="104" t="s">
        <v>246</v>
      </c>
      <c r="AV483" s="104">
        <v>0</v>
      </c>
      <c r="AW483" s="104">
        <v>0</v>
      </c>
      <c r="AX483" s="105" t="s">
        <v>160</v>
      </c>
      <c r="AY483" s="105" t="s">
        <v>158</v>
      </c>
      <c r="AZ483" s="104">
        <v>0</v>
      </c>
      <c r="BA483" s="104">
        <v>0</v>
      </c>
      <c r="BB483" s="109" t="s">
        <v>712</v>
      </c>
      <c r="BC483" s="104">
        <v>0</v>
      </c>
      <c r="BD483" s="104">
        <v>0</v>
      </c>
      <c r="BE483" s="104">
        <v>0</v>
      </c>
      <c r="BF483" s="104">
        <v>0</v>
      </c>
      <c r="BG483" s="104">
        <v>0</v>
      </c>
      <c r="BH483" s="104">
        <v>0</v>
      </c>
      <c r="BI483" s="111">
        <v>0</v>
      </c>
      <c r="BJ483" s="104">
        <v>1</v>
      </c>
      <c r="BK483" s="104">
        <v>0</v>
      </c>
      <c r="BL483" s="104">
        <v>0</v>
      </c>
      <c r="BM483" s="104">
        <v>0</v>
      </c>
      <c r="BN483" s="104">
        <v>0</v>
      </c>
      <c r="BO483" s="104">
        <v>0</v>
      </c>
    </row>
    <row r="484" spans="3:67" ht="20.100000000000001" customHeight="1">
      <c r="C484" s="104">
        <v>610211021</v>
      </c>
      <c r="D484" s="105" t="s">
        <v>710</v>
      </c>
      <c r="E484" s="104">
        <v>1</v>
      </c>
      <c r="F484" s="104">
        <v>61021101</v>
      </c>
      <c r="G484" s="104">
        <f t="shared" ref="G484:G485" si="20">C485</f>
        <v>610211031</v>
      </c>
      <c r="H484" s="104">
        <v>0</v>
      </c>
      <c r="I484" s="104">
        <v>27</v>
      </c>
      <c r="J484" s="104">
        <v>2</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610211031</v>
      </c>
      <c r="D485" s="105" t="s">
        <v>710</v>
      </c>
      <c r="E485" s="104">
        <v>2</v>
      </c>
      <c r="F485" s="104">
        <v>61021101</v>
      </c>
      <c r="G485" s="104">
        <f t="shared" si="20"/>
        <v>610211041</v>
      </c>
      <c r="H485" s="104">
        <v>0</v>
      </c>
      <c r="I485" s="104">
        <v>32</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713</v>
      </c>
      <c r="AS485" s="104" t="s">
        <v>158</v>
      </c>
      <c r="AT485" s="105" t="s">
        <v>159</v>
      </c>
      <c r="AU485" s="104" t="s">
        <v>246</v>
      </c>
      <c r="AV485" s="104">
        <v>0</v>
      </c>
      <c r="AW485" s="104">
        <v>0</v>
      </c>
      <c r="AX485" s="105" t="s">
        <v>160</v>
      </c>
      <c r="AY485" s="105" t="s">
        <v>158</v>
      </c>
      <c r="AZ485" s="104">
        <v>0</v>
      </c>
      <c r="BA485" s="104">
        <v>0</v>
      </c>
      <c r="BB485" s="109" t="s">
        <v>714</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610211041</v>
      </c>
      <c r="D486" s="105" t="s">
        <v>710</v>
      </c>
      <c r="E486" s="104">
        <v>3</v>
      </c>
      <c r="F486" s="104">
        <v>61021101</v>
      </c>
      <c r="G486" s="104">
        <v>0</v>
      </c>
      <c r="H486" s="104">
        <v>0</v>
      </c>
      <c r="I486" s="104">
        <v>0</v>
      </c>
      <c r="J486" s="108">
        <v>0</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715</v>
      </c>
      <c r="AS486" s="104" t="s">
        <v>158</v>
      </c>
      <c r="AT486" s="105" t="s">
        <v>159</v>
      </c>
      <c r="AU486" s="104" t="s">
        <v>246</v>
      </c>
      <c r="AV486" s="104">
        <v>0</v>
      </c>
      <c r="AW486" s="104">
        <v>0</v>
      </c>
      <c r="AX486" s="105" t="s">
        <v>160</v>
      </c>
      <c r="AY486" s="105" t="s">
        <v>158</v>
      </c>
      <c r="AZ486" s="104">
        <v>0</v>
      </c>
      <c r="BA486" s="104">
        <v>0</v>
      </c>
      <c r="BB486" s="109" t="s">
        <v>716</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610211051</v>
      </c>
      <c r="D487" s="105" t="s">
        <v>710</v>
      </c>
      <c r="E487" s="104">
        <v>4</v>
      </c>
      <c r="F487" s="104">
        <v>61021101</v>
      </c>
      <c r="G487" s="104">
        <v>0</v>
      </c>
      <c r="H487" s="104">
        <v>0</v>
      </c>
      <c r="I487" s="104">
        <v>0</v>
      </c>
      <c r="J487" s="104">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717</v>
      </c>
      <c r="AS487" s="104" t="s">
        <v>158</v>
      </c>
      <c r="AT487" s="105" t="s">
        <v>159</v>
      </c>
      <c r="AU487" s="104" t="s">
        <v>246</v>
      </c>
      <c r="AV487" s="104">
        <v>0</v>
      </c>
      <c r="AW487" s="104">
        <v>0</v>
      </c>
      <c r="AX487" s="105" t="s">
        <v>160</v>
      </c>
      <c r="AY487" s="105" t="s">
        <v>158</v>
      </c>
      <c r="AZ487" s="104">
        <v>0</v>
      </c>
      <c r="BA487" s="104">
        <v>0</v>
      </c>
      <c r="BB487" s="109" t="s">
        <v>718</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610211061</v>
      </c>
      <c r="D488" s="105" t="s">
        <v>710</v>
      </c>
      <c r="E488" s="104">
        <v>5</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719</v>
      </c>
      <c r="AS488" s="104" t="s">
        <v>158</v>
      </c>
      <c r="AT488" s="105" t="s">
        <v>159</v>
      </c>
      <c r="AU488" s="104" t="s">
        <v>246</v>
      </c>
      <c r="AV488" s="104">
        <v>0</v>
      </c>
      <c r="AW488" s="104">
        <v>0</v>
      </c>
      <c r="AX488" s="105" t="s">
        <v>160</v>
      </c>
      <c r="AY488" s="105" t="s">
        <v>158</v>
      </c>
      <c r="AZ488" s="104">
        <v>0</v>
      </c>
      <c r="BA488" s="104">
        <v>0</v>
      </c>
      <c r="BB488" s="109" t="s">
        <v>720</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610211071</v>
      </c>
      <c r="D489" s="105" t="s">
        <v>721</v>
      </c>
      <c r="E489" s="104">
        <v>0</v>
      </c>
      <c r="F489" s="104">
        <v>62021201</v>
      </c>
      <c r="G489" s="104">
        <v>62021102</v>
      </c>
      <c r="H489" s="104">
        <v>0</v>
      </c>
      <c r="I489" s="104">
        <v>30</v>
      </c>
      <c r="J489" s="104">
        <v>5</v>
      </c>
      <c r="K489" s="104">
        <v>0</v>
      </c>
      <c r="L489" s="104">
        <v>0</v>
      </c>
      <c r="M489" s="104">
        <v>0</v>
      </c>
      <c r="N489" s="104">
        <v>1</v>
      </c>
      <c r="O489" s="104">
        <v>0</v>
      </c>
      <c r="P489" s="104">
        <v>0</v>
      </c>
      <c r="Q489" s="104">
        <v>0</v>
      </c>
      <c r="R489" s="104">
        <v>0</v>
      </c>
      <c r="S489" s="104">
        <v>0</v>
      </c>
      <c r="T489" s="104">
        <v>1</v>
      </c>
      <c r="U489" s="104">
        <v>2</v>
      </c>
      <c r="V489" s="104">
        <v>0</v>
      </c>
      <c r="W489" s="104">
        <v>2</v>
      </c>
      <c r="X489" s="104">
        <v>1050</v>
      </c>
      <c r="Y489" s="104">
        <v>1</v>
      </c>
      <c r="Z489" s="104">
        <v>0</v>
      </c>
      <c r="AA489" s="104">
        <v>0</v>
      </c>
      <c r="AB489" s="104">
        <v>0</v>
      </c>
      <c r="AC489" s="104">
        <v>0</v>
      </c>
      <c r="AD489" s="104">
        <v>9</v>
      </c>
      <c r="AE489" s="104">
        <v>1</v>
      </c>
      <c r="AF489" s="104">
        <v>3</v>
      </c>
      <c r="AG489" s="104">
        <v>2</v>
      </c>
      <c r="AH489" s="104">
        <v>1</v>
      </c>
      <c r="AI489" s="104">
        <v>2</v>
      </c>
      <c r="AJ489" s="104">
        <v>8</v>
      </c>
      <c r="AK489" s="104">
        <v>0</v>
      </c>
      <c r="AL489" s="104">
        <v>0</v>
      </c>
      <c r="AM489" s="104">
        <v>0</v>
      </c>
      <c r="AN489" s="104">
        <v>0.5</v>
      </c>
      <c r="AO489" s="104">
        <v>3000</v>
      </c>
      <c r="AP489" s="104">
        <v>0.4</v>
      </c>
      <c r="AQ489" s="104">
        <v>0</v>
      </c>
      <c r="AR489" s="104">
        <v>92012001</v>
      </c>
      <c r="AS489" s="104" t="s">
        <v>702</v>
      </c>
      <c r="AT489" s="105" t="s">
        <v>468</v>
      </c>
      <c r="AU489" s="104" t="s">
        <v>169</v>
      </c>
      <c r="AV489" s="104">
        <v>10000015</v>
      </c>
      <c r="AW489" s="104">
        <v>21101021</v>
      </c>
      <c r="AX489" s="105" t="s">
        <v>691</v>
      </c>
      <c r="AY489" s="104">
        <v>1</v>
      </c>
      <c r="AZ489" s="104">
        <v>0</v>
      </c>
      <c r="BA489" s="104">
        <v>0</v>
      </c>
      <c r="BB489" s="109" t="str">
        <f>"立即对当前脚下敌人目标造成"&amp;W489*100&amp;"%攻击伤害+"&amp;X489&amp;"点固定伤害和使目标眩晕1秒,并迅速跳跃至目标区域"</f>
        <v>立即对当前脚下敌人目标造成200%攻击伤害+1050点固定伤害和使目标眩晕1秒,并迅速跳跃至目标区域</v>
      </c>
      <c r="BC489" s="104">
        <v>0</v>
      </c>
      <c r="BD489" s="104">
        <v>0</v>
      </c>
      <c r="BE489" s="104">
        <v>0</v>
      </c>
      <c r="BF489" s="104">
        <v>0</v>
      </c>
      <c r="BG489" s="104">
        <v>0</v>
      </c>
      <c r="BH489" s="104">
        <v>0</v>
      </c>
      <c r="BI489" s="111">
        <v>0</v>
      </c>
      <c r="BJ489" s="104">
        <v>0</v>
      </c>
      <c r="BK489" s="104">
        <v>0</v>
      </c>
      <c r="BL489" s="104">
        <v>0</v>
      </c>
      <c r="BM489" s="104">
        <v>0</v>
      </c>
      <c r="BN489" s="104">
        <v>0</v>
      </c>
      <c r="BO489" s="104">
        <v>0</v>
      </c>
    </row>
    <row r="490" spans="3:67" ht="20.100000000000001" customHeight="1">
      <c r="C490" s="104">
        <v>610211081</v>
      </c>
      <c r="D490" s="105" t="s">
        <v>721</v>
      </c>
      <c r="E490" s="104">
        <v>1</v>
      </c>
      <c r="F490" s="104">
        <v>62021201</v>
      </c>
      <c r="G490" s="104">
        <v>62021103</v>
      </c>
      <c r="H490" s="104">
        <v>0</v>
      </c>
      <c r="I490" s="104">
        <v>37</v>
      </c>
      <c r="J490" s="104">
        <v>2</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 t="shared" ref="BB490:BB494" si="21">"立即对当前脚下敌人目标造成"&amp;W490*100&amp;"%攻击伤害+"&amp;X490&amp;"点固定伤害和使目标眩晕1秒,并迅速跳跃至目标区域"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610211091</v>
      </c>
      <c r="D491" s="105" t="s">
        <v>721</v>
      </c>
      <c r="E491" s="104">
        <v>2</v>
      </c>
      <c r="F491" s="104">
        <v>62021201</v>
      </c>
      <c r="G491" s="104">
        <v>62021104</v>
      </c>
      <c r="H491" s="104">
        <v>0</v>
      </c>
      <c r="I491" s="104">
        <v>42</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1400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si="21"/>
        <v>立即对当前脚下敌人目标造成200%攻击伤害+1400点固定伤害和使目标眩晕1秒,并迅速跳跃至目标区域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610211101</v>
      </c>
      <c r="D492" s="105" t="s">
        <v>721</v>
      </c>
      <c r="E492" s="104">
        <v>3</v>
      </c>
      <c r="F492" s="104">
        <v>62021201</v>
      </c>
      <c r="G492" s="104">
        <v>0</v>
      </c>
      <c r="H492" s="104">
        <v>0</v>
      </c>
      <c r="I492" s="104">
        <v>0</v>
      </c>
      <c r="J492" s="104">
        <v>0</v>
      </c>
      <c r="K492" s="104">
        <v>0</v>
      </c>
      <c r="L492" s="104">
        <v>0</v>
      </c>
      <c r="M492" s="104">
        <v>0</v>
      </c>
      <c r="N492" s="104">
        <v>1</v>
      </c>
      <c r="O492" s="104">
        <v>0</v>
      </c>
      <c r="P492" s="104">
        <v>0</v>
      </c>
      <c r="Q492" s="104">
        <v>0</v>
      </c>
      <c r="R492" s="104">
        <v>0</v>
      </c>
      <c r="S492" s="104">
        <v>0</v>
      </c>
      <c r="T492" s="104">
        <v>1</v>
      </c>
      <c r="U492" s="104">
        <v>2</v>
      </c>
      <c r="V492" s="104">
        <v>0</v>
      </c>
      <c r="W492" s="104">
        <v>2</v>
      </c>
      <c r="X492" s="104">
        <v>1750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立即对当前脚下敌人目标造成200%攻击伤害+1750点固定伤害和使目标眩晕1秒,并迅速跳跃至目标区域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610211111</v>
      </c>
      <c r="D493" s="105" t="s">
        <v>721</v>
      </c>
      <c r="E493" s="104">
        <v>4</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2100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立即对当前脚下敌人目标造成200%攻击伤害+2100点固定伤害和使目标眩晕1秒,并迅速跳跃至目标区域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610211121</v>
      </c>
      <c r="D494" s="105" t="s">
        <v>721</v>
      </c>
      <c r="E494" s="104">
        <v>5</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2450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立即对当前脚下敌人目标造成200%攻击伤害+2450点固定伤害和使目标眩晕1秒,并迅速跳跃至目标区域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19.5" customHeight="1">
      <c r="C495" s="106">
        <v>61021101</v>
      </c>
      <c r="D495" s="15" t="s">
        <v>722</v>
      </c>
      <c r="E495" s="11">
        <v>0</v>
      </c>
      <c r="F495" s="14">
        <v>61021401</v>
      </c>
      <c r="G495" s="106">
        <v>61021102</v>
      </c>
      <c r="H495" s="13">
        <v>0</v>
      </c>
      <c r="I495" s="11">
        <v>18</v>
      </c>
      <c r="J495" s="11">
        <v>5</v>
      </c>
      <c r="K495" s="11">
        <v>0</v>
      </c>
      <c r="L495" s="14">
        <v>0</v>
      </c>
      <c r="M495" s="14">
        <v>0</v>
      </c>
      <c r="N495" s="14">
        <v>1</v>
      </c>
      <c r="O495" s="14">
        <v>0</v>
      </c>
      <c r="P495" s="14">
        <v>0</v>
      </c>
      <c r="Q495" s="14">
        <v>0</v>
      </c>
      <c r="R495" s="6">
        <v>0</v>
      </c>
      <c r="S495" s="13">
        <v>0</v>
      </c>
      <c r="T495" s="11">
        <v>1</v>
      </c>
      <c r="U495" s="14">
        <v>2</v>
      </c>
      <c r="V495" s="14">
        <v>0</v>
      </c>
      <c r="W495" s="14">
        <v>2.5</v>
      </c>
      <c r="X495" s="11">
        <v>900</v>
      </c>
      <c r="Y495" s="14">
        <v>0</v>
      </c>
      <c r="Z495" s="14">
        <v>0</v>
      </c>
      <c r="AA495" s="14">
        <v>0</v>
      </c>
      <c r="AB495" s="14">
        <v>0</v>
      </c>
      <c r="AC495" s="14">
        <v>0</v>
      </c>
      <c r="AD495" s="14">
        <v>7</v>
      </c>
      <c r="AE495" s="14">
        <v>1</v>
      </c>
      <c r="AF495" s="14">
        <v>4</v>
      </c>
      <c r="AG495" s="6">
        <v>2</v>
      </c>
      <c r="AH495" s="6">
        <v>1</v>
      </c>
      <c r="AI495" s="6">
        <v>0</v>
      </c>
      <c r="AJ495" s="6">
        <v>7</v>
      </c>
      <c r="AK495" s="14">
        <v>0</v>
      </c>
      <c r="AL495" s="14">
        <v>0</v>
      </c>
      <c r="AM495" s="14">
        <v>0</v>
      </c>
      <c r="AN495" s="14">
        <v>0.25</v>
      </c>
      <c r="AO495" s="14">
        <v>2000</v>
      </c>
      <c r="AP495" s="14">
        <v>0.25</v>
      </c>
      <c r="AQ495" s="14">
        <v>0</v>
      </c>
      <c r="AR495" s="6">
        <v>90000001</v>
      </c>
      <c r="AS495" s="182" t="s">
        <v>723</v>
      </c>
      <c r="AT495" s="15" t="s">
        <v>724</v>
      </c>
      <c r="AU495" s="14" t="s">
        <v>725</v>
      </c>
      <c r="AV495" s="14">
        <v>10000006</v>
      </c>
      <c r="AW495" s="14">
        <v>21010040</v>
      </c>
      <c r="AX495" s="12" t="s">
        <v>726</v>
      </c>
      <c r="AY495" s="15">
        <v>0</v>
      </c>
      <c r="AZ495" s="13">
        <v>0</v>
      </c>
      <c r="BA495" s="13">
        <v>0</v>
      </c>
      <c r="BB495" s="110" t="str">
        <f>"立即将目标周围的怪物强制拉到技能范围中,并对目标范围内的怪物造成"&amp;W495*100&amp;"%攻击伤害+"&amp;X495&amp;"点固定伤害,并使目标移动速度降低50%且沉默,持续3秒"</f>
        <v>立即将目标周围的怪物强制拉到技能范围中,并对目标范围内的怪物造成250%攻击伤害+900点固定伤害,并使目标移动速度降低50%且沉默,持续3秒</v>
      </c>
      <c r="BC495" s="14">
        <v>0</v>
      </c>
      <c r="BD495" s="11">
        <v>0</v>
      </c>
      <c r="BE495" s="14">
        <v>0</v>
      </c>
      <c r="BF495" s="14">
        <v>0</v>
      </c>
      <c r="BG495" s="14">
        <v>0</v>
      </c>
      <c r="BH495" s="14">
        <v>0</v>
      </c>
      <c r="BI495" s="9">
        <v>0</v>
      </c>
      <c r="BJ495" s="6">
        <v>0</v>
      </c>
      <c r="BK495" s="6">
        <v>0</v>
      </c>
      <c r="BL495" s="6">
        <v>0</v>
      </c>
      <c r="BM495" s="6">
        <v>0</v>
      </c>
      <c r="BN495" s="6">
        <v>0</v>
      </c>
      <c r="BO495" s="6">
        <v>0</v>
      </c>
    </row>
    <row r="496" spans="3:67" ht="19.5" customHeight="1">
      <c r="C496" s="106">
        <v>61021102</v>
      </c>
      <c r="D496" s="15" t="s">
        <v>722</v>
      </c>
      <c r="E496" s="11">
        <v>1</v>
      </c>
      <c r="F496" s="14">
        <v>61021401</v>
      </c>
      <c r="G496" s="106">
        <v>61021103</v>
      </c>
      <c r="H496" s="13">
        <v>0</v>
      </c>
      <c r="I496" s="11">
        <v>27</v>
      </c>
      <c r="J496" s="11">
        <v>2</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 t="shared" ref="BB496:BB500" si="22">"立即将目标周围的怪物强制拉到技能范围中,并对目标范围内的怪物造成"&amp;W496*100&amp;"%攻击伤害+"&amp;X496&amp;"点固定伤害,并使目标移动速度降低50%且沉默,持续3秒"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61021103</v>
      </c>
      <c r="D497" s="15" t="s">
        <v>722</v>
      </c>
      <c r="E497" s="11">
        <v>2</v>
      </c>
      <c r="F497" s="14">
        <v>61021401</v>
      </c>
      <c r="G497" s="106">
        <v>61021104</v>
      </c>
      <c r="H497" s="13">
        <v>0</v>
      </c>
      <c r="I497" s="11">
        <v>32</v>
      </c>
      <c r="J497" s="11">
        <v>2</v>
      </c>
      <c r="K497" s="11">
        <v>0</v>
      </c>
      <c r="L497" s="14">
        <v>0</v>
      </c>
      <c r="M497" s="14">
        <v>0</v>
      </c>
      <c r="N497" s="14">
        <v>1</v>
      </c>
      <c r="O497" s="14">
        <v>0</v>
      </c>
      <c r="P497" s="14">
        <v>0</v>
      </c>
      <c r="Q497" s="14">
        <v>0</v>
      </c>
      <c r="R497" s="6">
        <v>0</v>
      </c>
      <c r="S497" s="13">
        <v>0</v>
      </c>
      <c r="T497" s="11">
        <v>1</v>
      </c>
      <c r="U497" s="14">
        <v>2</v>
      </c>
      <c r="V497" s="14">
        <v>0</v>
      </c>
      <c r="W497" s="14">
        <v>2.75</v>
      </c>
      <c r="X497" s="11">
        <v>1800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si="22"/>
        <v>立即将目标周围的怪物强制拉到技能范围中,并对目标范围内的怪物造成275%攻击伤害+1800点固定伤害,并使目标移动速度降低50%且沉默,持续3秒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61021104</v>
      </c>
      <c r="D498" s="15" t="s">
        <v>722</v>
      </c>
      <c r="E498" s="11">
        <v>3</v>
      </c>
      <c r="F498" s="14">
        <v>61021401</v>
      </c>
      <c r="G498" s="11">
        <v>0</v>
      </c>
      <c r="H498" s="13">
        <v>0</v>
      </c>
      <c r="I498" s="11">
        <v>0</v>
      </c>
      <c r="J498" s="107">
        <v>0</v>
      </c>
      <c r="K498" s="11">
        <v>0</v>
      </c>
      <c r="L498" s="14">
        <v>0</v>
      </c>
      <c r="M498" s="14">
        <v>0</v>
      </c>
      <c r="N498" s="14">
        <v>1</v>
      </c>
      <c r="O498" s="14">
        <v>0</v>
      </c>
      <c r="P498" s="14">
        <v>0</v>
      </c>
      <c r="Q498" s="14">
        <v>0</v>
      </c>
      <c r="R498" s="6">
        <v>0</v>
      </c>
      <c r="S498" s="13">
        <v>0</v>
      </c>
      <c r="T498" s="11">
        <v>1</v>
      </c>
      <c r="U498" s="14">
        <v>2</v>
      </c>
      <c r="V498" s="14">
        <v>0</v>
      </c>
      <c r="W498" s="14">
        <v>3</v>
      </c>
      <c r="X498" s="11">
        <v>2800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立即将目标周围的怪物强制拉到技能范围中,并对目标范围内的怪物造成300%攻击伤害+2800点固定伤害,并使目标移动速度降低50%且沉默,持续3秒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61021105</v>
      </c>
      <c r="D499" s="15" t="s">
        <v>722</v>
      </c>
      <c r="E499" s="11">
        <v>4</v>
      </c>
      <c r="F499" s="14">
        <v>61021401</v>
      </c>
      <c r="G499" s="11">
        <v>0</v>
      </c>
      <c r="H499" s="13">
        <v>0</v>
      </c>
      <c r="I499" s="11">
        <v>0</v>
      </c>
      <c r="J499" s="11">
        <v>0</v>
      </c>
      <c r="K499" s="11">
        <v>0</v>
      </c>
      <c r="L499" s="14">
        <v>0</v>
      </c>
      <c r="M499" s="14">
        <v>0</v>
      </c>
      <c r="N499" s="14">
        <v>1</v>
      </c>
      <c r="O499" s="14">
        <v>0</v>
      </c>
      <c r="P499" s="14">
        <v>0</v>
      </c>
      <c r="Q499" s="14">
        <v>0</v>
      </c>
      <c r="R499" s="6">
        <v>0</v>
      </c>
      <c r="S499" s="13">
        <v>0</v>
      </c>
      <c r="T499" s="11">
        <v>1</v>
      </c>
      <c r="U499" s="14">
        <v>2</v>
      </c>
      <c r="V499" s="14">
        <v>0</v>
      </c>
      <c r="W499" s="14">
        <v>3.25</v>
      </c>
      <c r="X499" s="11">
        <v>4000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立即将目标周围的怪物强制拉到技能范围中,并对目标范围内的怪物造成325%攻击伤害+4000点固定伤害,并使目标移动速度降低50%且沉默,持续3秒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61021106</v>
      </c>
      <c r="D500" s="15" t="s">
        <v>722</v>
      </c>
      <c r="E500" s="11">
        <v>5</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3.5</v>
      </c>
      <c r="X500" s="11">
        <v>5200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立即将目标周围的怪物强制拉到技能范围中,并对目标范围内的怪物造成350%攻击伤害+5200点固定伤害,并使目标移动速度降低50%且沉默,持续3秒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4">
        <v>61021201</v>
      </c>
      <c r="D501" s="15" t="s">
        <v>727</v>
      </c>
      <c r="E501" s="11">
        <v>0</v>
      </c>
      <c r="F501" s="14">
        <v>61021201</v>
      </c>
      <c r="G501" s="14">
        <f>C502</f>
        <v>61021202</v>
      </c>
      <c r="H501" s="13">
        <v>0</v>
      </c>
      <c r="I501" s="11">
        <v>25</v>
      </c>
      <c r="J501" s="11">
        <v>5</v>
      </c>
      <c r="K501" s="11">
        <v>0</v>
      </c>
      <c r="L501" s="14">
        <v>0</v>
      </c>
      <c r="M501" s="14">
        <v>0</v>
      </c>
      <c r="N501" s="14">
        <v>1</v>
      </c>
      <c r="O501" s="14">
        <v>0</v>
      </c>
      <c r="P501" s="14">
        <v>0</v>
      </c>
      <c r="Q501" s="14">
        <v>0</v>
      </c>
      <c r="R501" s="6">
        <v>0</v>
      </c>
      <c r="S501" s="13">
        <v>0</v>
      </c>
      <c r="T501" s="11">
        <v>1</v>
      </c>
      <c r="U501" s="14">
        <v>2</v>
      </c>
      <c r="V501" s="14">
        <v>0</v>
      </c>
      <c r="W501" s="11">
        <v>3</v>
      </c>
      <c r="X501" s="11">
        <v>900</v>
      </c>
      <c r="Y501" s="14">
        <v>0</v>
      </c>
      <c r="Z501" s="14">
        <v>0</v>
      </c>
      <c r="AA501" s="14">
        <v>0</v>
      </c>
      <c r="AB501" s="14">
        <v>0</v>
      </c>
      <c r="AC501" s="14">
        <v>0</v>
      </c>
      <c r="AD501" s="14">
        <v>7</v>
      </c>
      <c r="AE501" s="14">
        <v>1</v>
      </c>
      <c r="AF501" s="14">
        <v>2.5</v>
      </c>
      <c r="AG501" s="6">
        <v>2</v>
      </c>
      <c r="AH501" s="6">
        <v>2</v>
      </c>
      <c r="AI501" s="6">
        <v>0</v>
      </c>
      <c r="AJ501" s="6">
        <v>3</v>
      </c>
      <c r="AK501" s="14">
        <v>0</v>
      </c>
      <c r="AL501" s="14">
        <v>0</v>
      </c>
      <c r="AM501" s="14">
        <v>0</v>
      </c>
      <c r="AN501" s="14">
        <v>0.25</v>
      </c>
      <c r="AO501" s="14">
        <v>9000</v>
      </c>
      <c r="AP501" s="14">
        <v>0.25</v>
      </c>
      <c r="AQ501" s="14">
        <v>3</v>
      </c>
      <c r="AR501" s="6">
        <v>0</v>
      </c>
      <c r="AS501" s="14">
        <v>93000205</v>
      </c>
      <c r="AT501" s="15" t="s">
        <v>728</v>
      </c>
      <c r="AU501" s="14" t="s">
        <v>729</v>
      </c>
      <c r="AV501" s="14">
        <v>10003002</v>
      </c>
      <c r="AW501" s="14">
        <v>21010020</v>
      </c>
      <c r="AX501" s="15" t="s">
        <v>379</v>
      </c>
      <c r="AY501" s="15">
        <v>0</v>
      </c>
      <c r="AZ501" s="13">
        <v>0</v>
      </c>
      <c r="BA501" s="13">
        <v>0</v>
      </c>
      <c r="BB501" s="110" t="str">
        <f t="shared" ref="BB501:BB506" si="23">"向前方发射一颗移动缓慢的法球,球体每秒对附近玩家造成"&amp;W501*100&amp;"%伤害+"&amp;X501&amp;"点固定伤害,并产生3秒禁锢效果,技能持续为15秒,移动过程中每秒对范围额外附加100%伤害+"&amp;BN501&amp;"点伤害"</f>
        <v>向前方发射一颗移动缓慢的法球,球体每秒对附近玩家造成300%伤害+900点固定伤害,并产生3秒禁锢效果,技能持续为15秒,移动过程中每秒对范围额外附加100%伤害+0点伤害</v>
      </c>
      <c r="BC501" s="14">
        <v>0</v>
      </c>
      <c r="BD501" s="11">
        <v>0</v>
      </c>
      <c r="BE501" s="14">
        <v>0</v>
      </c>
      <c r="BF501" s="14">
        <v>0</v>
      </c>
      <c r="BG501" s="14">
        <v>0</v>
      </c>
      <c r="BH501" s="14">
        <v>0</v>
      </c>
      <c r="BI501" s="9">
        <v>0</v>
      </c>
      <c r="BJ501" s="6">
        <v>0</v>
      </c>
      <c r="BK501" s="6">
        <v>0</v>
      </c>
      <c r="BL501" s="6">
        <v>0</v>
      </c>
      <c r="BM501" s="6">
        <v>1</v>
      </c>
      <c r="BN501" s="6">
        <v>0</v>
      </c>
      <c r="BO501" s="6">
        <v>0</v>
      </c>
    </row>
    <row r="502" spans="3:67" ht="19.5" customHeight="1">
      <c r="C502" s="14">
        <v>61021202</v>
      </c>
      <c r="D502" s="15" t="s">
        <v>727</v>
      </c>
      <c r="E502" s="11">
        <v>1</v>
      </c>
      <c r="F502" s="14">
        <v>61021201</v>
      </c>
      <c r="G502" s="14">
        <f t="shared" ref="G502:G503" si="24">C503</f>
        <v>61021203</v>
      </c>
      <c r="H502" s="13">
        <v>0</v>
      </c>
      <c r="I502" s="11">
        <v>32</v>
      </c>
      <c r="J502" s="11">
        <v>2</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si="23"/>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61021203</v>
      </c>
      <c r="D503" s="15" t="s">
        <v>727</v>
      </c>
      <c r="E503" s="11">
        <v>2</v>
      </c>
      <c r="F503" s="14">
        <v>61021201</v>
      </c>
      <c r="G503" s="14">
        <f t="shared" si="24"/>
        <v>61021204</v>
      </c>
      <c r="H503" s="13">
        <v>0</v>
      </c>
      <c r="I503" s="11">
        <v>37</v>
      </c>
      <c r="J503" s="11">
        <v>2</v>
      </c>
      <c r="K503" s="11">
        <v>0</v>
      </c>
      <c r="L503" s="14">
        <v>0</v>
      </c>
      <c r="M503" s="14">
        <v>0</v>
      </c>
      <c r="N503" s="14">
        <v>1</v>
      </c>
      <c r="O503" s="14">
        <v>0</v>
      </c>
      <c r="P503" s="14">
        <v>0</v>
      </c>
      <c r="Q503" s="14">
        <v>0</v>
      </c>
      <c r="R503" s="6">
        <v>0</v>
      </c>
      <c r="S503" s="13">
        <v>0</v>
      </c>
      <c r="T503" s="11">
        <v>1</v>
      </c>
      <c r="U503" s="14">
        <v>2</v>
      </c>
      <c r="V503" s="14">
        <v>0</v>
      </c>
      <c r="W503" s="11">
        <v>3.25</v>
      </c>
      <c r="X503" s="11">
        <v>1800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向前方发射一颗移动缓慢的法球,球体每秒对附近玩家造成325%伤害+1800点固定伤害,并产生3秒禁锢效果,技能持续为15秒,移动过程中每秒对范围额外附加100%伤害+0点伤害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61021204</v>
      </c>
      <c r="D504" s="15" t="s">
        <v>727</v>
      </c>
      <c r="E504" s="11">
        <v>3</v>
      </c>
      <c r="F504" s="14">
        <v>61021201</v>
      </c>
      <c r="G504" s="11">
        <v>0</v>
      </c>
      <c r="H504" s="13">
        <v>0</v>
      </c>
      <c r="I504" s="11">
        <v>0</v>
      </c>
      <c r="J504" s="11">
        <v>0</v>
      </c>
      <c r="K504" s="11">
        <v>0</v>
      </c>
      <c r="L504" s="14">
        <v>0</v>
      </c>
      <c r="M504" s="14">
        <v>0</v>
      </c>
      <c r="N504" s="14">
        <v>1</v>
      </c>
      <c r="O504" s="14">
        <v>0</v>
      </c>
      <c r="P504" s="14">
        <v>0</v>
      </c>
      <c r="Q504" s="14">
        <v>0</v>
      </c>
      <c r="R504" s="6">
        <v>0</v>
      </c>
      <c r="S504" s="13">
        <v>0</v>
      </c>
      <c r="T504" s="11">
        <v>1</v>
      </c>
      <c r="U504" s="14">
        <v>2</v>
      </c>
      <c r="V504" s="14">
        <v>0</v>
      </c>
      <c r="W504" s="11">
        <v>3.5</v>
      </c>
      <c r="X504" s="11">
        <v>2800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向前方发射一颗移动缓慢的法球,球体每秒对附近玩家造成350%伤害+2800点固定伤害,并产生3秒禁锢效果,技能持续为15秒,移动过程中每秒对范围额外附加100%伤害+0点伤害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61021205</v>
      </c>
      <c r="D505" s="15" t="s">
        <v>727</v>
      </c>
      <c r="E505" s="11">
        <v>4</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3.75</v>
      </c>
      <c r="X505" s="11">
        <v>4000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向前方发射一颗移动缓慢的法球,球体每秒对附近玩家造成375%伤害+4000点固定伤害,并产生3秒禁锢效果,技能持续为15秒,移动过程中每秒对范围额外附加100%伤害+0点伤害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61021206</v>
      </c>
      <c r="D506" s="15" t="s">
        <v>727</v>
      </c>
      <c r="E506" s="11">
        <v>5</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4</v>
      </c>
      <c r="X506" s="11">
        <v>5200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向前方发射一颗移动缓慢的法球,球体每秒对附近玩家造成400%伤害+5200点固定伤害,并产生3秒禁锢效果,技能持续为15秒,移动过程中每秒对范围额外附加100%伤害+0点伤害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61021301</v>
      </c>
      <c r="D507" s="15" t="s">
        <v>730</v>
      </c>
      <c r="E507" s="11">
        <v>0</v>
      </c>
      <c r="F507" s="14">
        <v>61021301</v>
      </c>
      <c r="G507" s="14">
        <f>C508</f>
        <v>61021302</v>
      </c>
      <c r="H507" s="13">
        <v>0</v>
      </c>
      <c r="I507" s="11">
        <v>30</v>
      </c>
      <c r="J507" s="14">
        <v>5</v>
      </c>
      <c r="K507" s="11">
        <v>0</v>
      </c>
      <c r="L507" s="14">
        <v>0</v>
      </c>
      <c r="M507" s="14">
        <v>0</v>
      </c>
      <c r="N507" s="14">
        <v>1</v>
      </c>
      <c r="O507" s="14">
        <v>0</v>
      </c>
      <c r="P507" s="14">
        <v>0</v>
      </c>
      <c r="Q507" s="14">
        <v>0</v>
      </c>
      <c r="R507" s="6">
        <v>0</v>
      </c>
      <c r="S507" s="13">
        <v>0</v>
      </c>
      <c r="T507" s="11">
        <v>1</v>
      </c>
      <c r="U507" s="14">
        <v>2</v>
      </c>
      <c r="V507" s="14">
        <v>0</v>
      </c>
      <c r="W507" s="14">
        <v>2.5</v>
      </c>
      <c r="X507" s="14">
        <v>1000</v>
      </c>
      <c r="Y507" s="14">
        <v>0</v>
      </c>
      <c r="Z507" s="14">
        <v>0</v>
      </c>
      <c r="AA507" s="14">
        <v>0</v>
      </c>
      <c r="AB507" s="14">
        <v>0</v>
      </c>
      <c r="AC507" s="14">
        <v>0</v>
      </c>
      <c r="AD507" s="14">
        <v>10</v>
      </c>
      <c r="AE507" s="14">
        <v>2</v>
      </c>
      <c r="AF507" s="14" t="s">
        <v>731</v>
      </c>
      <c r="AG507" s="6">
        <v>2</v>
      </c>
      <c r="AH507" s="6">
        <v>3</v>
      </c>
      <c r="AI507" s="6">
        <v>0</v>
      </c>
      <c r="AJ507" s="6">
        <v>3</v>
      </c>
      <c r="AK507" s="14">
        <v>0</v>
      </c>
      <c r="AL507" s="14">
        <v>0</v>
      </c>
      <c r="AM507" s="14">
        <v>0</v>
      </c>
      <c r="AN507" s="14">
        <v>0.25</v>
      </c>
      <c r="AO507" s="14">
        <v>3000</v>
      </c>
      <c r="AP507" s="14">
        <v>0.2</v>
      </c>
      <c r="AQ507" s="14">
        <v>0</v>
      </c>
      <c r="AR507" s="6">
        <v>0</v>
      </c>
      <c r="AS507" s="14" t="s">
        <v>732</v>
      </c>
      <c r="AT507" s="15" t="s">
        <v>196</v>
      </c>
      <c r="AU507" s="14" t="s">
        <v>355</v>
      </c>
      <c r="AV507" s="14">
        <v>10001007</v>
      </c>
      <c r="AW507" s="14">
        <v>21010030</v>
      </c>
      <c r="AX507" s="15" t="s">
        <v>160</v>
      </c>
      <c r="AY507" s="15">
        <v>0</v>
      </c>
      <c r="AZ507" s="13">
        <v>0</v>
      </c>
      <c r="BA507" s="13">
        <v>0</v>
      </c>
      <c r="BB507" s="110" t="str">
        <f>"立即对目标范围内的怪物造成"&amp;W507*100&amp;"%攻击伤害+"&amp;X507&amp;"点固定伤害,并使目标冰冻2秒"</f>
        <v>立即对目标范围内的怪物造成250%攻击伤害+1000点固定伤害,并使目标冰冻2秒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4">
        <v>61021302</v>
      </c>
      <c r="D508" s="15" t="s">
        <v>730</v>
      </c>
      <c r="E508" s="11">
        <v>1</v>
      </c>
      <c r="F508" s="14">
        <v>61021301</v>
      </c>
      <c r="G508" s="14">
        <f t="shared" ref="G508:G509" si="25">C509</f>
        <v>61021303</v>
      </c>
      <c r="H508" s="13">
        <v>0</v>
      </c>
      <c r="I508" s="11">
        <v>37</v>
      </c>
      <c r="J508" s="14">
        <v>2</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 t="shared" ref="BB508:BB512" si="26">"立即对目标范围内的怪物造成"&amp;W508*100&amp;"%攻击伤害+"&amp;X508&amp;"点固定伤害,并使目标冰冻2秒"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61021303</v>
      </c>
      <c r="D509" s="15" t="s">
        <v>730</v>
      </c>
      <c r="E509" s="11">
        <v>2</v>
      </c>
      <c r="F509" s="14">
        <v>61021301</v>
      </c>
      <c r="G509" s="14">
        <f t="shared" si="25"/>
        <v>61021304</v>
      </c>
      <c r="H509" s="13">
        <v>0</v>
      </c>
      <c r="I509" s="11">
        <v>42</v>
      </c>
      <c r="J509" s="14">
        <v>2</v>
      </c>
      <c r="K509" s="11">
        <v>0</v>
      </c>
      <c r="L509" s="14">
        <v>0</v>
      </c>
      <c r="M509" s="14">
        <v>0</v>
      </c>
      <c r="N509" s="14">
        <v>1</v>
      </c>
      <c r="O509" s="14">
        <v>0</v>
      </c>
      <c r="P509" s="14">
        <v>0</v>
      </c>
      <c r="Q509" s="14">
        <v>0</v>
      </c>
      <c r="R509" s="6">
        <v>0</v>
      </c>
      <c r="S509" s="13">
        <v>0</v>
      </c>
      <c r="T509" s="11">
        <v>1</v>
      </c>
      <c r="U509" s="14">
        <v>2</v>
      </c>
      <c r="V509" s="14">
        <v>0</v>
      </c>
      <c r="W509" s="14">
        <v>2.75</v>
      </c>
      <c r="X509" s="14">
        <v>1500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si="26"/>
        <v>立即对目标范围内的怪物造成275%攻击伤害+1500点固定伤害,并使目标冰冻2秒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61021304</v>
      </c>
      <c r="D510" s="15" t="s">
        <v>730</v>
      </c>
      <c r="E510" s="11">
        <v>3</v>
      </c>
      <c r="F510" s="14">
        <v>61021301</v>
      </c>
      <c r="G510" s="11">
        <v>0</v>
      </c>
      <c r="H510" s="13">
        <v>0</v>
      </c>
      <c r="I510" s="14">
        <v>0</v>
      </c>
      <c r="J510" s="14">
        <v>0</v>
      </c>
      <c r="K510" s="11">
        <v>0</v>
      </c>
      <c r="L510" s="14">
        <v>0</v>
      </c>
      <c r="M510" s="14">
        <v>0</v>
      </c>
      <c r="N510" s="14">
        <v>1</v>
      </c>
      <c r="O510" s="14">
        <v>0</v>
      </c>
      <c r="P510" s="14">
        <v>0</v>
      </c>
      <c r="Q510" s="14">
        <v>0</v>
      </c>
      <c r="R510" s="6">
        <v>0</v>
      </c>
      <c r="S510" s="13">
        <v>0</v>
      </c>
      <c r="T510" s="11">
        <v>1</v>
      </c>
      <c r="U510" s="14">
        <v>2</v>
      </c>
      <c r="V510" s="14">
        <v>0</v>
      </c>
      <c r="W510" s="14">
        <v>3</v>
      </c>
      <c r="X510" s="14">
        <v>2000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立即对目标范围内的怪物造成300%攻击伤害+2000点固定伤害,并使目标冰冻2秒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61021305</v>
      </c>
      <c r="D511" s="15" t="s">
        <v>730</v>
      </c>
      <c r="E511" s="11">
        <v>4</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3.25</v>
      </c>
      <c r="X511" s="14">
        <v>2750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立即对目标范围内的怪物造成325%攻击伤害+2750点固定伤害,并使目标冰冻2秒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61021306</v>
      </c>
      <c r="D512" s="15" t="s">
        <v>730</v>
      </c>
      <c r="E512" s="11">
        <v>5</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3.5</v>
      </c>
      <c r="X512" s="14">
        <v>3500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立即对目标范围内的怪物造成350%攻击伤害+3500点固定伤害,并使目标冰冻2秒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20.100000000000001" customHeight="1">
      <c r="C513" s="6">
        <v>61021401</v>
      </c>
      <c r="D513" s="7" t="s">
        <v>733</v>
      </c>
      <c r="E513" s="6">
        <v>0</v>
      </c>
      <c r="F513" s="6">
        <v>61021402</v>
      </c>
      <c r="G513" s="6">
        <v>61021402</v>
      </c>
      <c r="H513" s="6">
        <v>0</v>
      </c>
      <c r="I513" s="6">
        <v>35</v>
      </c>
      <c r="J513" s="6">
        <v>5</v>
      </c>
      <c r="K513" s="6">
        <v>0</v>
      </c>
      <c r="L513" s="6">
        <v>0</v>
      </c>
      <c r="M513" s="6">
        <v>0</v>
      </c>
      <c r="N513" s="6">
        <v>1</v>
      </c>
      <c r="O513" s="6">
        <v>0</v>
      </c>
      <c r="P513" s="6">
        <v>0</v>
      </c>
      <c r="Q513" s="6">
        <v>0</v>
      </c>
      <c r="R513" s="6">
        <v>0</v>
      </c>
      <c r="S513" s="6">
        <v>0</v>
      </c>
      <c r="T513" s="6">
        <v>1</v>
      </c>
      <c r="U513" s="6">
        <v>2</v>
      </c>
      <c r="V513" s="6">
        <v>0</v>
      </c>
      <c r="W513" s="6">
        <v>2.5</v>
      </c>
      <c r="X513" s="6">
        <v>1000</v>
      </c>
      <c r="Y513" s="6">
        <v>1</v>
      </c>
      <c r="Z513" s="6">
        <v>0</v>
      </c>
      <c r="AA513" s="6">
        <v>0</v>
      </c>
      <c r="AB513" s="6">
        <v>0</v>
      </c>
      <c r="AC513" s="6">
        <v>0</v>
      </c>
      <c r="AD513" s="6">
        <v>18</v>
      </c>
      <c r="AE513" s="6">
        <v>1</v>
      </c>
      <c r="AF513" s="62">
        <v>4</v>
      </c>
      <c r="AG513" s="6">
        <v>2</v>
      </c>
      <c r="AH513" s="6">
        <v>1</v>
      </c>
      <c r="AI513" s="6">
        <v>0</v>
      </c>
      <c r="AJ513" s="6">
        <v>7</v>
      </c>
      <c r="AK513" s="6">
        <v>0</v>
      </c>
      <c r="AL513" s="6">
        <v>0</v>
      </c>
      <c r="AM513" s="6">
        <v>0</v>
      </c>
      <c r="AN513" s="6">
        <v>0.5</v>
      </c>
      <c r="AO513" s="6">
        <v>6000</v>
      </c>
      <c r="AP513" s="6">
        <v>0.2</v>
      </c>
      <c r="AQ513" s="6">
        <v>0</v>
      </c>
      <c r="AR513" s="6">
        <v>0</v>
      </c>
      <c r="AS513" s="6">
        <v>0</v>
      </c>
      <c r="AT513" s="7" t="s">
        <v>397</v>
      </c>
      <c r="AU513" s="6" t="s">
        <v>729</v>
      </c>
      <c r="AV513" s="6">
        <v>10000007</v>
      </c>
      <c r="AW513" s="6">
        <v>21010050</v>
      </c>
      <c r="AX513" s="7" t="s">
        <v>734</v>
      </c>
      <c r="AY513" s="6">
        <v>0</v>
      </c>
      <c r="AZ513" s="6">
        <v>0</v>
      </c>
      <c r="BA513" s="6">
        <v>0</v>
      </c>
      <c r="BB513" s="112" t="str">
        <f>"对目标区域释放一个引力场,引力场会不断牵附近怪物进入引力场,并对怪物造成"&amp;W513*100&amp;"%攻击伤害+"&amp;X513&amp;"点固定伤害,随后在技能范围中的敌人每秒受到100%攻击伤害+"&amp;BN513&amp;"点伤害"</f>
        <v>对目标区域释放一个引力场,引力场会不断牵附近怪物进入引力场,并对怪物造成250%攻击伤害+1000点固定伤害,随后在技能范围中的敌人每秒受到100%攻击伤害+200点伤害</v>
      </c>
      <c r="BC513" s="6">
        <v>0</v>
      </c>
      <c r="BD513" s="6">
        <v>0</v>
      </c>
      <c r="BE513" s="6">
        <v>0</v>
      </c>
      <c r="BF513" s="6">
        <v>0</v>
      </c>
      <c r="BG513" s="6">
        <v>0</v>
      </c>
      <c r="BH513" s="6">
        <v>0</v>
      </c>
      <c r="BI513" s="113">
        <v>0</v>
      </c>
      <c r="BJ513" s="6">
        <v>0</v>
      </c>
      <c r="BK513" s="6">
        <v>0</v>
      </c>
      <c r="BL513" s="6">
        <v>1000</v>
      </c>
      <c r="BM513" s="6">
        <v>1</v>
      </c>
      <c r="BN513" s="6">
        <v>200</v>
      </c>
      <c r="BO513" s="6">
        <v>200</v>
      </c>
    </row>
    <row r="514" spans="3:67" ht="20.100000000000001" customHeight="1">
      <c r="C514" s="6">
        <v>61021402</v>
      </c>
      <c r="D514" s="7" t="s">
        <v>733</v>
      </c>
      <c r="E514" s="6">
        <v>1</v>
      </c>
      <c r="F514" s="6">
        <v>61021402</v>
      </c>
      <c r="G514" s="6">
        <v>61021403</v>
      </c>
      <c r="H514" s="6">
        <v>0</v>
      </c>
      <c r="I514" s="6">
        <v>42</v>
      </c>
      <c r="J514" s="6">
        <v>2</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61021403</v>
      </c>
      <c r="D515" s="7" t="s">
        <v>733</v>
      </c>
      <c r="E515" s="6">
        <v>2</v>
      </c>
      <c r="F515" s="6">
        <v>61021402</v>
      </c>
      <c r="G515" s="6">
        <v>61021404</v>
      </c>
      <c r="H515" s="6">
        <v>0</v>
      </c>
      <c r="I515" s="6">
        <v>47</v>
      </c>
      <c r="J515" s="6">
        <v>2</v>
      </c>
      <c r="K515" s="6">
        <v>0</v>
      </c>
      <c r="L515" s="6">
        <v>0</v>
      </c>
      <c r="M515" s="6">
        <v>0</v>
      </c>
      <c r="N515" s="6">
        <v>1</v>
      </c>
      <c r="O515" s="6">
        <v>0</v>
      </c>
      <c r="P515" s="6">
        <v>0</v>
      </c>
      <c r="Q515" s="6">
        <v>0</v>
      </c>
      <c r="R515" s="6">
        <v>0</v>
      </c>
      <c r="S515" s="6">
        <v>0</v>
      </c>
      <c r="T515" s="6">
        <v>1</v>
      </c>
      <c r="U515" s="6">
        <v>2</v>
      </c>
      <c r="V515" s="6">
        <v>0</v>
      </c>
      <c r="W515" s="6">
        <v>2.75</v>
      </c>
      <c r="X515" s="6">
        <v>1500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"对目标区域释放一个引力场,引力场会不断牵附近怪物进入引力场,并对怪物造成"&amp;W515*100&amp;"%攻击伤害+"&amp;X515&amp;"点固定伤害,随后在技能范围中的敌人每秒受到110%攻击伤害+"&amp;BN515&amp;"点伤害"</f>
        <v>对目标区域释放一个引力场,引力场会不断牵附近怪物进入引力场,并对怪物造成275%攻击伤害+1500点固定伤害,随后在技能范围中的敌人每秒受到110%攻击伤害+300点伤害</v>
      </c>
      <c r="BC515" s="6">
        <v>0</v>
      </c>
      <c r="BD515" s="6">
        <v>0</v>
      </c>
      <c r="BE515" s="6">
        <v>0</v>
      </c>
      <c r="BF515" s="6">
        <v>0</v>
      </c>
      <c r="BG515" s="6">
        <v>0</v>
      </c>
      <c r="BH515" s="6">
        <v>0</v>
      </c>
      <c r="BI515" s="113">
        <v>0</v>
      </c>
      <c r="BJ515" s="6">
        <v>0</v>
      </c>
      <c r="BK515" s="6">
        <v>0</v>
      </c>
      <c r="BL515" s="6">
        <v>1000</v>
      </c>
      <c r="BM515" s="6">
        <v>1.1000000000000001</v>
      </c>
      <c r="BN515" s="6">
        <v>300</v>
      </c>
      <c r="BO515" s="6">
        <v>300</v>
      </c>
    </row>
    <row r="516" spans="3:67" ht="20.100000000000001" customHeight="1">
      <c r="C516" s="6">
        <v>61021404</v>
      </c>
      <c r="D516" s="7" t="s">
        <v>733</v>
      </c>
      <c r="E516" s="6">
        <v>3</v>
      </c>
      <c r="F516" s="6">
        <v>61021402</v>
      </c>
      <c r="G516" s="6">
        <v>0</v>
      </c>
      <c r="H516" s="6">
        <v>0</v>
      </c>
      <c r="I516" s="6">
        <v>0</v>
      </c>
      <c r="J516" s="6">
        <v>0</v>
      </c>
      <c r="K516" s="6">
        <v>0</v>
      </c>
      <c r="L516" s="6">
        <v>0</v>
      </c>
      <c r="M516" s="6">
        <v>0</v>
      </c>
      <c r="N516" s="6">
        <v>1</v>
      </c>
      <c r="O516" s="6">
        <v>0</v>
      </c>
      <c r="P516" s="6">
        <v>0</v>
      </c>
      <c r="Q516" s="6">
        <v>0</v>
      </c>
      <c r="R516" s="6">
        <v>0</v>
      </c>
      <c r="S516" s="6">
        <v>0</v>
      </c>
      <c r="T516" s="6">
        <v>1</v>
      </c>
      <c r="U516" s="6">
        <v>2</v>
      </c>
      <c r="V516" s="6">
        <v>0</v>
      </c>
      <c r="W516" s="6">
        <v>3</v>
      </c>
      <c r="X516" s="6">
        <v>2000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"对目标区域释放一个引力场,引力场会不断牵附近怪物进入引力场,并对怪物造成"&amp;W516*100&amp;"%攻击伤害+"&amp;X516&amp;"点固定伤害,随后在技能范围中的敌人每秒受到120%攻击伤害+"&amp;BN516&amp;"点伤害"</f>
        <v>对目标区域释放一个引力场,引力场会不断牵附近怪物进入引力场,并对怪物造成300%攻击伤害+2000点固定伤害,随后在技能范围中的敌人每秒受到120%攻击伤害+450点伤害</v>
      </c>
      <c r="BC516" s="6">
        <v>0</v>
      </c>
      <c r="BD516" s="6">
        <v>0</v>
      </c>
      <c r="BE516" s="6">
        <v>0</v>
      </c>
      <c r="BF516" s="6">
        <v>0</v>
      </c>
      <c r="BG516" s="6">
        <v>0</v>
      </c>
      <c r="BH516" s="6">
        <v>0</v>
      </c>
      <c r="BI516" s="113">
        <v>0</v>
      </c>
      <c r="BJ516" s="6">
        <v>0</v>
      </c>
      <c r="BK516" s="6">
        <v>0</v>
      </c>
      <c r="BL516" s="6">
        <v>1000</v>
      </c>
      <c r="BM516" s="6">
        <v>1.2</v>
      </c>
      <c r="BN516" s="6">
        <v>450</v>
      </c>
      <c r="BO516" s="6">
        <v>450</v>
      </c>
    </row>
    <row r="517" spans="3:67" ht="20.100000000000001" customHeight="1">
      <c r="C517" s="6">
        <v>61021405</v>
      </c>
      <c r="D517" s="7" t="s">
        <v>733</v>
      </c>
      <c r="E517" s="6">
        <v>4</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3.25</v>
      </c>
      <c r="X517" s="6">
        <v>2750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"对目标区域释放一个引力场,引力场会不断牵附近怪物进入引力场,并对怪物造成"&amp;W517*100&amp;"%攻击伤害+"&amp;X517&amp;"点固定伤害,随后在技能范围中的敌人每秒受到130%攻击伤害+"&amp;BN517&amp;"点伤害"</f>
        <v>对目标区域释放一个引力场,引力场会不断牵附近怪物进入引力场,并对怪物造成325%攻击伤害+2750点固定伤害,随后在技能范围中的敌人每秒受到130%攻击伤害+600点伤害</v>
      </c>
      <c r="BC517" s="6">
        <v>0</v>
      </c>
      <c r="BD517" s="6">
        <v>0</v>
      </c>
      <c r="BE517" s="6">
        <v>0</v>
      </c>
      <c r="BF517" s="6">
        <v>0</v>
      </c>
      <c r="BG517" s="6">
        <v>0</v>
      </c>
      <c r="BH517" s="6">
        <v>0</v>
      </c>
      <c r="BI517" s="113">
        <v>0</v>
      </c>
      <c r="BJ517" s="6">
        <v>0</v>
      </c>
      <c r="BK517" s="6">
        <v>0</v>
      </c>
      <c r="BL517" s="6">
        <v>1000</v>
      </c>
      <c r="BM517" s="6">
        <v>1.3</v>
      </c>
      <c r="BN517" s="6">
        <v>600</v>
      </c>
      <c r="BO517" s="6">
        <v>600</v>
      </c>
    </row>
    <row r="518" spans="3:67" ht="20.100000000000001" customHeight="1">
      <c r="C518" s="6">
        <v>61021406</v>
      </c>
      <c r="D518" s="7" t="s">
        <v>733</v>
      </c>
      <c r="E518" s="6">
        <v>5</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3.5</v>
      </c>
      <c r="X518" s="6">
        <v>3500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"对目标区域释放一个引力场,引力场会不断牵附近怪物进入引力场,并对怪物造成"&amp;W518*100&amp;"%攻击伤害+"&amp;X518&amp;"点固定伤害,随后在技能范围中的敌人每秒受到140%攻击伤害+"&amp;BN518&amp;"点伤害"</f>
        <v>对目标区域释放一个引力场,引力场会不断牵附近怪物进入引力场,并对怪物造成350%攻击伤害+3500点固定伤害,随后在技能范围中的敌人每秒受到140%攻击伤害+800点伤害</v>
      </c>
      <c r="BC518" s="6">
        <v>0</v>
      </c>
      <c r="BD518" s="6">
        <v>0</v>
      </c>
      <c r="BE518" s="6">
        <v>0</v>
      </c>
      <c r="BF518" s="6">
        <v>0</v>
      </c>
      <c r="BG518" s="6">
        <v>0</v>
      </c>
      <c r="BH518" s="6">
        <v>0</v>
      </c>
      <c r="BI518" s="113">
        <v>0</v>
      </c>
      <c r="BJ518" s="6">
        <v>0</v>
      </c>
      <c r="BK518" s="6">
        <v>0</v>
      </c>
      <c r="BL518" s="6">
        <v>1000</v>
      </c>
      <c r="BM518" s="6">
        <v>1.4</v>
      </c>
      <c r="BN518" s="6">
        <v>800</v>
      </c>
      <c r="BO518" s="6">
        <v>800</v>
      </c>
    </row>
    <row r="519" spans="3:67" ht="19.5" customHeight="1">
      <c r="C519" s="14">
        <v>61022101</v>
      </c>
      <c r="D519" s="15" t="s">
        <v>735</v>
      </c>
      <c r="E519" s="11">
        <v>0</v>
      </c>
      <c r="F519" s="14">
        <v>61022101</v>
      </c>
      <c r="G519" s="14">
        <f>C520</f>
        <v>61022102</v>
      </c>
      <c r="H519" s="13">
        <v>0</v>
      </c>
      <c r="I519" s="11">
        <v>18</v>
      </c>
      <c r="J519" s="11">
        <v>5</v>
      </c>
      <c r="K519" s="11">
        <v>0</v>
      </c>
      <c r="L519" s="14">
        <v>0</v>
      </c>
      <c r="M519" s="14">
        <v>0</v>
      </c>
      <c r="N519" s="14">
        <v>1</v>
      </c>
      <c r="O519" s="14">
        <v>0</v>
      </c>
      <c r="P519" s="14">
        <v>0</v>
      </c>
      <c r="Q519" s="14">
        <v>0</v>
      </c>
      <c r="R519" s="6">
        <v>0</v>
      </c>
      <c r="S519" s="13">
        <v>0</v>
      </c>
      <c r="T519" s="11">
        <v>1</v>
      </c>
      <c r="U519" s="14">
        <v>2</v>
      </c>
      <c r="V519" s="14">
        <v>0</v>
      </c>
      <c r="W519" s="14">
        <v>5</v>
      </c>
      <c r="X519" s="14">
        <v>1850</v>
      </c>
      <c r="Y519" s="14">
        <v>1</v>
      </c>
      <c r="Z519" s="14">
        <v>0</v>
      </c>
      <c r="AA519" s="14">
        <v>0</v>
      </c>
      <c r="AB519" s="14">
        <v>0</v>
      </c>
      <c r="AC519" s="14">
        <v>0</v>
      </c>
      <c r="AD519" s="14">
        <v>9</v>
      </c>
      <c r="AE519" s="14">
        <v>1</v>
      </c>
      <c r="AF519" s="14">
        <v>8</v>
      </c>
      <c r="AG519" s="6">
        <v>0</v>
      </c>
      <c r="AH519" s="6">
        <v>0</v>
      </c>
      <c r="AI519" s="6">
        <v>0</v>
      </c>
      <c r="AJ519" s="6">
        <v>5</v>
      </c>
      <c r="AK519" s="14">
        <v>0</v>
      </c>
      <c r="AL519" s="14">
        <v>1</v>
      </c>
      <c r="AM519" s="14">
        <v>0</v>
      </c>
      <c r="AN519" s="14">
        <v>0.2</v>
      </c>
      <c r="AO519" s="14">
        <v>2000</v>
      </c>
      <c r="AP519" s="14">
        <v>0.2</v>
      </c>
      <c r="AQ519" s="14">
        <v>0</v>
      </c>
      <c r="AR519" s="6">
        <v>90001034</v>
      </c>
      <c r="AS519" s="14" t="s">
        <v>158</v>
      </c>
      <c r="AT519" s="15" t="s">
        <v>397</v>
      </c>
      <c r="AU519" s="14" t="s">
        <v>355</v>
      </c>
      <c r="AV519" s="14">
        <v>10001005</v>
      </c>
      <c r="AW519" s="14">
        <v>21020010</v>
      </c>
      <c r="AX519" s="15" t="s">
        <v>160</v>
      </c>
      <c r="AY519" s="15">
        <v>0</v>
      </c>
      <c r="AZ519" s="13">
        <v>0</v>
      </c>
      <c r="BA519" s="13">
        <v>0</v>
      </c>
      <c r="BB519" s="110" t="str">
        <f>"蓄力1秒,立即对目标范围内的怪物造成"&amp;W519*100&amp;"%攻击伤害+"&amp;X519&amp;"点固定伤害"</f>
        <v>蓄力1秒,立即对目标范围内的怪物造成500%攻击伤害+1850点固定伤害</v>
      </c>
      <c r="BC519" s="14">
        <v>0</v>
      </c>
      <c r="BD519" s="11">
        <v>0</v>
      </c>
      <c r="BE519" s="14">
        <v>0</v>
      </c>
      <c r="BF519" s="14">
        <v>0</v>
      </c>
      <c r="BG519" s="14">
        <v>0</v>
      </c>
      <c r="BH519" s="14">
        <v>0</v>
      </c>
      <c r="BI519" s="9">
        <v>0</v>
      </c>
      <c r="BJ519" s="6">
        <v>0</v>
      </c>
      <c r="BK519" s="6">
        <v>0</v>
      </c>
      <c r="BL519" s="6">
        <v>0</v>
      </c>
      <c r="BM519" s="6">
        <v>0</v>
      </c>
      <c r="BN519" s="6">
        <v>0</v>
      </c>
      <c r="BO519" s="6">
        <v>0</v>
      </c>
    </row>
    <row r="520" spans="3:67" ht="20.100000000000001" customHeight="1">
      <c r="C520" s="14">
        <v>61022102</v>
      </c>
      <c r="D520" s="15" t="s">
        <v>735</v>
      </c>
      <c r="E520" s="11">
        <v>1</v>
      </c>
      <c r="F520" s="14">
        <v>61022101</v>
      </c>
      <c r="G520" s="14">
        <f t="shared" ref="G520:G521" si="27">C521</f>
        <v>61022103</v>
      </c>
      <c r="H520" s="13">
        <v>0</v>
      </c>
      <c r="I520" s="11">
        <v>27</v>
      </c>
      <c r="J520" s="11">
        <v>2</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0</v>
      </c>
      <c r="AS520" s="14" t="s">
        <v>158</v>
      </c>
      <c r="AT520" s="15" t="s">
        <v>397</v>
      </c>
      <c r="AU520" s="14" t="s">
        <v>355</v>
      </c>
      <c r="AV520" s="14">
        <v>10001005</v>
      </c>
      <c r="AW520" s="14">
        <v>21020010</v>
      </c>
      <c r="AX520" s="15" t="s">
        <v>160</v>
      </c>
      <c r="AY520" s="15">
        <v>0</v>
      </c>
      <c r="AZ520" s="13">
        <v>0</v>
      </c>
      <c r="BA520" s="13">
        <v>0</v>
      </c>
      <c r="BB520" s="110" t="str">
        <f t="shared" ref="BB520:BB524" si="28">"蓄力1秒,立即对目标范围内的怪物造成"&amp;W520*100&amp;"%攻击伤害+"&amp;X520&amp;"点固定伤害"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61022103</v>
      </c>
      <c r="D521" s="15" t="s">
        <v>735</v>
      </c>
      <c r="E521" s="11">
        <v>2</v>
      </c>
      <c r="F521" s="14">
        <v>61022101</v>
      </c>
      <c r="G521" s="14">
        <f t="shared" si="27"/>
        <v>61022104</v>
      </c>
      <c r="H521" s="13">
        <v>0</v>
      </c>
      <c r="I521" s="11">
        <v>32</v>
      </c>
      <c r="J521" s="11">
        <v>2</v>
      </c>
      <c r="K521" s="11">
        <v>0</v>
      </c>
      <c r="L521" s="14">
        <v>0</v>
      </c>
      <c r="M521" s="14">
        <v>0</v>
      </c>
      <c r="N521" s="14">
        <v>1</v>
      </c>
      <c r="O521" s="14">
        <v>0</v>
      </c>
      <c r="P521" s="14">
        <v>0</v>
      </c>
      <c r="Q521" s="14">
        <v>0</v>
      </c>
      <c r="R521" s="6">
        <v>0</v>
      </c>
      <c r="S521" s="13">
        <v>0</v>
      </c>
      <c r="T521" s="11">
        <v>1</v>
      </c>
      <c r="U521" s="14">
        <v>2</v>
      </c>
      <c r="V521" s="14">
        <v>0</v>
      </c>
      <c r="W521" s="14">
        <v>5.5</v>
      </c>
      <c r="X521" s="14">
        <v>3200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si="28"/>
        <v>蓄力1秒,立即对目标范围内的怪物造成550%攻击伤害+3200点固定伤害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61022104</v>
      </c>
      <c r="D522" s="15" t="s">
        <v>735</v>
      </c>
      <c r="E522" s="11">
        <v>3</v>
      </c>
      <c r="F522" s="14">
        <v>61022101</v>
      </c>
      <c r="G522" s="11">
        <v>0</v>
      </c>
      <c r="H522" s="13">
        <v>0</v>
      </c>
      <c r="I522" s="11">
        <v>0</v>
      </c>
      <c r="J522" s="107">
        <v>0</v>
      </c>
      <c r="K522" s="11">
        <v>0</v>
      </c>
      <c r="L522" s="14">
        <v>0</v>
      </c>
      <c r="M522" s="14">
        <v>0</v>
      </c>
      <c r="N522" s="14">
        <v>1</v>
      </c>
      <c r="O522" s="14">
        <v>0</v>
      </c>
      <c r="P522" s="14">
        <v>0</v>
      </c>
      <c r="Q522" s="14">
        <v>0</v>
      </c>
      <c r="R522" s="6">
        <v>0</v>
      </c>
      <c r="S522" s="13">
        <v>0</v>
      </c>
      <c r="T522" s="11">
        <v>1</v>
      </c>
      <c r="U522" s="14">
        <v>2</v>
      </c>
      <c r="V522" s="14">
        <v>0</v>
      </c>
      <c r="W522" s="14">
        <v>6</v>
      </c>
      <c r="X522" s="14">
        <v>4700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蓄力1秒,立即对目标范围内的怪物造成600%攻击伤害+4700点固定伤害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61022105</v>
      </c>
      <c r="D523" s="15" t="s">
        <v>735</v>
      </c>
      <c r="E523" s="11">
        <v>4</v>
      </c>
      <c r="F523" s="14">
        <v>61022101</v>
      </c>
      <c r="G523" s="11">
        <v>0</v>
      </c>
      <c r="H523" s="13">
        <v>0</v>
      </c>
      <c r="I523" s="11">
        <v>0</v>
      </c>
      <c r="J523" s="11">
        <v>0</v>
      </c>
      <c r="K523" s="11">
        <v>0</v>
      </c>
      <c r="L523" s="14">
        <v>0</v>
      </c>
      <c r="M523" s="14">
        <v>0</v>
      </c>
      <c r="N523" s="14">
        <v>1</v>
      </c>
      <c r="O523" s="14">
        <v>0</v>
      </c>
      <c r="P523" s="14">
        <v>0</v>
      </c>
      <c r="Q523" s="14">
        <v>0</v>
      </c>
      <c r="R523" s="6">
        <v>0</v>
      </c>
      <c r="S523" s="13">
        <v>0</v>
      </c>
      <c r="T523" s="11">
        <v>1</v>
      </c>
      <c r="U523" s="14">
        <v>2</v>
      </c>
      <c r="V523" s="14">
        <v>0</v>
      </c>
      <c r="W523" s="14">
        <v>6.5</v>
      </c>
      <c r="X523" s="14">
        <v>6500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蓄力1秒,立即对目标范围内的怪物造成650%攻击伤害+6500点固定伤害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61022106</v>
      </c>
      <c r="D524" s="15" t="s">
        <v>735</v>
      </c>
      <c r="E524" s="11">
        <v>5</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v>
      </c>
      <c r="X524" s="14">
        <v>8300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蓄力1秒,立即对目标范围内的怪物造成700%攻击伤害+8300点固定伤害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6">
        <v>61022201</v>
      </c>
      <c r="D525" s="7" t="s">
        <v>736</v>
      </c>
      <c r="E525" s="6">
        <v>0</v>
      </c>
      <c r="F525" s="6">
        <v>61022201</v>
      </c>
      <c r="G525" s="6">
        <f>C526</f>
        <v>61022202</v>
      </c>
      <c r="H525" s="6">
        <v>0</v>
      </c>
      <c r="I525" s="6">
        <v>25</v>
      </c>
      <c r="J525" s="6">
        <v>5</v>
      </c>
      <c r="K525" s="6">
        <v>0</v>
      </c>
      <c r="L525" s="6">
        <v>0</v>
      </c>
      <c r="M525" s="6">
        <v>0</v>
      </c>
      <c r="N525" s="6">
        <v>1</v>
      </c>
      <c r="O525" s="6">
        <v>0</v>
      </c>
      <c r="P525" s="6">
        <v>0</v>
      </c>
      <c r="Q525" s="6">
        <v>0</v>
      </c>
      <c r="R525" s="6">
        <v>0</v>
      </c>
      <c r="S525" s="6">
        <v>0</v>
      </c>
      <c r="T525" s="6">
        <v>1</v>
      </c>
      <c r="U525" s="6">
        <v>2</v>
      </c>
      <c r="V525" s="6">
        <v>0</v>
      </c>
      <c r="W525" s="6">
        <v>0</v>
      </c>
      <c r="X525" s="6">
        <v>0</v>
      </c>
      <c r="Y525" s="6">
        <v>0</v>
      </c>
      <c r="Z525" s="6">
        <v>0</v>
      </c>
      <c r="AA525" s="6">
        <v>0</v>
      </c>
      <c r="AB525" s="6">
        <v>0</v>
      </c>
      <c r="AC525" s="6">
        <v>0</v>
      </c>
      <c r="AD525" s="6">
        <v>30</v>
      </c>
      <c r="AE525" s="6">
        <v>0</v>
      </c>
      <c r="AF525" s="6">
        <v>0</v>
      </c>
      <c r="AG525" s="6">
        <v>0</v>
      </c>
      <c r="AH525" s="6">
        <v>0</v>
      </c>
      <c r="AI525" s="6">
        <v>0</v>
      </c>
      <c r="AJ525" s="6">
        <v>0</v>
      </c>
      <c r="AK525" s="6">
        <v>0</v>
      </c>
      <c r="AL525" s="6">
        <v>0</v>
      </c>
      <c r="AM525" s="6">
        <v>0</v>
      </c>
      <c r="AN525" s="6">
        <v>0.2</v>
      </c>
      <c r="AO525" s="6">
        <v>3000</v>
      </c>
      <c r="AP525" s="6">
        <v>0.5</v>
      </c>
      <c r="AQ525" s="6">
        <v>0</v>
      </c>
      <c r="AR525" s="178" t="s">
        <v>737</v>
      </c>
      <c r="AS525" s="6" t="s">
        <v>158</v>
      </c>
      <c r="AT525" s="7" t="s">
        <v>159</v>
      </c>
      <c r="AU525" s="6" t="s">
        <v>738</v>
      </c>
      <c r="AV525" s="6">
        <v>0</v>
      </c>
      <c r="AW525" s="6">
        <v>21020020</v>
      </c>
      <c r="AX525" s="7" t="s">
        <v>160</v>
      </c>
      <c r="AY525" s="7">
        <v>0</v>
      </c>
      <c r="AZ525" s="6">
        <v>0</v>
      </c>
      <c r="BA525" s="6">
        <v>0</v>
      </c>
      <c r="BB525" s="112" t="s">
        <v>739</v>
      </c>
      <c r="BC525" s="6">
        <v>0</v>
      </c>
      <c r="BD525" s="6">
        <v>0</v>
      </c>
      <c r="BE525" s="6">
        <v>0</v>
      </c>
      <c r="BF525" s="6">
        <v>0</v>
      </c>
      <c r="BG525" s="6">
        <v>0</v>
      </c>
      <c r="BH525" s="6">
        <v>0</v>
      </c>
      <c r="BI525" s="113">
        <v>0</v>
      </c>
      <c r="BJ525" s="6">
        <v>1</v>
      </c>
      <c r="BK525" s="6">
        <v>0</v>
      </c>
      <c r="BL525" s="6">
        <v>0</v>
      </c>
      <c r="BM525" s="6">
        <v>0</v>
      </c>
      <c r="BN525" s="6">
        <v>0</v>
      </c>
      <c r="BO525" s="6">
        <v>0</v>
      </c>
    </row>
    <row r="526" spans="3:67" ht="20.100000000000001" customHeight="1">
      <c r="C526" s="6">
        <v>61022202</v>
      </c>
      <c r="D526" s="7" t="s">
        <v>736</v>
      </c>
      <c r="E526" s="6">
        <v>1</v>
      </c>
      <c r="F526" s="6">
        <v>61022201</v>
      </c>
      <c r="G526" s="6">
        <f t="shared" ref="G526:G527" si="29">C527</f>
        <v>61022203</v>
      </c>
      <c r="H526" s="6">
        <v>0</v>
      </c>
      <c r="I526" s="6">
        <v>32</v>
      </c>
      <c r="J526" s="6">
        <v>2</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61022203</v>
      </c>
      <c r="D527" s="7" t="s">
        <v>736</v>
      </c>
      <c r="E527" s="6">
        <v>2</v>
      </c>
      <c r="F527" s="6">
        <v>61022201</v>
      </c>
      <c r="G527" s="6">
        <f t="shared" si="29"/>
        <v>61022204</v>
      </c>
      <c r="H527" s="6">
        <v>0</v>
      </c>
      <c r="I527" s="6">
        <v>37</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740</v>
      </c>
      <c r="AS527" s="6" t="s">
        <v>158</v>
      </c>
      <c r="AT527" s="7" t="s">
        <v>159</v>
      </c>
      <c r="AU527" s="6" t="s">
        <v>738</v>
      </c>
      <c r="AV527" s="6">
        <v>0</v>
      </c>
      <c r="AW527" s="6">
        <v>21020020</v>
      </c>
      <c r="AX527" s="7" t="s">
        <v>160</v>
      </c>
      <c r="AY527" s="7">
        <v>0</v>
      </c>
      <c r="AZ527" s="6">
        <v>0</v>
      </c>
      <c r="BA527" s="6">
        <v>0</v>
      </c>
      <c r="BB527" s="112" t="s">
        <v>741</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61022204</v>
      </c>
      <c r="D528" s="7" t="s">
        <v>736</v>
      </c>
      <c r="E528" s="6">
        <v>3</v>
      </c>
      <c r="F528" s="6">
        <v>61022201</v>
      </c>
      <c r="G528" s="6">
        <v>0</v>
      </c>
      <c r="H528" s="6">
        <v>0</v>
      </c>
      <c r="I528" s="6">
        <v>0</v>
      </c>
      <c r="J528" s="6">
        <v>0</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742</v>
      </c>
      <c r="AS528" s="6" t="s">
        <v>158</v>
      </c>
      <c r="AT528" s="7" t="s">
        <v>159</v>
      </c>
      <c r="AU528" s="6" t="s">
        <v>738</v>
      </c>
      <c r="AV528" s="6">
        <v>0</v>
      </c>
      <c r="AW528" s="6">
        <v>21020020</v>
      </c>
      <c r="AX528" s="7" t="s">
        <v>160</v>
      </c>
      <c r="AY528" s="7">
        <v>0</v>
      </c>
      <c r="AZ528" s="6">
        <v>0</v>
      </c>
      <c r="BA528" s="6">
        <v>0</v>
      </c>
      <c r="BB528" s="112" t="s">
        <v>743</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61022205</v>
      </c>
      <c r="D529" s="7" t="s">
        <v>736</v>
      </c>
      <c r="E529" s="6">
        <v>4</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744</v>
      </c>
      <c r="AS529" s="6" t="s">
        <v>158</v>
      </c>
      <c r="AT529" s="7" t="s">
        <v>159</v>
      </c>
      <c r="AU529" s="6" t="s">
        <v>738</v>
      </c>
      <c r="AV529" s="6">
        <v>0</v>
      </c>
      <c r="AW529" s="6">
        <v>21020020</v>
      </c>
      <c r="AX529" s="7" t="s">
        <v>160</v>
      </c>
      <c r="AY529" s="7">
        <v>0</v>
      </c>
      <c r="AZ529" s="6">
        <v>0</v>
      </c>
      <c r="BA529" s="6">
        <v>0</v>
      </c>
      <c r="BB529" s="112" t="s">
        <v>745</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61022206</v>
      </c>
      <c r="D530" s="7" t="s">
        <v>736</v>
      </c>
      <c r="E530" s="6">
        <v>5</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746</v>
      </c>
      <c r="AS530" s="6" t="s">
        <v>158</v>
      </c>
      <c r="AT530" s="7" t="s">
        <v>159</v>
      </c>
      <c r="AU530" s="6" t="s">
        <v>738</v>
      </c>
      <c r="AV530" s="6">
        <v>0</v>
      </c>
      <c r="AW530" s="6">
        <v>21020020</v>
      </c>
      <c r="AX530" s="7" t="s">
        <v>160</v>
      </c>
      <c r="AY530" s="7">
        <v>0</v>
      </c>
      <c r="AZ530" s="6">
        <v>0</v>
      </c>
      <c r="BA530" s="6">
        <v>0</v>
      </c>
      <c r="BB530" s="112" t="s">
        <v>747</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14">
        <v>61022211</v>
      </c>
      <c r="D531" s="15" t="s">
        <v>748</v>
      </c>
      <c r="E531" s="14">
        <v>1</v>
      </c>
      <c r="F531" s="9">
        <v>0</v>
      </c>
      <c r="G531" s="14">
        <v>0</v>
      </c>
      <c r="H531" s="13">
        <v>0</v>
      </c>
      <c r="I531" s="14">
        <v>1</v>
      </c>
      <c r="J531" s="14">
        <v>0</v>
      </c>
      <c r="K531" s="14">
        <v>0</v>
      </c>
      <c r="L531" s="14">
        <v>0</v>
      </c>
      <c r="M531" s="14">
        <v>0</v>
      </c>
      <c r="N531" s="14">
        <v>2</v>
      </c>
      <c r="O531" s="14">
        <v>1</v>
      </c>
      <c r="P531" s="14">
        <v>0.1</v>
      </c>
      <c r="Q531" s="14">
        <v>0</v>
      </c>
      <c r="R531" s="6">
        <v>0</v>
      </c>
      <c r="S531" s="13">
        <v>0</v>
      </c>
      <c r="T531" s="11">
        <v>1</v>
      </c>
      <c r="U531" s="14">
        <v>1</v>
      </c>
      <c r="V531" s="14">
        <v>0</v>
      </c>
      <c r="W531" s="14">
        <v>1.5</v>
      </c>
      <c r="X531" s="14">
        <v>0</v>
      </c>
      <c r="Y531" s="14">
        <v>0</v>
      </c>
      <c r="Z531" s="14">
        <v>0</v>
      </c>
      <c r="AA531" s="14">
        <v>0</v>
      </c>
      <c r="AB531" s="14">
        <v>1</v>
      </c>
      <c r="AC531" s="14">
        <v>0</v>
      </c>
      <c r="AD531" s="14">
        <v>5</v>
      </c>
      <c r="AE531" s="14">
        <v>1</v>
      </c>
      <c r="AF531" s="14">
        <v>3</v>
      </c>
      <c r="AG531" s="6">
        <v>2</v>
      </c>
      <c r="AH531" s="6">
        <v>1</v>
      </c>
      <c r="AI531" s="6">
        <v>0</v>
      </c>
      <c r="AJ531" s="6">
        <v>6</v>
      </c>
      <c r="AK531" s="14">
        <v>0</v>
      </c>
      <c r="AL531" s="14">
        <v>0</v>
      </c>
      <c r="AM531" s="14">
        <v>0</v>
      </c>
      <c r="AN531" s="14">
        <v>0</v>
      </c>
      <c r="AO531" s="14">
        <v>5000</v>
      </c>
      <c r="AP531" s="14">
        <v>0.2</v>
      </c>
      <c r="AQ531" s="14">
        <v>0</v>
      </c>
      <c r="AR531" s="6">
        <v>0</v>
      </c>
      <c r="AS531" s="14" t="s">
        <v>158</v>
      </c>
      <c r="AT531" s="15" t="s">
        <v>158</v>
      </c>
      <c r="AU531" s="14">
        <v>0</v>
      </c>
      <c r="AV531" s="14">
        <v>10000006</v>
      </c>
      <c r="AW531" s="10">
        <v>60000004</v>
      </c>
      <c r="AX531" s="15" t="s">
        <v>749</v>
      </c>
      <c r="AY531" s="15" t="s">
        <v>158</v>
      </c>
      <c r="AZ531" s="13">
        <v>0</v>
      </c>
      <c r="BA531" s="13">
        <v>0</v>
      </c>
      <c r="BB531" s="68"/>
      <c r="BC531" s="14">
        <v>0</v>
      </c>
      <c r="BD531" s="11">
        <v>0</v>
      </c>
      <c r="BE531" s="14">
        <v>0</v>
      </c>
      <c r="BF531" s="14">
        <v>0</v>
      </c>
      <c r="BG531" s="14">
        <v>0</v>
      </c>
      <c r="BH531" s="14">
        <v>0</v>
      </c>
      <c r="BI531" s="9">
        <v>0</v>
      </c>
      <c r="BJ531" s="6">
        <v>1</v>
      </c>
      <c r="BK531" s="6">
        <v>0</v>
      </c>
      <c r="BL531" s="6">
        <v>0</v>
      </c>
      <c r="BM531" s="6">
        <v>0</v>
      </c>
      <c r="BN531" s="6">
        <v>0</v>
      </c>
      <c r="BO531" s="6">
        <v>0</v>
      </c>
    </row>
    <row r="532" spans="3:67" ht="19.5" customHeight="1">
      <c r="C532" s="14">
        <v>61022301</v>
      </c>
      <c r="D532" s="15" t="s">
        <v>750</v>
      </c>
      <c r="E532" s="11">
        <v>0</v>
      </c>
      <c r="F532" s="14">
        <v>61022301</v>
      </c>
      <c r="G532" s="14">
        <f>C533</f>
        <v>61022302</v>
      </c>
      <c r="H532" s="13">
        <v>0</v>
      </c>
      <c r="I532" s="11">
        <v>30</v>
      </c>
      <c r="J532" s="14">
        <v>5</v>
      </c>
      <c r="K532" s="11">
        <v>0</v>
      </c>
      <c r="L532" s="14">
        <v>0</v>
      </c>
      <c r="M532" s="14">
        <v>0</v>
      </c>
      <c r="N532" s="14">
        <v>1</v>
      </c>
      <c r="O532" s="14">
        <v>0</v>
      </c>
      <c r="P532" s="14">
        <v>0</v>
      </c>
      <c r="Q532" s="14">
        <v>0</v>
      </c>
      <c r="R532" s="6">
        <v>0</v>
      </c>
      <c r="S532" s="13">
        <v>0</v>
      </c>
      <c r="T532" s="11">
        <v>1</v>
      </c>
      <c r="U532" s="14">
        <v>2</v>
      </c>
      <c r="V532" s="14">
        <v>0</v>
      </c>
      <c r="W532" s="14">
        <v>1.1000000000000001</v>
      </c>
      <c r="X532" s="14">
        <v>500</v>
      </c>
      <c r="Y532" s="14">
        <v>0</v>
      </c>
      <c r="Z532" s="14">
        <v>0</v>
      </c>
      <c r="AA532" s="14">
        <v>0</v>
      </c>
      <c r="AB532" s="14">
        <v>0</v>
      </c>
      <c r="AC532" s="14">
        <v>0</v>
      </c>
      <c r="AD532" s="14">
        <v>12</v>
      </c>
      <c r="AE532" s="14">
        <v>2</v>
      </c>
      <c r="AF532" s="14" t="s">
        <v>751</v>
      </c>
      <c r="AG532" s="6">
        <v>2</v>
      </c>
      <c r="AH532" s="6">
        <v>4</v>
      </c>
      <c r="AI532" s="6">
        <v>0</v>
      </c>
      <c r="AJ532" s="6">
        <v>2</v>
      </c>
      <c r="AK532" s="14">
        <v>0</v>
      </c>
      <c r="AL532" s="14">
        <v>0</v>
      </c>
      <c r="AM532" s="14">
        <v>0</v>
      </c>
      <c r="AN532" s="14">
        <v>2.1</v>
      </c>
      <c r="AO532" s="14">
        <v>2000</v>
      </c>
      <c r="AP532" s="14">
        <v>0.5</v>
      </c>
      <c r="AQ532" s="14">
        <v>0</v>
      </c>
      <c r="AR532" s="6">
        <v>0</v>
      </c>
      <c r="AS532" s="14">
        <v>90001021</v>
      </c>
      <c r="AT532" s="12" t="s">
        <v>752</v>
      </c>
      <c r="AU532" s="14" t="s">
        <v>753</v>
      </c>
      <c r="AV532" s="14">
        <v>10001006</v>
      </c>
      <c r="AW532" s="14">
        <v>21020030</v>
      </c>
      <c r="AX532" s="15" t="s">
        <v>229</v>
      </c>
      <c r="AY532" s="15" t="s">
        <v>754</v>
      </c>
      <c r="AZ532" s="13">
        <v>0</v>
      </c>
      <c r="BA532" s="13">
        <v>0</v>
      </c>
      <c r="BB532" s="110" t="str">
        <f>"立即对目标范围内的怪物每秒多次造成"&amp;W532*100&amp;"%攻击伤害+"&amp;X532&amp;"点固定伤害,并使目标眩晕,持续2秒"</f>
        <v>立即对目标范围内的怪物每秒多次造成110%攻击伤害+500点固定伤害,并使目标眩晕,持续2秒</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61022302</v>
      </c>
      <c r="D533" s="15" t="s">
        <v>750</v>
      </c>
      <c r="E533" s="11">
        <v>1</v>
      </c>
      <c r="F533" s="14">
        <v>61022301</v>
      </c>
      <c r="G533" s="14">
        <f t="shared" ref="G533:G534" si="30">C534</f>
        <v>61022303</v>
      </c>
      <c r="H533" s="13">
        <v>0</v>
      </c>
      <c r="I533" s="11">
        <v>37</v>
      </c>
      <c r="J533" s="14">
        <v>2</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 t="shared" ref="BB533:BB537" si="31">"立即对目标范围内的怪物每秒多次造成"&amp;W533*100&amp;"%攻击伤害+"&amp;X533&amp;"点固定伤害,并使目标眩晕,持续2秒"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61022303</v>
      </c>
      <c r="D534" s="15" t="s">
        <v>750</v>
      </c>
      <c r="E534" s="11">
        <v>2</v>
      </c>
      <c r="F534" s="14">
        <v>61022301</v>
      </c>
      <c r="G534" s="14">
        <f t="shared" si="30"/>
        <v>61022304</v>
      </c>
      <c r="H534" s="13">
        <v>0</v>
      </c>
      <c r="I534" s="11">
        <v>42</v>
      </c>
      <c r="J534" s="14">
        <v>2</v>
      </c>
      <c r="K534" s="11">
        <v>0</v>
      </c>
      <c r="L534" s="14">
        <v>0</v>
      </c>
      <c r="M534" s="14">
        <v>0</v>
      </c>
      <c r="N534" s="14">
        <v>1</v>
      </c>
      <c r="O534" s="14">
        <v>0</v>
      </c>
      <c r="P534" s="14">
        <v>0</v>
      </c>
      <c r="Q534" s="14">
        <v>0</v>
      </c>
      <c r="R534" s="6">
        <v>0</v>
      </c>
      <c r="S534" s="13">
        <v>0</v>
      </c>
      <c r="T534" s="11">
        <v>1</v>
      </c>
      <c r="U534" s="14">
        <v>2</v>
      </c>
      <c r="V534" s="14">
        <v>0</v>
      </c>
      <c r="W534" s="14">
        <v>1.2</v>
      </c>
      <c r="X534" s="14">
        <v>800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si="31"/>
        <v>立即对目标范围内的怪物每秒多次造成120%攻击伤害+800点固定伤害,并使目标眩晕,持续2秒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61022304</v>
      </c>
      <c r="D535" s="15" t="s">
        <v>750</v>
      </c>
      <c r="E535" s="11">
        <v>3</v>
      </c>
      <c r="F535" s="14">
        <v>61022301</v>
      </c>
      <c r="G535" s="11">
        <v>0</v>
      </c>
      <c r="H535" s="13">
        <v>0</v>
      </c>
      <c r="I535" s="14">
        <v>0</v>
      </c>
      <c r="J535" s="14">
        <v>0</v>
      </c>
      <c r="K535" s="11">
        <v>0</v>
      </c>
      <c r="L535" s="14">
        <v>0</v>
      </c>
      <c r="M535" s="14">
        <v>0</v>
      </c>
      <c r="N535" s="14">
        <v>1</v>
      </c>
      <c r="O535" s="14">
        <v>0</v>
      </c>
      <c r="P535" s="14">
        <v>0</v>
      </c>
      <c r="Q535" s="14">
        <v>0</v>
      </c>
      <c r="R535" s="6">
        <v>0</v>
      </c>
      <c r="S535" s="13">
        <v>0</v>
      </c>
      <c r="T535" s="11">
        <v>1</v>
      </c>
      <c r="U535" s="14">
        <v>2</v>
      </c>
      <c r="V535" s="14">
        <v>0</v>
      </c>
      <c r="W535" s="14">
        <v>1.3</v>
      </c>
      <c r="X535" s="14">
        <v>1150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立即对目标范围内的怪物每秒多次造成130%攻击伤害+1150点固定伤害,并使目标眩晕,持续2秒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61022305</v>
      </c>
      <c r="D536" s="15" t="s">
        <v>750</v>
      </c>
      <c r="E536" s="11">
        <v>4</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1.4</v>
      </c>
      <c r="X536" s="14">
        <v>1550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立即对目标范围内的怪物每秒多次造成140%攻击伤害+1550点固定伤害,并使目标眩晕,持续2秒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61022306</v>
      </c>
      <c r="D537" s="15" t="s">
        <v>750</v>
      </c>
      <c r="E537" s="11">
        <v>5</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1.5</v>
      </c>
      <c r="X537" s="14">
        <v>2050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立即对目标范围内的怪物每秒多次造成150%攻击伤害+2050点固定伤害,并使目标眩晕,持续2秒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61022401</v>
      </c>
      <c r="D538" s="15" t="s">
        <v>755</v>
      </c>
      <c r="E538" s="11">
        <v>0</v>
      </c>
      <c r="F538" s="14">
        <v>61022401</v>
      </c>
      <c r="G538" s="14">
        <f>C539</f>
        <v>61022402</v>
      </c>
      <c r="H538" s="13">
        <v>0</v>
      </c>
      <c r="I538" s="11">
        <v>35</v>
      </c>
      <c r="J538" s="11">
        <v>5</v>
      </c>
      <c r="K538" s="11">
        <v>0</v>
      </c>
      <c r="L538" s="14">
        <v>0</v>
      </c>
      <c r="M538" s="14">
        <v>0</v>
      </c>
      <c r="N538" s="14">
        <v>1</v>
      </c>
      <c r="O538" s="14">
        <v>0</v>
      </c>
      <c r="P538" s="14">
        <v>0</v>
      </c>
      <c r="Q538" s="14">
        <v>0</v>
      </c>
      <c r="R538" s="6">
        <v>0</v>
      </c>
      <c r="S538" s="13">
        <v>0</v>
      </c>
      <c r="T538" s="11">
        <v>1</v>
      </c>
      <c r="U538" s="14">
        <v>2</v>
      </c>
      <c r="V538" s="14">
        <v>0</v>
      </c>
      <c r="W538" s="14">
        <v>3</v>
      </c>
      <c r="X538" s="14">
        <v>900</v>
      </c>
      <c r="Y538" s="14">
        <v>0</v>
      </c>
      <c r="Z538" s="14">
        <v>0</v>
      </c>
      <c r="AA538" s="14">
        <v>0</v>
      </c>
      <c r="AB538" s="14">
        <v>0</v>
      </c>
      <c r="AC538" s="14">
        <v>0</v>
      </c>
      <c r="AD538" s="14">
        <v>15</v>
      </c>
      <c r="AE538" s="14">
        <v>2</v>
      </c>
      <c r="AF538" s="14" t="s">
        <v>533</v>
      </c>
      <c r="AG538" s="6">
        <v>2</v>
      </c>
      <c r="AH538" s="6">
        <v>2</v>
      </c>
      <c r="AI538" s="6">
        <v>0</v>
      </c>
      <c r="AJ538" s="6">
        <v>3</v>
      </c>
      <c r="AK538" s="14">
        <v>0</v>
      </c>
      <c r="AL538" s="14">
        <v>0.5</v>
      </c>
      <c r="AM538" s="14">
        <v>0</v>
      </c>
      <c r="AN538" s="11">
        <v>0.2</v>
      </c>
      <c r="AO538" s="11">
        <v>200</v>
      </c>
      <c r="AP538" s="11">
        <v>0</v>
      </c>
      <c r="AQ538" s="11">
        <v>50</v>
      </c>
      <c r="AR538" s="6">
        <v>0</v>
      </c>
      <c r="AS538" s="11" t="s">
        <v>732</v>
      </c>
      <c r="AT538" s="12" t="s">
        <v>752</v>
      </c>
      <c r="AU538" s="11" t="s">
        <v>169</v>
      </c>
      <c r="AV538" s="14">
        <v>10001007</v>
      </c>
      <c r="AW538" s="14">
        <v>21020040</v>
      </c>
      <c r="AX538" s="12" t="s">
        <v>170</v>
      </c>
      <c r="AY538" s="15">
        <v>0</v>
      </c>
      <c r="AZ538" s="13">
        <v>0</v>
      </c>
      <c r="BA538" s="13">
        <v>0</v>
      </c>
      <c r="BB538" s="110" t="str">
        <f>"蓄力0.5秒,对目标快速突击,所经过的直线区域造成"&amp;W538*100&amp;"%伤害+"&amp;X538&amp;"点固定伤害,并眩晕2秒"</f>
        <v>蓄力0.5秒,对目标快速突击,所经过的直线区域造成300%伤害+900点固定伤害,并眩晕2秒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61022402</v>
      </c>
      <c r="D539" s="15" t="s">
        <v>755</v>
      </c>
      <c r="E539" s="11">
        <v>1</v>
      </c>
      <c r="F539" s="14">
        <v>61022401</v>
      </c>
      <c r="G539" s="14">
        <f t="shared" ref="G539:G540" si="32">C540</f>
        <v>61022403</v>
      </c>
      <c r="H539" s="13">
        <v>0</v>
      </c>
      <c r="I539" s="11">
        <v>42</v>
      </c>
      <c r="J539" s="11">
        <v>2</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 t="shared" ref="BB539:BB543" si="33">"蓄力0.5秒,对目标快速突击,所经过的直线区域造成"&amp;W539*100&amp;"%伤害+"&amp;X539&amp;"点固定伤害,并眩晕2秒"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61022403</v>
      </c>
      <c r="D540" s="15" t="s">
        <v>755</v>
      </c>
      <c r="E540" s="11">
        <v>2</v>
      </c>
      <c r="F540" s="14">
        <v>61022401</v>
      </c>
      <c r="G540" s="14">
        <f t="shared" si="32"/>
        <v>61022404</v>
      </c>
      <c r="H540" s="13">
        <v>0</v>
      </c>
      <c r="I540" s="11">
        <v>47</v>
      </c>
      <c r="J540" s="11">
        <v>2</v>
      </c>
      <c r="K540" s="11">
        <v>0</v>
      </c>
      <c r="L540" s="14">
        <v>0</v>
      </c>
      <c r="M540" s="14">
        <v>0</v>
      </c>
      <c r="N540" s="14">
        <v>1</v>
      </c>
      <c r="O540" s="14">
        <v>0</v>
      </c>
      <c r="P540" s="14">
        <v>0</v>
      </c>
      <c r="Q540" s="14">
        <v>0</v>
      </c>
      <c r="R540" s="6">
        <v>0</v>
      </c>
      <c r="S540" s="13">
        <v>0</v>
      </c>
      <c r="T540" s="11">
        <v>1</v>
      </c>
      <c r="U540" s="14">
        <v>2</v>
      </c>
      <c r="V540" s="14">
        <v>0</v>
      </c>
      <c r="W540" s="14">
        <v>3.25</v>
      </c>
      <c r="X540" s="14">
        <v>1800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si="33"/>
        <v>蓄力0.5秒,对目标快速突击,所经过的直线区域造成325%伤害+1800点固定伤害,并眩晕2秒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61022404</v>
      </c>
      <c r="D541" s="15" t="s">
        <v>755</v>
      </c>
      <c r="E541" s="11">
        <v>3</v>
      </c>
      <c r="F541" s="14">
        <v>61022401</v>
      </c>
      <c r="G541" s="11">
        <v>0</v>
      </c>
      <c r="H541" s="13">
        <v>0</v>
      </c>
      <c r="I541" s="14">
        <v>0</v>
      </c>
      <c r="J541" s="107">
        <v>0</v>
      </c>
      <c r="K541" s="11">
        <v>0</v>
      </c>
      <c r="L541" s="14">
        <v>0</v>
      </c>
      <c r="M541" s="14">
        <v>0</v>
      </c>
      <c r="N541" s="14">
        <v>1</v>
      </c>
      <c r="O541" s="14">
        <v>0</v>
      </c>
      <c r="P541" s="14">
        <v>0</v>
      </c>
      <c r="Q541" s="14">
        <v>0</v>
      </c>
      <c r="R541" s="6">
        <v>0</v>
      </c>
      <c r="S541" s="13">
        <v>0</v>
      </c>
      <c r="T541" s="11">
        <v>1</v>
      </c>
      <c r="U541" s="14">
        <v>2</v>
      </c>
      <c r="V541" s="14">
        <v>0</v>
      </c>
      <c r="W541" s="14">
        <v>3.5</v>
      </c>
      <c r="X541" s="14">
        <v>2800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蓄力0.5秒,对目标快速突击,所经过的直线区域造成350%伤害+2800点固定伤害,并眩晕2秒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61022405</v>
      </c>
      <c r="D542" s="15" t="s">
        <v>755</v>
      </c>
      <c r="E542" s="11">
        <v>4</v>
      </c>
      <c r="F542" s="14">
        <v>61022401</v>
      </c>
      <c r="G542" s="11">
        <v>0</v>
      </c>
      <c r="H542" s="13">
        <v>0</v>
      </c>
      <c r="I542" s="14">
        <v>0</v>
      </c>
      <c r="J542" s="11">
        <v>0</v>
      </c>
      <c r="K542" s="11">
        <v>0</v>
      </c>
      <c r="L542" s="14">
        <v>0</v>
      </c>
      <c r="M542" s="14">
        <v>0</v>
      </c>
      <c r="N542" s="14">
        <v>1</v>
      </c>
      <c r="O542" s="14">
        <v>0</v>
      </c>
      <c r="P542" s="14">
        <v>0</v>
      </c>
      <c r="Q542" s="14">
        <v>0</v>
      </c>
      <c r="R542" s="6">
        <v>0</v>
      </c>
      <c r="S542" s="13">
        <v>0</v>
      </c>
      <c r="T542" s="11">
        <v>1</v>
      </c>
      <c r="U542" s="14">
        <v>2</v>
      </c>
      <c r="V542" s="14">
        <v>0</v>
      </c>
      <c r="W542" s="14">
        <v>3.75</v>
      </c>
      <c r="X542" s="14">
        <v>4000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蓄力0.5秒,对目标快速突击,所经过的直线区域造成375%伤害+4000点固定伤害,并眩晕2秒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61022406</v>
      </c>
      <c r="D543" s="15" t="s">
        <v>755</v>
      </c>
      <c r="E543" s="11">
        <v>5</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4</v>
      </c>
      <c r="X543" s="14">
        <v>5200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蓄力0.5秒,对目标快速突击,所经过的直线区域造成400%伤害+5200点固定伤害,并眩晕2秒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04">
        <v>61022501</v>
      </c>
      <c r="D544" s="105" t="s">
        <v>756</v>
      </c>
      <c r="E544" s="104">
        <v>0</v>
      </c>
      <c r="F544" s="104">
        <v>61023101</v>
      </c>
      <c r="G544" s="104">
        <f t="shared" ref="G544:G546" si="34">G538+100</f>
        <v>61022502</v>
      </c>
      <c r="H544" s="104">
        <v>0</v>
      </c>
      <c r="I544" s="104">
        <v>20</v>
      </c>
      <c r="J544" s="104">
        <v>5</v>
      </c>
      <c r="K544" s="104">
        <v>0</v>
      </c>
      <c r="L544" s="104">
        <v>0</v>
      </c>
      <c r="M544" s="104">
        <v>0</v>
      </c>
      <c r="N544" s="104">
        <v>1</v>
      </c>
      <c r="O544" s="104">
        <v>0</v>
      </c>
      <c r="P544" s="104">
        <v>0</v>
      </c>
      <c r="Q544" s="104">
        <v>0</v>
      </c>
      <c r="R544" s="104">
        <v>0</v>
      </c>
      <c r="S544" s="104">
        <v>0</v>
      </c>
      <c r="T544" s="104">
        <v>1</v>
      </c>
      <c r="U544" s="104">
        <v>2</v>
      </c>
      <c r="V544" s="104">
        <v>0</v>
      </c>
      <c r="W544" s="104">
        <v>2.5</v>
      </c>
      <c r="X544" s="104">
        <v>1500</v>
      </c>
      <c r="Y544" s="104">
        <v>0</v>
      </c>
      <c r="Z544" s="104">
        <v>0</v>
      </c>
      <c r="AA544" s="104">
        <v>0</v>
      </c>
      <c r="AB544" s="104">
        <v>0</v>
      </c>
      <c r="AC544" s="104">
        <v>0</v>
      </c>
      <c r="AD544" s="104">
        <v>9</v>
      </c>
      <c r="AE544" s="104">
        <v>1</v>
      </c>
      <c r="AF544" s="104">
        <v>3.5</v>
      </c>
      <c r="AG544" s="104">
        <v>0</v>
      </c>
      <c r="AH544" s="104">
        <v>0</v>
      </c>
      <c r="AI544" s="104">
        <v>0</v>
      </c>
      <c r="AJ544" s="104">
        <v>3</v>
      </c>
      <c r="AK544" s="104">
        <v>0</v>
      </c>
      <c r="AL544" s="104">
        <v>0</v>
      </c>
      <c r="AM544" s="104">
        <v>0</v>
      </c>
      <c r="AN544" s="104">
        <v>0.3</v>
      </c>
      <c r="AO544" s="104">
        <v>3000</v>
      </c>
      <c r="AP544" s="104">
        <v>0.5</v>
      </c>
      <c r="AQ544" s="104">
        <v>0</v>
      </c>
      <c r="AR544" s="105" t="s">
        <v>757</v>
      </c>
      <c r="AS544" s="105" t="s">
        <v>158</v>
      </c>
      <c r="AT544" s="105" t="s">
        <v>724</v>
      </c>
      <c r="AU544" s="104" t="s">
        <v>753</v>
      </c>
      <c r="AV544" s="104">
        <v>10000009</v>
      </c>
      <c r="AW544" s="104">
        <v>21020050</v>
      </c>
      <c r="AX544" s="105" t="s">
        <v>758</v>
      </c>
      <c r="AY544" s="105">
        <v>0</v>
      </c>
      <c r="AZ544" s="104">
        <v>0</v>
      </c>
      <c r="BA544" s="104">
        <v>0</v>
      </c>
      <c r="BB544" s="109" t="str">
        <f t="shared" ref="BB544:BB550" si="35">"立即对目标范围内的怪物造成"&amp;W544*100&amp;"%攻击伤害+"&amp;X544&amp;"点固定伤害,并附带1秒眩晕效果"</f>
        <v>立即对目标范围内的怪物造成250%攻击伤害+1500点固定伤害,并附带1秒眩晕效果</v>
      </c>
      <c r="BC544" s="104">
        <v>0</v>
      </c>
      <c r="BD544" s="104">
        <v>0</v>
      </c>
      <c r="BE544" s="104">
        <v>0</v>
      </c>
      <c r="BF544" s="104">
        <v>0</v>
      </c>
      <c r="BG544" s="104">
        <v>0</v>
      </c>
      <c r="BH544" s="104">
        <v>0</v>
      </c>
      <c r="BI544" s="111">
        <v>0</v>
      </c>
      <c r="BJ544" s="104">
        <v>1</v>
      </c>
      <c r="BK544" s="104">
        <v>0</v>
      </c>
      <c r="BL544" s="104">
        <v>500</v>
      </c>
      <c r="BM544" s="104">
        <v>0</v>
      </c>
      <c r="BN544" s="104">
        <v>0</v>
      </c>
      <c r="BO544" s="104">
        <v>0</v>
      </c>
    </row>
    <row r="545" spans="3:67" ht="20.100000000000001" customHeight="1">
      <c r="C545" s="104">
        <v>61022502</v>
      </c>
      <c r="D545" s="105" t="s">
        <v>756</v>
      </c>
      <c r="E545" s="104">
        <v>1</v>
      </c>
      <c r="F545" s="104">
        <v>61023101</v>
      </c>
      <c r="G545" s="104">
        <f t="shared" si="34"/>
        <v>61022503</v>
      </c>
      <c r="H545" s="104">
        <v>0</v>
      </c>
      <c r="I545" s="104">
        <v>27</v>
      </c>
      <c r="J545" s="104">
        <v>2</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si="35"/>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61022503</v>
      </c>
      <c r="D546" s="105" t="s">
        <v>756</v>
      </c>
      <c r="E546" s="104">
        <v>2</v>
      </c>
      <c r="F546" s="104">
        <v>61023101</v>
      </c>
      <c r="G546" s="104">
        <f t="shared" si="34"/>
        <v>61022504</v>
      </c>
      <c r="H546" s="104">
        <v>0</v>
      </c>
      <c r="I546" s="104">
        <v>32</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2000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立即对目标范围内的怪物造成250%攻击伤害+2000点固定伤害,并附带1秒眩晕效果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61022504</v>
      </c>
      <c r="D547" s="105" t="s">
        <v>756</v>
      </c>
      <c r="E547" s="104">
        <v>3</v>
      </c>
      <c r="F547" s="104">
        <v>61023101</v>
      </c>
      <c r="G547" s="104">
        <v>0</v>
      </c>
      <c r="H547" s="104">
        <v>0</v>
      </c>
      <c r="I547" s="104">
        <v>0</v>
      </c>
      <c r="J547" s="108">
        <v>0</v>
      </c>
      <c r="K547" s="104">
        <v>0</v>
      </c>
      <c r="L547" s="104">
        <v>0</v>
      </c>
      <c r="M547" s="104">
        <v>0</v>
      </c>
      <c r="N547" s="104">
        <v>1</v>
      </c>
      <c r="O547" s="104">
        <v>0</v>
      </c>
      <c r="P547" s="104">
        <v>0</v>
      </c>
      <c r="Q547" s="104">
        <v>0</v>
      </c>
      <c r="R547" s="104">
        <v>0</v>
      </c>
      <c r="S547" s="104">
        <v>0</v>
      </c>
      <c r="T547" s="104">
        <v>1</v>
      </c>
      <c r="U547" s="104">
        <v>2</v>
      </c>
      <c r="V547" s="104">
        <v>0</v>
      </c>
      <c r="W547" s="104">
        <v>2.5</v>
      </c>
      <c r="X547" s="104">
        <v>2500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立即对目标范围内的怪物造成250%攻击伤害+2500点固定伤害,并附带1秒眩晕效果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61022505</v>
      </c>
      <c r="D548" s="105" t="s">
        <v>756</v>
      </c>
      <c r="E548" s="104">
        <v>4</v>
      </c>
      <c r="F548" s="104">
        <v>61023101</v>
      </c>
      <c r="G548" s="104">
        <v>0</v>
      </c>
      <c r="H548" s="104">
        <v>0</v>
      </c>
      <c r="I548" s="104">
        <v>0</v>
      </c>
      <c r="J548" s="104">
        <v>0</v>
      </c>
      <c r="K548" s="104">
        <v>0</v>
      </c>
      <c r="L548" s="104">
        <v>0</v>
      </c>
      <c r="M548" s="104">
        <v>0</v>
      </c>
      <c r="N548" s="104">
        <v>1</v>
      </c>
      <c r="O548" s="104">
        <v>0</v>
      </c>
      <c r="P548" s="104">
        <v>0</v>
      </c>
      <c r="Q548" s="104">
        <v>0</v>
      </c>
      <c r="R548" s="104">
        <v>0</v>
      </c>
      <c r="S548" s="104">
        <v>0</v>
      </c>
      <c r="T548" s="104">
        <v>1</v>
      </c>
      <c r="U548" s="104">
        <v>2</v>
      </c>
      <c r="V548" s="104">
        <v>0</v>
      </c>
      <c r="W548" s="104">
        <v>2.5</v>
      </c>
      <c r="X548" s="104">
        <v>3000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立即对目标范围内的怪物造成250%攻击伤害+3000点固定伤害,并附带1秒眩晕效果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61022506</v>
      </c>
      <c r="D549" s="105" t="s">
        <v>756</v>
      </c>
      <c r="E549" s="104">
        <v>5</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3500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立即对目标范围内的怪物造成250%攻击伤害+3500点固定伤害,并附带1秒眩晕效果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4">
        <v>61023101</v>
      </c>
      <c r="D550" s="15" t="s">
        <v>759</v>
      </c>
      <c r="E550" s="11">
        <v>0</v>
      </c>
      <c r="F550" s="14">
        <v>61023101</v>
      </c>
      <c r="G550" s="14">
        <f>C551</f>
        <v>61023102</v>
      </c>
      <c r="H550" s="13">
        <v>0</v>
      </c>
      <c r="I550" s="11">
        <v>18</v>
      </c>
      <c r="J550" s="11">
        <v>5</v>
      </c>
      <c r="K550" s="11">
        <v>0</v>
      </c>
      <c r="L550" s="14">
        <v>0</v>
      </c>
      <c r="M550" s="14">
        <v>0</v>
      </c>
      <c r="N550" s="14">
        <v>1</v>
      </c>
      <c r="O550" s="14">
        <v>0</v>
      </c>
      <c r="P550" s="14">
        <v>0</v>
      </c>
      <c r="Q550" s="14">
        <v>0</v>
      </c>
      <c r="R550" s="6">
        <v>0</v>
      </c>
      <c r="S550" s="13">
        <v>0</v>
      </c>
      <c r="T550" s="11">
        <v>1</v>
      </c>
      <c r="U550" s="14">
        <v>2</v>
      </c>
      <c r="V550" s="14">
        <v>0</v>
      </c>
      <c r="W550" s="14">
        <v>2.5</v>
      </c>
      <c r="X550" s="14">
        <v>900</v>
      </c>
      <c r="Y550" s="14">
        <v>1</v>
      </c>
      <c r="Z550" s="14">
        <v>0</v>
      </c>
      <c r="AA550" s="14">
        <v>0</v>
      </c>
      <c r="AB550" s="14">
        <v>0</v>
      </c>
      <c r="AC550" s="14">
        <v>0</v>
      </c>
      <c r="AD550" s="14">
        <v>9</v>
      </c>
      <c r="AE550" s="14">
        <v>1</v>
      </c>
      <c r="AF550" s="14">
        <v>3.5</v>
      </c>
      <c r="AG550" s="6">
        <v>0</v>
      </c>
      <c r="AH550" s="6">
        <v>0</v>
      </c>
      <c r="AI550" s="6">
        <v>0</v>
      </c>
      <c r="AJ550" s="6">
        <v>3</v>
      </c>
      <c r="AK550" s="14">
        <v>0</v>
      </c>
      <c r="AL550" s="14">
        <v>0</v>
      </c>
      <c r="AM550" s="14">
        <v>0</v>
      </c>
      <c r="AN550" s="14">
        <v>0.3</v>
      </c>
      <c r="AO550" s="14">
        <v>2000</v>
      </c>
      <c r="AP550" s="14">
        <v>0.5</v>
      </c>
      <c r="AQ550" s="14">
        <v>0</v>
      </c>
      <c r="AR550" s="6">
        <v>0</v>
      </c>
      <c r="AS550" s="14">
        <v>90001024</v>
      </c>
      <c r="AT550" s="15" t="s">
        <v>724</v>
      </c>
      <c r="AU550" s="14" t="s">
        <v>348</v>
      </c>
      <c r="AV550" s="14">
        <v>10000009</v>
      </c>
      <c r="AW550" s="14">
        <v>21020050</v>
      </c>
      <c r="AX550" s="15" t="s">
        <v>160</v>
      </c>
      <c r="AY550" s="15">
        <v>0</v>
      </c>
      <c r="AZ550" s="13">
        <v>0</v>
      </c>
      <c r="BA550" s="13">
        <v>0</v>
      </c>
      <c r="BB550" s="110" t="str">
        <f t="shared" si="35"/>
        <v>立即对目标范围内的怪物造成250%攻击伤害+900点固定伤害,并附带1秒眩晕效果</v>
      </c>
      <c r="BC550" s="14">
        <v>0</v>
      </c>
      <c r="BD550" s="11">
        <v>0</v>
      </c>
      <c r="BE550" s="14">
        <v>0</v>
      </c>
      <c r="BF550" s="14">
        <v>0</v>
      </c>
      <c r="BG550" s="14">
        <v>0</v>
      </c>
      <c r="BH550" s="14">
        <v>0</v>
      </c>
      <c r="BI550" s="9">
        <v>0</v>
      </c>
      <c r="BJ550" s="6">
        <v>1</v>
      </c>
      <c r="BK550" s="6">
        <v>0</v>
      </c>
      <c r="BL550" s="6">
        <v>0</v>
      </c>
      <c r="BM550" s="6">
        <v>0</v>
      </c>
      <c r="BN550" s="6">
        <v>0</v>
      </c>
      <c r="BO550" s="6">
        <v>0</v>
      </c>
    </row>
    <row r="551" spans="3:67" ht="20.100000000000001" customHeight="1">
      <c r="C551" s="14">
        <v>61023102</v>
      </c>
      <c r="D551" s="15" t="s">
        <v>759</v>
      </c>
      <c r="E551" s="11">
        <v>1</v>
      </c>
      <c r="F551" s="14">
        <v>61023101</v>
      </c>
      <c r="G551" s="14">
        <f t="shared" ref="G551:G552" si="36">C552</f>
        <v>61023103</v>
      </c>
      <c r="H551" s="13">
        <v>0</v>
      </c>
      <c r="I551" s="11">
        <v>27</v>
      </c>
      <c r="J551" s="11">
        <v>2</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21030010</v>
      </c>
      <c r="AX551" s="15" t="s">
        <v>160</v>
      </c>
      <c r="AY551" s="15">
        <v>0</v>
      </c>
      <c r="AZ551" s="13">
        <v>0</v>
      </c>
      <c r="BA551" s="13">
        <v>0</v>
      </c>
      <c r="BB551" s="110" t="str">
        <f t="shared" ref="BB551:BB555" si="37">"立即对目标范围内的怪物造成"&amp;W551*100&amp;"%攻击伤害+"&amp;X551&amp;"点固定伤害,并附带1秒眩晕效果"</f>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61023103</v>
      </c>
      <c r="D552" s="15" t="s">
        <v>759</v>
      </c>
      <c r="E552" s="11">
        <v>2</v>
      </c>
      <c r="F552" s="14">
        <v>61023101</v>
      </c>
      <c r="G552" s="14">
        <f t="shared" si="36"/>
        <v>61023104</v>
      </c>
      <c r="H552" s="13">
        <v>0</v>
      </c>
      <c r="I552" s="11">
        <v>32</v>
      </c>
      <c r="J552" s="11">
        <v>2</v>
      </c>
      <c r="K552" s="11">
        <v>0</v>
      </c>
      <c r="L552" s="14">
        <v>0</v>
      </c>
      <c r="M552" s="14">
        <v>0</v>
      </c>
      <c r="N552" s="14">
        <v>1</v>
      </c>
      <c r="O552" s="14">
        <v>0</v>
      </c>
      <c r="P552" s="14">
        <v>0</v>
      </c>
      <c r="Q552" s="14">
        <v>0</v>
      </c>
      <c r="R552" s="6">
        <v>0</v>
      </c>
      <c r="S552" s="13">
        <v>0</v>
      </c>
      <c r="T552" s="11">
        <v>1</v>
      </c>
      <c r="U552" s="14">
        <v>2</v>
      </c>
      <c r="V552" s="14">
        <v>0</v>
      </c>
      <c r="W552" s="14">
        <v>2.75</v>
      </c>
      <c r="X552" s="14">
        <v>1800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si="37"/>
        <v>立即对目标范围内的怪物造成275%攻击伤害+1800点固定伤害,并附带1秒眩晕效果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61023104</v>
      </c>
      <c r="D553" s="15" t="s">
        <v>759</v>
      </c>
      <c r="E553" s="11">
        <v>3</v>
      </c>
      <c r="F553" s="14">
        <v>61023101</v>
      </c>
      <c r="G553" s="11">
        <v>0</v>
      </c>
      <c r="H553" s="13">
        <v>0</v>
      </c>
      <c r="I553" s="11">
        <v>0</v>
      </c>
      <c r="J553" s="107">
        <v>0</v>
      </c>
      <c r="K553" s="11">
        <v>0</v>
      </c>
      <c r="L553" s="14">
        <v>0</v>
      </c>
      <c r="M553" s="14">
        <v>0</v>
      </c>
      <c r="N553" s="14">
        <v>1</v>
      </c>
      <c r="O553" s="14">
        <v>0</v>
      </c>
      <c r="P553" s="14">
        <v>0</v>
      </c>
      <c r="Q553" s="14">
        <v>0</v>
      </c>
      <c r="R553" s="6">
        <v>0</v>
      </c>
      <c r="S553" s="13">
        <v>0</v>
      </c>
      <c r="T553" s="11">
        <v>1</v>
      </c>
      <c r="U553" s="14">
        <v>2</v>
      </c>
      <c r="V553" s="14">
        <v>0</v>
      </c>
      <c r="W553" s="14">
        <v>3</v>
      </c>
      <c r="X553" s="14">
        <v>2800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立即对目标范围内的怪物造成300%攻击伤害+2800点固定伤害,并附带1秒眩晕效果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61023105</v>
      </c>
      <c r="D554" s="15" t="s">
        <v>759</v>
      </c>
      <c r="E554" s="11">
        <v>4</v>
      </c>
      <c r="F554" s="14">
        <v>61023101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3.25</v>
      </c>
      <c r="X554" s="14">
        <v>4000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立即对目标范围内的怪物造成325%攻击伤害+4000点固定伤害,并附带1秒眩晕效果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61023106</v>
      </c>
      <c r="D555" s="15" t="s">
        <v>759</v>
      </c>
      <c r="E555" s="11">
        <v>5</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3.5</v>
      </c>
      <c r="X555" s="14">
        <v>5200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立即对目标范围内的怪物造成350%攻击伤害+5200点固定伤害,并附带1秒眩晕效果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6">
        <v>61023201</v>
      </c>
      <c r="D556" s="7" t="s">
        <v>760</v>
      </c>
      <c r="E556" s="6">
        <v>0</v>
      </c>
      <c r="F556" s="6">
        <v>61023201</v>
      </c>
      <c r="G556" s="6">
        <f>C557</f>
        <v>61023202</v>
      </c>
      <c r="H556" s="6">
        <v>0</v>
      </c>
      <c r="I556" s="6">
        <v>25</v>
      </c>
      <c r="J556" s="6">
        <v>5</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18</v>
      </c>
      <c r="AE556" s="6">
        <v>0</v>
      </c>
      <c r="AF556" s="6">
        <v>0</v>
      </c>
      <c r="AG556" s="6">
        <v>2</v>
      </c>
      <c r="AH556" s="6">
        <v>0</v>
      </c>
      <c r="AI556" s="6">
        <v>0</v>
      </c>
      <c r="AJ556" s="6">
        <v>0</v>
      </c>
      <c r="AK556" s="6">
        <v>0</v>
      </c>
      <c r="AL556" s="6">
        <v>0</v>
      </c>
      <c r="AM556" s="6">
        <v>0</v>
      </c>
      <c r="AN556" s="6">
        <v>0</v>
      </c>
      <c r="AO556" s="6">
        <v>1000</v>
      </c>
      <c r="AP556" s="6">
        <v>0</v>
      </c>
      <c r="AQ556" s="6">
        <v>0</v>
      </c>
      <c r="AR556" s="178" t="s">
        <v>761</v>
      </c>
      <c r="AS556" s="6" t="s">
        <v>158</v>
      </c>
      <c r="AT556" s="7" t="s">
        <v>762</v>
      </c>
      <c r="AU556" s="6" t="s">
        <v>738</v>
      </c>
      <c r="AV556" s="6">
        <v>0</v>
      </c>
      <c r="AW556" s="6">
        <v>21030020</v>
      </c>
      <c r="AX556" s="7" t="s">
        <v>160</v>
      </c>
      <c r="AY556" s="7" t="s">
        <v>158</v>
      </c>
      <c r="AZ556" s="6">
        <v>0</v>
      </c>
      <c r="BA556" s="6">
        <v>0</v>
      </c>
      <c r="BB556" s="112" t="s">
        <v>763</v>
      </c>
      <c r="BC556" s="6">
        <v>0</v>
      </c>
      <c r="BD556" s="6">
        <v>0</v>
      </c>
      <c r="BE556" s="6">
        <v>0</v>
      </c>
      <c r="BF556" s="6">
        <v>0</v>
      </c>
      <c r="BG556" s="6">
        <v>0</v>
      </c>
      <c r="BH556" s="6">
        <v>0</v>
      </c>
      <c r="BI556" s="113">
        <v>0</v>
      </c>
      <c r="BJ556" s="6">
        <v>0</v>
      </c>
      <c r="BK556" s="6">
        <v>0</v>
      </c>
      <c r="BL556" s="6">
        <v>0</v>
      </c>
      <c r="BM556" s="6">
        <v>0</v>
      </c>
      <c r="BN556" s="6">
        <v>0</v>
      </c>
      <c r="BO556" s="6">
        <v>0</v>
      </c>
    </row>
    <row r="557" spans="3:67" ht="20.100000000000001" customHeight="1">
      <c r="C557" s="6">
        <v>61023202</v>
      </c>
      <c r="D557" s="7" t="s">
        <v>760</v>
      </c>
      <c r="E557" s="6">
        <v>1</v>
      </c>
      <c r="F557" s="6">
        <v>61023201</v>
      </c>
      <c r="G557" s="6">
        <f t="shared" ref="G557:G558" si="38">C558</f>
        <v>61023203</v>
      </c>
      <c r="H557" s="6">
        <v>0</v>
      </c>
      <c r="I557" s="6">
        <v>32</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764</v>
      </c>
      <c r="AS557" s="6" t="s">
        <v>158</v>
      </c>
      <c r="AT557" s="7" t="s">
        <v>762</v>
      </c>
      <c r="AU557" s="6" t="s">
        <v>738</v>
      </c>
      <c r="AV557" s="6">
        <v>0</v>
      </c>
      <c r="AW557" s="6">
        <v>21030020</v>
      </c>
      <c r="AX557" s="7" t="s">
        <v>160</v>
      </c>
      <c r="AY557" s="7" t="s">
        <v>158</v>
      </c>
      <c r="AZ557" s="6">
        <v>0</v>
      </c>
      <c r="BA557" s="6">
        <v>0</v>
      </c>
      <c r="BB557" s="112" t="s">
        <v>765</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61023203</v>
      </c>
      <c r="D558" s="7" t="s">
        <v>760</v>
      </c>
      <c r="E558" s="6">
        <v>2</v>
      </c>
      <c r="F558" s="6">
        <v>61023201</v>
      </c>
      <c r="G558" s="6">
        <f t="shared" si="38"/>
        <v>61023204</v>
      </c>
      <c r="H558" s="6">
        <v>0</v>
      </c>
      <c r="I558" s="6">
        <v>37</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766</v>
      </c>
      <c r="AS558" s="6" t="s">
        <v>158</v>
      </c>
      <c r="AT558" s="7" t="s">
        <v>762</v>
      </c>
      <c r="AU558" s="6" t="s">
        <v>738</v>
      </c>
      <c r="AV558" s="6">
        <v>0</v>
      </c>
      <c r="AW558" s="6">
        <v>21030020</v>
      </c>
      <c r="AX558" s="7" t="s">
        <v>160</v>
      </c>
      <c r="AY558" s="7" t="s">
        <v>158</v>
      </c>
      <c r="AZ558" s="6">
        <v>0</v>
      </c>
      <c r="BA558" s="6">
        <v>0</v>
      </c>
      <c r="BB558" s="112" t="s">
        <v>767</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61023204</v>
      </c>
      <c r="D559" s="7" t="s">
        <v>760</v>
      </c>
      <c r="E559" s="6">
        <v>3</v>
      </c>
      <c r="F559" s="6">
        <v>61023201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768</v>
      </c>
      <c r="AS559" s="6" t="s">
        <v>158</v>
      </c>
      <c r="AT559" s="7" t="s">
        <v>762</v>
      </c>
      <c r="AU559" s="6" t="s">
        <v>738</v>
      </c>
      <c r="AV559" s="6">
        <v>0</v>
      </c>
      <c r="AW559" s="6">
        <v>21030020</v>
      </c>
      <c r="AX559" s="7" t="s">
        <v>160</v>
      </c>
      <c r="AY559" s="7" t="s">
        <v>158</v>
      </c>
      <c r="AZ559" s="6">
        <v>0</v>
      </c>
      <c r="BA559" s="6">
        <v>0</v>
      </c>
      <c r="BB559" s="112" t="s">
        <v>769</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61023205</v>
      </c>
      <c r="D560" s="7" t="s">
        <v>760</v>
      </c>
      <c r="E560" s="6">
        <v>4</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770</v>
      </c>
      <c r="AS560" s="6" t="s">
        <v>158</v>
      </c>
      <c r="AT560" s="7" t="s">
        <v>762</v>
      </c>
      <c r="AU560" s="6" t="s">
        <v>738</v>
      </c>
      <c r="AV560" s="6">
        <v>0</v>
      </c>
      <c r="AW560" s="6">
        <v>21030020</v>
      </c>
      <c r="AX560" s="7" t="s">
        <v>160</v>
      </c>
      <c r="AY560" s="7" t="s">
        <v>158</v>
      </c>
      <c r="AZ560" s="6">
        <v>0</v>
      </c>
      <c r="BA560" s="6">
        <v>0</v>
      </c>
      <c r="BB560" s="112" t="s">
        <v>771</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61023206</v>
      </c>
      <c r="D561" s="7" t="s">
        <v>760</v>
      </c>
      <c r="E561" s="6">
        <v>5</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772</v>
      </c>
      <c r="AS561" s="6" t="s">
        <v>158</v>
      </c>
      <c r="AT561" s="7" t="s">
        <v>762</v>
      </c>
      <c r="AU561" s="6" t="s">
        <v>738</v>
      </c>
      <c r="AV561" s="6">
        <v>0</v>
      </c>
      <c r="AW561" s="6">
        <v>21030020</v>
      </c>
      <c r="AX561" s="7" t="s">
        <v>160</v>
      </c>
      <c r="AY561" s="7" t="s">
        <v>158</v>
      </c>
      <c r="AZ561" s="6">
        <v>0</v>
      </c>
      <c r="BA561" s="6">
        <v>0</v>
      </c>
      <c r="BB561" s="112" t="s">
        <v>773</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14">
        <v>61023301</v>
      </c>
      <c r="D562" s="15" t="s">
        <v>774</v>
      </c>
      <c r="E562" s="11">
        <v>0</v>
      </c>
      <c r="F562" s="14">
        <v>61023301</v>
      </c>
      <c r="G562" s="14">
        <f>C563</f>
        <v>61023302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900</v>
      </c>
      <c r="Y562" s="14">
        <v>0</v>
      </c>
      <c r="Z562" s="14">
        <v>0</v>
      </c>
      <c r="AA562" s="14">
        <v>0</v>
      </c>
      <c r="AB562" s="14">
        <v>0</v>
      </c>
      <c r="AC562" s="14">
        <v>0</v>
      </c>
      <c r="AD562" s="14">
        <v>12</v>
      </c>
      <c r="AE562" s="14">
        <v>1</v>
      </c>
      <c r="AF562" s="14">
        <v>2</v>
      </c>
      <c r="AG562" s="6">
        <v>2</v>
      </c>
      <c r="AH562" s="6">
        <v>0</v>
      </c>
      <c r="AI562" s="6">
        <v>0</v>
      </c>
      <c r="AJ562" s="6">
        <v>2</v>
      </c>
      <c r="AK562" s="14">
        <v>0</v>
      </c>
      <c r="AL562" s="14">
        <v>0</v>
      </c>
      <c r="AM562" s="14">
        <v>0</v>
      </c>
      <c r="AN562" s="14">
        <v>0.5</v>
      </c>
      <c r="AO562" s="14">
        <v>10000</v>
      </c>
      <c r="AP562" s="14">
        <v>0.5</v>
      </c>
      <c r="AQ562" s="14">
        <v>100</v>
      </c>
      <c r="AR562" s="6">
        <v>0</v>
      </c>
      <c r="AS562" s="14" t="s">
        <v>158</v>
      </c>
      <c r="AT562" s="15" t="s">
        <v>159</v>
      </c>
      <c r="AU562" s="14" t="s">
        <v>729</v>
      </c>
      <c r="AV562" s="14">
        <v>10004004</v>
      </c>
      <c r="AW562" s="14">
        <v>21030030</v>
      </c>
      <c r="AX562" s="15" t="s">
        <v>775</v>
      </c>
      <c r="AY562" s="15" t="s">
        <v>507</v>
      </c>
      <c r="AZ562" s="13">
        <v>0</v>
      </c>
      <c r="BA562" s="13">
        <v>0</v>
      </c>
      <c r="BB562" s="110" t="str">
        <f>"释放出3个法球,持续对周围造成每秒造成"&amp;W562*100&amp;"%攻击伤害+"&amp;X562&amp;"点固定伤害,并降低目标攻击速度50%,持续6秒"</f>
        <v>释放出3个法球,持续对周围造成每秒造成110%攻击伤害+900点固定伤害,并降低目标攻击速度50%,持续6秒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61023302</v>
      </c>
      <c r="D563" s="15" t="s">
        <v>774</v>
      </c>
      <c r="E563" s="11">
        <v>1</v>
      </c>
      <c r="F563" s="14">
        <v>61023301</v>
      </c>
      <c r="G563" s="14">
        <f t="shared" ref="G563:G564" si="39">C564</f>
        <v>61023303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 t="shared" ref="BB563:BB567" si="40">"释放出3个法球,持续对周围造成每秒造成"&amp;W563*100&amp;"%攻击伤害+"&amp;X563&amp;"点固定伤害,并降低目标攻击速度50%,持续6秒"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61023303</v>
      </c>
      <c r="D564" s="15" t="s">
        <v>774</v>
      </c>
      <c r="E564" s="11">
        <v>2</v>
      </c>
      <c r="F564" s="14">
        <v>61023301</v>
      </c>
      <c r="G564" s="14">
        <f t="shared" si="39"/>
        <v>61023304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1800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si="40"/>
        <v>释放出3个法球,持续对周围造成每秒造成120%攻击伤害+1800点固定伤害,并降低目标攻击速度50%,持续6秒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61023304</v>
      </c>
      <c r="D565" s="15" t="s">
        <v>774</v>
      </c>
      <c r="E565" s="11">
        <v>3</v>
      </c>
      <c r="F565" s="14">
        <v>61023301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2800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释放出3个法球,持续对周围造成每秒造成130%攻击伤害+2800点固定伤害,并降低目标攻击速度50%,持续6秒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61023305</v>
      </c>
      <c r="D566" s="15" t="s">
        <v>774</v>
      </c>
      <c r="E566" s="11">
        <v>4</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4000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释放出3个法球,持续对周围造成每秒造成140%攻击伤害+4000点固定伤害,并降低目标攻击速度50%,持续6秒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61023306</v>
      </c>
      <c r="D567" s="15" t="s">
        <v>774</v>
      </c>
      <c r="E567" s="11">
        <v>5</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5200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释放出3个法球,持续对周围造成每秒造成150%攻击伤害+5200点固定伤害,并降低目标攻击速度50%,持续6秒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61023401</v>
      </c>
      <c r="D568" s="15" t="s">
        <v>776</v>
      </c>
      <c r="E568" s="11">
        <v>0</v>
      </c>
      <c r="F568" s="14">
        <v>61023401</v>
      </c>
      <c r="G568" s="14">
        <f>C569</f>
        <v>61023402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0.8</v>
      </c>
      <c r="X568" s="14">
        <v>500</v>
      </c>
      <c r="Y568" s="14">
        <v>0</v>
      </c>
      <c r="Z568" s="14">
        <v>0</v>
      </c>
      <c r="AA568" s="14">
        <v>0</v>
      </c>
      <c r="AB568" s="14">
        <v>0</v>
      </c>
      <c r="AC568" s="14">
        <v>0</v>
      </c>
      <c r="AD568" s="14">
        <v>30</v>
      </c>
      <c r="AE568" s="14">
        <v>1</v>
      </c>
      <c r="AF568" s="14">
        <v>3</v>
      </c>
      <c r="AG568" s="6">
        <v>2</v>
      </c>
      <c r="AH568" s="6">
        <v>0</v>
      </c>
      <c r="AI568" s="6">
        <v>0</v>
      </c>
      <c r="AJ568" s="6">
        <v>1.5</v>
      </c>
      <c r="AK568" s="14">
        <v>0</v>
      </c>
      <c r="AL568" s="14">
        <v>0</v>
      </c>
      <c r="AM568" s="14">
        <v>0</v>
      </c>
      <c r="AN568" s="14">
        <v>0.5</v>
      </c>
      <c r="AO568" s="14">
        <v>20000</v>
      </c>
      <c r="AP568" s="14">
        <v>0.5</v>
      </c>
      <c r="AQ568" s="14">
        <v>0</v>
      </c>
      <c r="AR568" s="6">
        <v>0</v>
      </c>
      <c r="AS568" s="182" t="s">
        <v>777</v>
      </c>
      <c r="AT568" s="15" t="s">
        <v>728</v>
      </c>
      <c r="AU568" s="14" t="s">
        <v>738</v>
      </c>
      <c r="AV568" s="14">
        <v>10002001</v>
      </c>
      <c r="AW568" s="14">
        <v>21030040</v>
      </c>
      <c r="AX568" s="15" t="s">
        <v>229</v>
      </c>
      <c r="AY568" s="15" t="s">
        <v>259</v>
      </c>
      <c r="AZ568" s="13">
        <v>0</v>
      </c>
      <c r="BA568" s="13">
        <v>0</v>
      </c>
      <c r="BB568" s="110" t="str">
        <f>"在脚底下立即释放法术,在此范围内的目标每秒造成"&amp;W568*100&amp;"%攻击伤害+"&amp;X568&amp;"点固定伤害,己方伤害提升20%,目标移动速度降低20%,持续20秒"</f>
        <v>在脚底下立即释放法术,在此范围内的目标每秒造成80%攻击伤害+500点固定伤害,己方伤害提升20%,目标移动速度降低20%,持续20秒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61023402</v>
      </c>
      <c r="D569" s="15" t="s">
        <v>776</v>
      </c>
      <c r="E569" s="11">
        <v>1</v>
      </c>
      <c r="F569" s="14">
        <v>61023401</v>
      </c>
      <c r="G569" s="14">
        <f t="shared" ref="G569:G570" si="41">C570</f>
        <v>61023403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61023403</v>
      </c>
      <c r="D570" s="15" t="s">
        <v>776</v>
      </c>
      <c r="E570" s="11">
        <v>2</v>
      </c>
      <c r="F570" s="14">
        <v>61023401</v>
      </c>
      <c r="G570" s="14">
        <f t="shared" si="41"/>
        <v>61023404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0.9</v>
      </c>
      <c r="X570" s="14">
        <v>800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778</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"在脚底下立即释放法术,在此范围内的目标每秒造成"&amp;W570*100&amp;"%攻击伤害+"&amp;X570&amp;"点固定伤害,己方伤害提升25%,目标移动速度降低20%,持续20秒"</f>
        <v>在脚底下立即释放法术,在此范围内的目标每秒造成90%攻击伤害+800点固定伤害,己方伤害提升25%,目标移动速度降低20%,持续20秒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61023404</v>
      </c>
      <c r="D571" s="15" t="s">
        <v>776</v>
      </c>
      <c r="E571" s="11">
        <v>3</v>
      </c>
      <c r="F571" s="14">
        <v>61023401</v>
      </c>
      <c r="G571" s="11">
        <v>0</v>
      </c>
      <c r="H571" s="13">
        <v>0</v>
      </c>
      <c r="I571" s="14">
        <v>0</v>
      </c>
      <c r="J571" s="11">
        <v>0</v>
      </c>
      <c r="K571" s="11">
        <v>0</v>
      </c>
      <c r="L571" s="14">
        <v>0</v>
      </c>
      <c r="M571" s="14">
        <v>0</v>
      </c>
      <c r="N571" s="14">
        <v>1</v>
      </c>
      <c r="O571" s="14">
        <v>0</v>
      </c>
      <c r="P571" s="14">
        <v>0</v>
      </c>
      <c r="Q571" s="14">
        <v>0</v>
      </c>
      <c r="R571" s="6">
        <v>0</v>
      </c>
      <c r="S571" s="13">
        <v>0</v>
      </c>
      <c r="T571" s="11">
        <v>1</v>
      </c>
      <c r="U571" s="14">
        <v>2</v>
      </c>
      <c r="V571" s="14">
        <v>0</v>
      </c>
      <c r="W571" s="14">
        <v>1</v>
      </c>
      <c r="X571" s="14">
        <v>1150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779</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"在脚底下立即释放法术,在此范围内的目标每秒造成"&amp;W571*100&amp;"%攻击伤害+"&amp;X571&amp;"点固定伤害,己方伤害提升30%,目标移动速度降低20%,持续20秒"</f>
        <v>在脚底下立即释放法术,在此范围内的目标每秒造成100%攻击伤害+1150点固定伤害,己方伤害提升30%,目标移动速度降低20%,持续20秒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61023405</v>
      </c>
      <c r="D572" s="15" t="s">
        <v>776</v>
      </c>
      <c r="E572" s="11">
        <v>4</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1.1000000000000001</v>
      </c>
      <c r="X572" s="14">
        <v>1550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780</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"在脚底下立即释放法术,在此范围内的目标每秒造成"&amp;W572*100&amp;"%攻击伤害+"&amp;X572&amp;"点固定伤害,己方伤害提升35%,目标移动速度降低20%,持续20秒"</f>
        <v>在脚底下立即释放法术,在此范围内的目标每秒造成110%攻击伤害+1550点固定伤害,己方伤害提升35%,目标移动速度降低20%,持续20秒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61023406</v>
      </c>
      <c r="D573" s="15" t="s">
        <v>776</v>
      </c>
      <c r="E573" s="11">
        <v>5</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1.2</v>
      </c>
      <c r="X573" s="14">
        <v>2050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781</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"在脚底下立即释放法术,在此范围内的目标每秒造成"&amp;W573*100&amp;"%攻击伤害+"&amp;X573&amp;"点固定伤害,己方伤害提升40%,目标移动速度降低20%,持续20秒"</f>
        <v>在脚底下立即释放法术,在此范围内的目标每秒造成120%攻击伤害+2050点固定伤害,己方伤害提升40%,目标移动速度降低20%,持续20秒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19.5" customHeight="1">
      <c r="C574" s="11">
        <v>62011101</v>
      </c>
      <c r="D574" s="15" t="s">
        <v>692</v>
      </c>
      <c r="E574" s="11">
        <v>0</v>
      </c>
      <c r="F574" s="14">
        <v>62011101</v>
      </c>
      <c r="G574" s="14">
        <f>C575</f>
        <v>62011102</v>
      </c>
      <c r="H574" s="13">
        <v>3</v>
      </c>
      <c r="I574" s="11">
        <v>1</v>
      </c>
      <c r="J574" s="11">
        <v>5</v>
      </c>
      <c r="K574" s="11">
        <v>0</v>
      </c>
      <c r="L574" s="14">
        <v>0</v>
      </c>
      <c r="M574" s="14">
        <v>0</v>
      </c>
      <c r="N574" s="14">
        <v>1</v>
      </c>
      <c r="O574" s="14">
        <v>0</v>
      </c>
      <c r="P574" s="14">
        <v>0</v>
      </c>
      <c r="Q574" s="14">
        <v>0</v>
      </c>
      <c r="R574" s="6">
        <v>0</v>
      </c>
      <c r="S574" s="13">
        <v>0</v>
      </c>
      <c r="T574" s="11">
        <v>1</v>
      </c>
      <c r="U574" s="14">
        <v>2</v>
      </c>
      <c r="V574" s="14">
        <v>0</v>
      </c>
      <c r="W574" s="14">
        <v>2.25</v>
      </c>
      <c r="X574" s="14">
        <v>900</v>
      </c>
      <c r="Y574" s="14">
        <v>0</v>
      </c>
      <c r="Z574" s="14">
        <v>0</v>
      </c>
      <c r="AA574" s="14">
        <v>0</v>
      </c>
      <c r="AB574" s="14">
        <v>0</v>
      </c>
      <c r="AC574" s="14">
        <v>0</v>
      </c>
      <c r="AD574" s="14">
        <v>7</v>
      </c>
      <c r="AE574" s="14">
        <v>1</v>
      </c>
      <c r="AF574" s="14">
        <v>3</v>
      </c>
      <c r="AG574" s="6">
        <v>2</v>
      </c>
      <c r="AH574" s="6">
        <v>1</v>
      </c>
      <c r="AI574" s="6">
        <v>0</v>
      </c>
      <c r="AJ574" s="6">
        <v>6</v>
      </c>
      <c r="AK574" s="14">
        <v>0</v>
      </c>
      <c r="AL574" s="14">
        <v>0</v>
      </c>
      <c r="AM574" s="14">
        <v>0</v>
      </c>
      <c r="AN574" s="14">
        <v>0.25</v>
      </c>
      <c r="AO574" s="14">
        <v>2000</v>
      </c>
      <c r="AP574" s="14">
        <v>0.25</v>
      </c>
      <c r="AQ574" s="14">
        <v>0</v>
      </c>
      <c r="AR574" s="6">
        <v>0</v>
      </c>
      <c r="AS574" s="14">
        <v>0</v>
      </c>
      <c r="AT574" s="15" t="s">
        <v>159</v>
      </c>
      <c r="AU574" s="14" t="s">
        <v>782</v>
      </c>
      <c r="AV574" s="14">
        <v>10000006</v>
      </c>
      <c r="AW574" s="14">
        <v>21100010</v>
      </c>
      <c r="AX574" s="15" t="s">
        <v>160</v>
      </c>
      <c r="AY574" s="15">
        <v>0</v>
      </c>
      <c r="AZ574" s="13">
        <v>0</v>
      </c>
      <c r="BA574" s="13">
        <v>0</v>
      </c>
      <c r="BB574" s="110" t="str">
        <f>"立即对目标范围内的怪物造成"&amp;W574*100&amp;"%攻击伤害+"&amp;X574&amp;"点固定伤害"</f>
        <v>立即对目标范围内的怪物造成225%攻击伤害+900点固定伤害</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62011102</v>
      </c>
      <c r="D575" s="15" t="s">
        <v>692</v>
      </c>
      <c r="E575" s="11">
        <v>1</v>
      </c>
      <c r="F575" s="14">
        <v>62011101</v>
      </c>
      <c r="G575" s="14">
        <f t="shared" ref="G575:G576" si="42">C576</f>
        <v>62011103</v>
      </c>
      <c r="H575" s="13">
        <v>3</v>
      </c>
      <c r="I575" s="11">
        <v>1</v>
      </c>
      <c r="J575" s="11">
        <v>2</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 t="shared" ref="BB575:BB579" si="43">"立即对目标范围内的怪物造成"&amp;W575*100&amp;"%攻击伤害+"&amp;X575&amp;"点固定伤害"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62011103</v>
      </c>
      <c r="D576" s="15" t="s">
        <v>692</v>
      </c>
      <c r="E576" s="11">
        <v>2</v>
      </c>
      <c r="F576" s="14">
        <v>62011101</v>
      </c>
      <c r="G576" s="14">
        <f t="shared" si="42"/>
        <v>62011104</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2.5</v>
      </c>
      <c r="X576" s="14">
        <v>1800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si="43"/>
        <v>立即对目标范围内的怪物造成250%攻击伤害+1800点固定伤害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62011104</v>
      </c>
      <c r="D577" s="15" t="s">
        <v>692</v>
      </c>
      <c r="E577" s="11">
        <v>3</v>
      </c>
      <c r="F577" s="14">
        <v>62011101</v>
      </c>
      <c r="G577" s="11">
        <v>0</v>
      </c>
      <c r="H577" s="13">
        <v>3</v>
      </c>
      <c r="I577" s="11">
        <v>1</v>
      </c>
      <c r="J577" s="11">
        <v>0</v>
      </c>
      <c r="K577" s="11">
        <v>0</v>
      </c>
      <c r="L577" s="14">
        <v>0</v>
      </c>
      <c r="M577" s="14">
        <v>0</v>
      </c>
      <c r="N577" s="14">
        <v>1</v>
      </c>
      <c r="O577" s="14">
        <v>0</v>
      </c>
      <c r="P577" s="14">
        <v>0</v>
      </c>
      <c r="Q577" s="14">
        <v>0</v>
      </c>
      <c r="R577" s="6">
        <v>0</v>
      </c>
      <c r="S577" s="13">
        <v>0</v>
      </c>
      <c r="T577" s="11">
        <v>1</v>
      </c>
      <c r="U577" s="14">
        <v>2</v>
      </c>
      <c r="V577" s="14">
        <v>0</v>
      </c>
      <c r="W577" s="14">
        <v>2.75</v>
      </c>
      <c r="X577" s="14">
        <v>2800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立即对目标范围内的怪物造成275%攻击伤害+2800点固定伤害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62011105</v>
      </c>
      <c r="D578" s="15" t="s">
        <v>692</v>
      </c>
      <c r="E578" s="11">
        <v>4</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3</v>
      </c>
      <c r="X578" s="14">
        <v>4000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立即对目标范围内的怪物造成300%攻击伤害+4000点固定伤害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62011106</v>
      </c>
      <c r="D579" s="15" t="s">
        <v>692</v>
      </c>
      <c r="E579" s="11">
        <v>5</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3.25</v>
      </c>
      <c r="X579" s="14">
        <v>5200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立即对目标范围内的怪物造成325%攻击伤害+5200点固定伤害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62011201</v>
      </c>
      <c r="D580" s="15" t="s">
        <v>783</v>
      </c>
      <c r="E580" s="11">
        <v>0</v>
      </c>
      <c r="F580" s="11">
        <v>62011201</v>
      </c>
      <c r="G580" s="14">
        <f>C581</f>
        <v>62011202</v>
      </c>
      <c r="H580" s="13">
        <v>4</v>
      </c>
      <c r="I580" s="11">
        <v>3</v>
      </c>
      <c r="J580" s="11">
        <v>5</v>
      </c>
      <c r="K580" s="11">
        <v>0</v>
      </c>
      <c r="L580" s="14">
        <v>0</v>
      </c>
      <c r="M580" s="14">
        <v>0</v>
      </c>
      <c r="N580" s="14">
        <v>1</v>
      </c>
      <c r="O580" s="14">
        <v>0</v>
      </c>
      <c r="P580" s="14">
        <v>0</v>
      </c>
      <c r="Q580" s="14">
        <v>0</v>
      </c>
      <c r="R580" s="6">
        <v>0</v>
      </c>
      <c r="S580" s="13">
        <v>0</v>
      </c>
      <c r="T580" s="11">
        <v>1</v>
      </c>
      <c r="U580" s="14">
        <v>2</v>
      </c>
      <c r="V580" s="14">
        <v>0</v>
      </c>
      <c r="W580" s="14">
        <v>2</v>
      </c>
      <c r="X580" s="14">
        <v>750</v>
      </c>
      <c r="Y580" s="14">
        <v>0</v>
      </c>
      <c r="Z580" s="14">
        <v>0</v>
      </c>
      <c r="AA580" s="14">
        <v>0</v>
      </c>
      <c r="AB580" s="14">
        <v>0</v>
      </c>
      <c r="AC580" s="14">
        <v>0</v>
      </c>
      <c r="AD580" s="14">
        <v>9</v>
      </c>
      <c r="AE580" s="14">
        <v>1</v>
      </c>
      <c r="AF580" s="14">
        <v>3</v>
      </c>
      <c r="AG580" s="6">
        <v>2</v>
      </c>
      <c r="AH580" s="6">
        <v>2</v>
      </c>
      <c r="AI580" s="6">
        <v>0</v>
      </c>
      <c r="AJ580" s="6">
        <v>4</v>
      </c>
      <c r="AK580" s="14">
        <v>0</v>
      </c>
      <c r="AL580" s="14">
        <v>0</v>
      </c>
      <c r="AM580" s="14">
        <v>0</v>
      </c>
      <c r="AN580" s="14">
        <v>0.25</v>
      </c>
      <c r="AO580" s="14">
        <v>2000</v>
      </c>
      <c r="AP580" s="14">
        <v>0.25</v>
      </c>
      <c r="AQ580" s="14">
        <v>10</v>
      </c>
      <c r="AR580" s="6">
        <v>0</v>
      </c>
      <c r="AS580" s="14">
        <v>92002001</v>
      </c>
      <c r="AT580" s="15" t="s">
        <v>159</v>
      </c>
      <c r="AU580" s="14" t="s">
        <v>784</v>
      </c>
      <c r="AV580" s="14">
        <v>10003002</v>
      </c>
      <c r="AW580" s="14">
        <v>21100020</v>
      </c>
      <c r="AX580" s="15" t="s">
        <v>379</v>
      </c>
      <c r="AY580" s="15">
        <v>0</v>
      </c>
      <c r="AZ580" s="13">
        <v>0</v>
      </c>
      <c r="BA580" s="13">
        <v>0</v>
      </c>
      <c r="BB580" s="110" t="str">
        <f>"立即对目标范围内的怪物造成"&amp;W580*100&amp;"%攻击伤害+"&amp;X580&amp;"点固定伤害"&amp;",并使目标移动速度降低50%,持续3秒"</f>
        <v>立即对目标范围内的怪物造成200%攻击伤害+750点固定伤害,并使目标移动速度降低50%,持续3秒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62011202</v>
      </c>
      <c r="D581" s="15" t="s">
        <v>783</v>
      </c>
      <c r="E581" s="11">
        <v>1</v>
      </c>
      <c r="F581" s="11">
        <v>62011201</v>
      </c>
      <c r="G581" s="14">
        <f t="shared" ref="G581:G582" si="44">C582</f>
        <v>62011203</v>
      </c>
      <c r="H581" s="13">
        <v>4</v>
      </c>
      <c r="I581" s="11">
        <v>3</v>
      </c>
      <c r="J581" s="11">
        <v>2</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 t="shared" ref="BB581:BB585" si="45">"立即对目标范围内的怪物造成"&amp;W581*100&amp;"%攻击伤害+"&amp;X581&amp;"点固定伤害"&amp;",并使目标移动速度降低50%,持续3秒"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62011203</v>
      </c>
      <c r="D582" s="15" t="s">
        <v>783</v>
      </c>
      <c r="E582" s="11">
        <v>2</v>
      </c>
      <c r="F582" s="11">
        <v>62011201</v>
      </c>
      <c r="G582" s="14">
        <f t="shared" si="44"/>
        <v>62011204</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2.2000000000000002</v>
      </c>
      <c r="X582" s="14">
        <v>1500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si="45"/>
        <v>立即对目标范围内的怪物造成220%攻击伤害+1500点固定伤害,并使目标移动速度降低50%,持续3秒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62011204</v>
      </c>
      <c r="D583" s="15" t="s">
        <v>783</v>
      </c>
      <c r="E583" s="11">
        <v>3</v>
      </c>
      <c r="F583" s="11">
        <v>62011201</v>
      </c>
      <c r="G583" s="14">
        <v>0</v>
      </c>
      <c r="H583" s="13">
        <v>4</v>
      </c>
      <c r="I583" s="11">
        <v>3</v>
      </c>
      <c r="J583" s="11">
        <v>0</v>
      </c>
      <c r="K583" s="11">
        <v>0</v>
      </c>
      <c r="L583" s="14">
        <v>0</v>
      </c>
      <c r="M583" s="14">
        <v>0</v>
      </c>
      <c r="N583" s="14">
        <v>1</v>
      </c>
      <c r="O583" s="14">
        <v>0</v>
      </c>
      <c r="P583" s="14">
        <v>0</v>
      </c>
      <c r="Q583" s="14">
        <v>0</v>
      </c>
      <c r="R583" s="6">
        <v>0</v>
      </c>
      <c r="S583" s="13">
        <v>0</v>
      </c>
      <c r="T583" s="11">
        <v>1</v>
      </c>
      <c r="U583" s="14">
        <v>2</v>
      </c>
      <c r="V583" s="14">
        <v>0</v>
      </c>
      <c r="W583" s="14">
        <v>2.4</v>
      </c>
      <c r="X583" s="14">
        <v>2250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立即对目标范围内的怪物造成240%攻击伤害+2250点固定伤害,并使目标移动速度降低50%,持续3秒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62011205</v>
      </c>
      <c r="D584" s="15" t="s">
        <v>783</v>
      </c>
      <c r="E584" s="11">
        <v>4</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2.6</v>
      </c>
      <c r="X584" s="14">
        <v>3250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立即对目标范围内的怪物造成260%攻击伤害+3250点固定伤害,并使目标移动速度降低50%,持续3秒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62011206</v>
      </c>
      <c r="D585" s="15" t="s">
        <v>783</v>
      </c>
      <c r="E585" s="11">
        <v>5</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2.8</v>
      </c>
      <c r="X585" s="14">
        <v>4250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立即对目标范围内的怪物造成280%攻击伤害+4250点固定伤害,并使目标移动速度降低50%,持续3秒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62011301</v>
      </c>
      <c r="D586" s="15" t="s">
        <v>693</v>
      </c>
      <c r="E586" s="11">
        <v>0</v>
      </c>
      <c r="F586" s="11">
        <v>62011301</v>
      </c>
      <c r="G586" s="14">
        <f>C587</f>
        <v>62011302</v>
      </c>
      <c r="H586" s="13">
        <v>3</v>
      </c>
      <c r="I586" s="11">
        <v>5</v>
      </c>
      <c r="J586" s="11">
        <v>5</v>
      </c>
      <c r="K586" s="11">
        <v>0</v>
      </c>
      <c r="L586" s="14">
        <v>0</v>
      </c>
      <c r="M586" s="14">
        <v>0</v>
      </c>
      <c r="N586" s="14">
        <v>1</v>
      </c>
      <c r="O586" s="14">
        <v>0</v>
      </c>
      <c r="P586" s="14">
        <v>0</v>
      </c>
      <c r="Q586" s="14">
        <v>0</v>
      </c>
      <c r="R586" s="6">
        <v>0</v>
      </c>
      <c r="S586" s="13">
        <v>0</v>
      </c>
      <c r="T586" s="11">
        <v>1</v>
      </c>
      <c r="U586" s="14">
        <v>2</v>
      </c>
      <c r="V586" s="14">
        <v>0</v>
      </c>
      <c r="W586" s="14">
        <v>2</v>
      </c>
      <c r="X586" s="14">
        <v>750</v>
      </c>
      <c r="Y586" s="14">
        <v>0</v>
      </c>
      <c r="Z586" s="14">
        <v>0</v>
      </c>
      <c r="AA586" s="14">
        <v>0</v>
      </c>
      <c r="AB586" s="14">
        <v>0</v>
      </c>
      <c r="AC586" s="14">
        <v>0</v>
      </c>
      <c r="AD586" s="14">
        <v>9</v>
      </c>
      <c r="AE586" s="14">
        <v>1</v>
      </c>
      <c r="AF586" s="14">
        <v>3</v>
      </c>
      <c r="AG586" s="6">
        <v>2</v>
      </c>
      <c r="AH586" s="6">
        <v>1</v>
      </c>
      <c r="AI586" s="6">
        <v>0</v>
      </c>
      <c r="AJ586" s="6">
        <v>6</v>
      </c>
      <c r="AK586" s="14">
        <v>0</v>
      </c>
      <c r="AL586" s="14">
        <v>1</v>
      </c>
      <c r="AM586" s="14">
        <v>0</v>
      </c>
      <c r="AN586" s="14">
        <v>0.25</v>
      </c>
      <c r="AO586" s="14">
        <v>2000</v>
      </c>
      <c r="AP586" s="14">
        <v>0.25</v>
      </c>
      <c r="AQ586" s="14">
        <v>0</v>
      </c>
      <c r="AR586" s="6">
        <v>0</v>
      </c>
      <c r="AS586" s="14">
        <v>92003001</v>
      </c>
      <c r="AT586" s="15" t="s">
        <v>159</v>
      </c>
      <c r="AU586" s="14" t="s">
        <v>729</v>
      </c>
      <c r="AV586" s="14">
        <v>10000006</v>
      </c>
      <c r="AW586" s="14">
        <v>21100030</v>
      </c>
      <c r="AX586" s="15" t="s">
        <v>160</v>
      </c>
      <c r="AY586" s="15">
        <v>0</v>
      </c>
      <c r="AZ586" s="13">
        <v>0</v>
      </c>
      <c r="BA586" s="13">
        <v>0</v>
      </c>
      <c r="BB586" s="110" t="str">
        <f>"立即对目标范围内的怪物造成"&amp;W586*100&amp;"%攻击伤害+"&amp;X586&amp;"点固定伤害"&amp;",并造成1秒眩晕效果"</f>
        <v>立即对目标范围内的怪物造成200%攻击伤害+750点固定伤害,并造成1秒眩晕效果</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62011302</v>
      </c>
      <c r="D587" s="15" t="s">
        <v>693</v>
      </c>
      <c r="E587" s="11">
        <v>1</v>
      </c>
      <c r="F587" s="11">
        <v>62011301</v>
      </c>
      <c r="G587" s="14">
        <f t="shared" ref="G587:G588" si="46">C588</f>
        <v>62011303</v>
      </c>
      <c r="H587" s="13">
        <v>3</v>
      </c>
      <c r="I587" s="11">
        <v>5</v>
      </c>
      <c r="J587" s="11">
        <v>2</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 t="shared" ref="BB587:BB591" si="47">"立即对目标范围内的怪物造成"&amp;W587*100&amp;"%攻击伤害+"&amp;X587&amp;"点固定伤害"&amp;",并造成1秒眩晕效果"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62011303</v>
      </c>
      <c r="D588" s="15" t="s">
        <v>693</v>
      </c>
      <c r="E588" s="11">
        <v>2</v>
      </c>
      <c r="F588" s="11">
        <v>62011301</v>
      </c>
      <c r="G588" s="14">
        <f t="shared" si="46"/>
        <v>62011304</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2.2000000000000002</v>
      </c>
      <c r="X588" s="14">
        <v>1500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si="47"/>
        <v>立即对目标范围内的怪物造成220%攻击伤害+1500点固定伤害,并造成1秒眩晕效果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62011304</v>
      </c>
      <c r="D589" s="15" t="s">
        <v>693</v>
      </c>
      <c r="E589" s="11">
        <v>3</v>
      </c>
      <c r="F589" s="11">
        <v>62011301</v>
      </c>
      <c r="G589" s="11">
        <v>0</v>
      </c>
      <c r="H589" s="13">
        <v>3</v>
      </c>
      <c r="I589" s="11">
        <v>5</v>
      </c>
      <c r="J589" s="11">
        <v>0</v>
      </c>
      <c r="K589" s="11">
        <v>0</v>
      </c>
      <c r="L589" s="14">
        <v>0</v>
      </c>
      <c r="M589" s="14">
        <v>0</v>
      </c>
      <c r="N589" s="14">
        <v>1</v>
      </c>
      <c r="O589" s="14">
        <v>0</v>
      </c>
      <c r="P589" s="14">
        <v>0</v>
      </c>
      <c r="Q589" s="14">
        <v>0</v>
      </c>
      <c r="R589" s="6">
        <v>0</v>
      </c>
      <c r="S589" s="13">
        <v>0</v>
      </c>
      <c r="T589" s="11">
        <v>1</v>
      </c>
      <c r="U589" s="14">
        <v>2</v>
      </c>
      <c r="V589" s="14">
        <v>0</v>
      </c>
      <c r="W589" s="14">
        <v>2.4</v>
      </c>
      <c r="X589" s="14">
        <v>2250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立即对目标范围内的怪物造成240%攻击伤害+2250点固定伤害,并造成1秒眩晕效果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62011305</v>
      </c>
      <c r="D590" s="15" t="s">
        <v>693</v>
      </c>
      <c r="E590" s="11">
        <v>4</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2.6</v>
      </c>
      <c r="X590" s="14">
        <v>3250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立即对目标范围内的怪物造成260%攻击伤害+3250点固定伤害,并造成1秒眩晕效果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62011306</v>
      </c>
      <c r="D591" s="15" t="s">
        <v>693</v>
      </c>
      <c r="E591" s="11">
        <v>5</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2.8</v>
      </c>
      <c r="X591" s="14">
        <v>4250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立即对目标范围内的怪物造成280%攻击伤害+4250点固定伤害,并造成1秒眩晕效果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20.100000000000001" customHeight="1">
      <c r="C592" s="11">
        <v>62012101</v>
      </c>
      <c r="D592" s="15" t="s">
        <v>785</v>
      </c>
      <c r="E592" s="11">
        <v>0</v>
      </c>
      <c r="F592" s="14">
        <v>62012101</v>
      </c>
      <c r="G592" s="14">
        <f>C593</f>
        <v>62012102</v>
      </c>
      <c r="H592" s="13">
        <v>4</v>
      </c>
      <c r="I592" s="11">
        <v>1</v>
      </c>
      <c r="J592" s="11">
        <v>5</v>
      </c>
      <c r="K592" s="11">
        <v>0</v>
      </c>
      <c r="L592" s="14">
        <v>0</v>
      </c>
      <c r="M592" s="14">
        <v>0</v>
      </c>
      <c r="N592" s="14">
        <v>1</v>
      </c>
      <c r="O592" s="14">
        <v>0</v>
      </c>
      <c r="P592" s="14">
        <v>0</v>
      </c>
      <c r="Q592" s="14">
        <v>0</v>
      </c>
      <c r="R592" s="6">
        <v>0</v>
      </c>
      <c r="S592" s="13">
        <v>0</v>
      </c>
      <c r="T592" s="11">
        <v>1</v>
      </c>
      <c r="U592" s="14">
        <v>2</v>
      </c>
      <c r="V592" s="14">
        <v>0</v>
      </c>
      <c r="W592" s="14">
        <v>1</v>
      </c>
      <c r="X592" s="14">
        <v>500</v>
      </c>
      <c r="Y592" s="14">
        <v>0</v>
      </c>
      <c r="Z592" s="14">
        <v>0</v>
      </c>
      <c r="AA592" s="14">
        <v>0</v>
      </c>
      <c r="AB592" s="14">
        <v>0</v>
      </c>
      <c r="AC592" s="14">
        <v>0</v>
      </c>
      <c r="AD592" s="14">
        <v>7</v>
      </c>
      <c r="AE592" s="14">
        <v>1</v>
      </c>
      <c r="AF592" s="14">
        <v>3</v>
      </c>
      <c r="AG592" s="6">
        <v>2</v>
      </c>
      <c r="AH592" s="6">
        <v>1</v>
      </c>
      <c r="AI592" s="6">
        <v>0</v>
      </c>
      <c r="AJ592" s="6">
        <v>6</v>
      </c>
      <c r="AK592" s="14">
        <v>0</v>
      </c>
      <c r="AL592" s="14">
        <v>0</v>
      </c>
      <c r="AM592" s="14">
        <v>0</v>
      </c>
      <c r="AN592" s="14">
        <v>0.25</v>
      </c>
      <c r="AO592" s="14">
        <v>6000</v>
      </c>
      <c r="AP592" s="14">
        <v>0.25</v>
      </c>
      <c r="AQ592" s="14">
        <v>0</v>
      </c>
      <c r="AR592" s="6">
        <v>0</v>
      </c>
      <c r="AS592" s="14">
        <v>0</v>
      </c>
      <c r="AT592" s="15" t="s">
        <v>159</v>
      </c>
      <c r="AU592" s="14" t="s">
        <v>738</v>
      </c>
      <c r="AV592" s="14">
        <v>10002001</v>
      </c>
      <c r="AW592" s="14">
        <v>21100040</v>
      </c>
      <c r="AX592" s="15" t="s">
        <v>229</v>
      </c>
      <c r="AY592" s="15" t="s">
        <v>259</v>
      </c>
      <c r="AZ592" s="13">
        <v>0</v>
      </c>
      <c r="BA592" s="13">
        <v>0</v>
      </c>
      <c r="BB592" s="110" t="str">
        <f>"对目标区域释放法术,在此范围内的目标每秒造成"&amp;W592*100&amp;"%攻击伤害+"&amp;X592&amp;"点固定伤害,持续6秒"</f>
        <v>对目标区域释放法术,在此范围内的目标每秒造成100%攻击伤害+500点固定伤害,持续6秒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62012102</v>
      </c>
      <c r="D593" s="15" t="s">
        <v>785</v>
      </c>
      <c r="E593" s="11">
        <v>1</v>
      </c>
      <c r="F593" s="14">
        <v>62012101</v>
      </c>
      <c r="G593" s="14">
        <f t="shared" ref="G593:G594" si="48">C594</f>
        <v>62012103</v>
      </c>
      <c r="H593" s="13">
        <v>4</v>
      </c>
      <c r="I593" s="11">
        <v>1</v>
      </c>
      <c r="J593" s="11">
        <v>2</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 t="shared" ref="BB593:BB597" si="49">"对目标区域释放法术,在此范围内的目标每秒造成"&amp;W593*100&amp;"%攻击伤害+"&amp;X593&amp;"点固定伤害,持续6秒"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62012103</v>
      </c>
      <c r="D594" s="15" t="s">
        <v>785</v>
      </c>
      <c r="E594" s="11">
        <v>2</v>
      </c>
      <c r="F594" s="14">
        <v>62012101</v>
      </c>
      <c r="G594" s="14">
        <f t="shared" si="48"/>
        <v>62012104</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1.1000000000000001</v>
      </c>
      <c r="X594" s="14">
        <v>800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si="49"/>
        <v>对目标区域释放法术,在此范围内的目标每秒造成110%攻击伤害+800点固定伤害,持续6秒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62012104</v>
      </c>
      <c r="D595" s="15" t="s">
        <v>785</v>
      </c>
      <c r="E595" s="11">
        <v>3</v>
      </c>
      <c r="F595" s="14">
        <v>62012101</v>
      </c>
      <c r="G595" s="11">
        <v>0</v>
      </c>
      <c r="H595" s="13">
        <v>4</v>
      </c>
      <c r="I595" s="11">
        <v>1</v>
      </c>
      <c r="J595" s="11">
        <v>0</v>
      </c>
      <c r="K595" s="11">
        <v>0</v>
      </c>
      <c r="L595" s="14">
        <v>0</v>
      </c>
      <c r="M595" s="14">
        <v>0</v>
      </c>
      <c r="N595" s="14">
        <v>1</v>
      </c>
      <c r="O595" s="14">
        <v>0</v>
      </c>
      <c r="P595" s="14">
        <v>0</v>
      </c>
      <c r="Q595" s="14">
        <v>0</v>
      </c>
      <c r="R595" s="6">
        <v>0</v>
      </c>
      <c r="S595" s="13">
        <v>0</v>
      </c>
      <c r="T595" s="11">
        <v>1</v>
      </c>
      <c r="U595" s="14">
        <v>2</v>
      </c>
      <c r="V595" s="14">
        <v>0</v>
      </c>
      <c r="W595" s="14">
        <v>1.2</v>
      </c>
      <c r="X595" s="14">
        <v>1150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对目标区域释放法术,在此范围内的目标每秒造成120%攻击伤害+1150点固定伤害,持续6秒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62012105</v>
      </c>
      <c r="D596" s="15" t="s">
        <v>785</v>
      </c>
      <c r="E596" s="11">
        <v>4</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1.3</v>
      </c>
      <c r="X596" s="14">
        <v>1550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对目标区域释放法术,在此范围内的目标每秒造成130%攻击伤害+1550点固定伤害,持续6秒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62012106</v>
      </c>
      <c r="D597" s="15" t="s">
        <v>785</v>
      </c>
      <c r="E597" s="11">
        <v>5</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1.4</v>
      </c>
      <c r="X597" s="14">
        <v>2050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对目标区域释放法术,在此范围内的目标每秒造成140%攻击伤害+2050点固定伤害,持续6秒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62012201</v>
      </c>
      <c r="D598" s="15" t="s">
        <v>694</v>
      </c>
      <c r="E598" s="11">
        <v>0</v>
      </c>
      <c r="F598" s="14">
        <v>62012201</v>
      </c>
      <c r="G598" s="14">
        <f>C599</f>
        <v>62012202</v>
      </c>
      <c r="H598" s="13">
        <v>3</v>
      </c>
      <c r="I598" s="11">
        <v>3</v>
      </c>
      <c r="J598" s="11">
        <v>5</v>
      </c>
      <c r="K598" s="11">
        <v>0</v>
      </c>
      <c r="L598" s="14">
        <v>0</v>
      </c>
      <c r="M598" s="14">
        <v>0</v>
      </c>
      <c r="N598" s="14">
        <v>1</v>
      </c>
      <c r="O598" s="14">
        <v>0</v>
      </c>
      <c r="P598" s="14">
        <v>0</v>
      </c>
      <c r="Q598" s="14">
        <v>0</v>
      </c>
      <c r="R598" s="6">
        <v>0</v>
      </c>
      <c r="S598" s="13">
        <v>0</v>
      </c>
      <c r="T598" s="11">
        <v>1</v>
      </c>
      <c r="U598" s="14">
        <v>2</v>
      </c>
      <c r="V598" s="14">
        <v>0</v>
      </c>
      <c r="W598" s="14">
        <v>2</v>
      </c>
      <c r="X598" s="14">
        <v>750</v>
      </c>
      <c r="Y598" s="14">
        <v>0</v>
      </c>
      <c r="Z598" s="14">
        <v>0</v>
      </c>
      <c r="AA598" s="14">
        <v>0</v>
      </c>
      <c r="AB598" s="14">
        <v>0</v>
      </c>
      <c r="AC598" s="14">
        <v>0</v>
      </c>
      <c r="AD598" s="14">
        <v>12</v>
      </c>
      <c r="AE598" s="14">
        <v>1</v>
      </c>
      <c r="AF598" s="14">
        <v>3.5</v>
      </c>
      <c r="AG598" s="6">
        <v>0</v>
      </c>
      <c r="AH598" s="6">
        <v>0</v>
      </c>
      <c r="AI598" s="6">
        <v>0</v>
      </c>
      <c r="AJ598" s="6">
        <v>4</v>
      </c>
      <c r="AK598" s="14">
        <v>0</v>
      </c>
      <c r="AL598" s="14">
        <v>0</v>
      </c>
      <c r="AM598" s="14">
        <v>0</v>
      </c>
      <c r="AN598" s="14">
        <v>0.25</v>
      </c>
      <c r="AO598" s="14">
        <v>2000</v>
      </c>
      <c r="AP598" s="14">
        <v>0</v>
      </c>
      <c r="AQ598" s="14">
        <v>0</v>
      </c>
      <c r="AR598" s="6">
        <v>0</v>
      </c>
      <c r="AS598" s="14">
        <v>92005001</v>
      </c>
      <c r="AT598" s="15" t="s">
        <v>159</v>
      </c>
      <c r="AU598" s="14" t="s">
        <v>348</v>
      </c>
      <c r="AV598" s="14">
        <v>10000009</v>
      </c>
      <c r="AW598" s="14">
        <v>21100050</v>
      </c>
      <c r="AX598" s="15" t="s">
        <v>160</v>
      </c>
      <c r="AY598" s="15">
        <v>0</v>
      </c>
      <c r="AZ598" s="13">
        <v>0</v>
      </c>
      <c r="BA598" s="13">
        <v>0</v>
      </c>
      <c r="BB598" s="110" t="str">
        <f>"立即对目标范围内的怪物造成"&amp;W598*100&amp;"%攻击伤害+"&amp;X598&amp;",并击退周围附近敌方目标"</f>
        <v>立即对目标范围内的怪物造成200%攻击伤害+750,并击退周围附近敌方目标</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62012202</v>
      </c>
      <c r="D599" s="15" t="s">
        <v>694</v>
      </c>
      <c r="E599" s="11">
        <v>1</v>
      </c>
      <c r="F599" s="14">
        <v>62012201</v>
      </c>
      <c r="G599" s="14">
        <f t="shared" ref="G599:G600" si="50">C600</f>
        <v>62012203</v>
      </c>
      <c r="H599" s="13">
        <v>3</v>
      </c>
      <c r="I599" s="11">
        <v>3</v>
      </c>
      <c r="J599" s="11">
        <v>2</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 t="shared" ref="BB599:BB603" si="51">"立即对目标范围内的怪物造成"&amp;W599*100&amp;"%攻击伤害+"&amp;X599&amp;",并击退周围附近敌方目标"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62012203</v>
      </c>
      <c r="D600" s="15" t="s">
        <v>694</v>
      </c>
      <c r="E600" s="11">
        <v>2</v>
      </c>
      <c r="F600" s="14">
        <v>62012201</v>
      </c>
      <c r="G600" s="14">
        <f t="shared" si="50"/>
        <v>62012204</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2.2000000000000002</v>
      </c>
      <c r="X600" s="14">
        <v>1500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si="51"/>
        <v>立即对目标范围内的怪物造成220%攻击伤害+1500,并击退周围附近敌方目标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62012204</v>
      </c>
      <c r="D601" s="15" t="s">
        <v>694</v>
      </c>
      <c r="E601" s="11">
        <v>3</v>
      </c>
      <c r="F601" s="14">
        <v>62012201</v>
      </c>
      <c r="G601" s="11">
        <v>0</v>
      </c>
      <c r="H601" s="13">
        <v>3</v>
      </c>
      <c r="I601" s="11">
        <v>3</v>
      </c>
      <c r="J601" s="11">
        <v>0</v>
      </c>
      <c r="K601" s="11">
        <v>0</v>
      </c>
      <c r="L601" s="14">
        <v>0</v>
      </c>
      <c r="M601" s="14">
        <v>0</v>
      </c>
      <c r="N601" s="14">
        <v>1</v>
      </c>
      <c r="O601" s="14">
        <v>0</v>
      </c>
      <c r="P601" s="14">
        <v>0</v>
      </c>
      <c r="Q601" s="14">
        <v>0</v>
      </c>
      <c r="R601" s="6">
        <v>0</v>
      </c>
      <c r="S601" s="13">
        <v>0</v>
      </c>
      <c r="T601" s="11">
        <v>1</v>
      </c>
      <c r="U601" s="14">
        <v>2</v>
      </c>
      <c r="V601" s="14">
        <v>0</v>
      </c>
      <c r="W601" s="14">
        <v>2.4</v>
      </c>
      <c r="X601" s="14">
        <v>2250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立即对目标范围内的怪物造成240%攻击伤害+2250,并击退周围附近敌方目标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62012205</v>
      </c>
      <c r="D602" s="15" t="s">
        <v>694</v>
      </c>
      <c r="E602" s="11">
        <v>4</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2.6</v>
      </c>
      <c r="X602" s="14">
        <v>3250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立即对目标范围内的怪物造成260%攻击伤害+3250,并击退周围附近敌方目标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62012206</v>
      </c>
      <c r="D603" s="15" t="s">
        <v>694</v>
      </c>
      <c r="E603" s="11">
        <v>5</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2.8</v>
      </c>
      <c r="X603" s="14">
        <v>4250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立即对目标范围内的怪物造成280%攻击伤害+4250,并击退周围附近敌方目标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62012301</v>
      </c>
      <c r="D604" s="15" t="s">
        <v>786</v>
      </c>
      <c r="E604" s="11">
        <v>0</v>
      </c>
      <c r="F604" s="14">
        <v>62012301</v>
      </c>
      <c r="G604" s="14">
        <f>C605</f>
        <v>62012302</v>
      </c>
      <c r="H604" s="13">
        <v>4</v>
      </c>
      <c r="I604" s="11">
        <v>5</v>
      </c>
      <c r="J604" s="11">
        <v>5</v>
      </c>
      <c r="K604" s="11">
        <v>0</v>
      </c>
      <c r="L604" s="14">
        <v>0</v>
      </c>
      <c r="M604" s="14">
        <v>0</v>
      </c>
      <c r="N604" s="14">
        <v>1</v>
      </c>
      <c r="O604" s="14">
        <v>0</v>
      </c>
      <c r="P604" s="14">
        <v>0</v>
      </c>
      <c r="Q604" s="14">
        <v>0</v>
      </c>
      <c r="R604" s="6">
        <v>0</v>
      </c>
      <c r="S604" s="13">
        <v>0</v>
      </c>
      <c r="T604" s="11">
        <v>1</v>
      </c>
      <c r="U604" s="14">
        <v>2</v>
      </c>
      <c r="V604" s="14">
        <v>0</v>
      </c>
      <c r="W604" s="14">
        <v>3.25</v>
      </c>
      <c r="X604" s="14">
        <v>1350</v>
      </c>
      <c r="Y604" s="14">
        <v>0</v>
      </c>
      <c r="Z604" s="14">
        <v>0</v>
      </c>
      <c r="AA604" s="14">
        <v>0</v>
      </c>
      <c r="AB604" s="14">
        <v>0</v>
      </c>
      <c r="AC604" s="14">
        <v>0</v>
      </c>
      <c r="AD604" s="14">
        <v>9</v>
      </c>
      <c r="AE604" s="14">
        <v>1</v>
      </c>
      <c r="AF604" s="14">
        <v>3</v>
      </c>
      <c r="AG604" s="6">
        <v>2</v>
      </c>
      <c r="AH604" s="6">
        <v>1</v>
      </c>
      <c r="AI604" s="6">
        <v>0</v>
      </c>
      <c r="AJ604" s="6">
        <v>4</v>
      </c>
      <c r="AK604" s="14">
        <v>0</v>
      </c>
      <c r="AL604" s="14">
        <v>1</v>
      </c>
      <c r="AM604" s="14">
        <v>0</v>
      </c>
      <c r="AN604" s="14">
        <v>0.25</v>
      </c>
      <c r="AO604" s="14">
        <v>30000</v>
      </c>
      <c r="AP604" s="14">
        <v>0</v>
      </c>
      <c r="AQ604" s="14">
        <v>0</v>
      </c>
      <c r="AR604" s="6">
        <v>0</v>
      </c>
      <c r="AS604" s="14" t="s">
        <v>158</v>
      </c>
      <c r="AT604" s="15" t="s">
        <v>159</v>
      </c>
      <c r="AU604" s="14" t="s">
        <v>348</v>
      </c>
      <c r="AV604" s="14">
        <v>10003002</v>
      </c>
      <c r="AW604" s="14">
        <v>21100060</v>
      </c>
      <c r="AX604" s="15" t="s">
        <v>160</v>
      </c>
      <c r="AY604" s="15">
        <v>0</v>
      </c>
      <c r="AZ604" s="13">
        <v>0</v>
      </c>
      <c r="BA604" s="13">
        <v>0</v>
      </c>
      <c r="BB604" s="110" t="str">
        <f>"蓄力1秒,立即对目标范围内的怪物造成"&amp;W604*100&amp;"%攻击伤害+"&amp;X604&amp;"点固定伤害"</f>
        <v>蓄力1秒,立即对目标范围内的怪物造成325%攻击伤害+1350点固定伤害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62012302</v>
      </c>
      <c r="D605" s="15" t="s">
        <v>786</v>
      </c>
      <c r="E605" s="11">
        <v>1</v>
      </c>
      <c r="F605" s="14">
        <v>62012301</v>
      </c>
      <c r="G605" s="14">
        <f t="shared" ref="G605:G606" si="52">C606</f>
        <v>62012303</v>
      </c>
      <c r="H605" s="13">
        <v>4</v>
      </c>
      <c r="I605" s="11">
        <v>5</v>
      </c>
      <c r="J605" s="11">
        <v>2</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 t="shared" ref="BB605:BB609" si="53">"蓄力1秒,立即对目标范围内的怪物造成"&amp;W605*100&amp;"%攻击伤害+"&amp;X605&amp;"点固定伤害"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62012303</v>
      </c>
      <c r="D606" s="15" t="s">
        <v>786</v>
      </c>
      <c r="E606" s="11">
        <v>2</v>
      </c>
      <c r="F606" s="14">
        <v>62012301</v>
      </c>
      <c r="G606" s="14">
        <f t="shared" si="52"/>
        <v>62012304</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3.5</v>
      </c>
      <c r="X606" s="14">
        <v>2700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si="53"/>
        <v>蓄力1秒,立即对目标范围内的怪物造成350%攻击伤害+2700点固定伤害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62012304</v>
      </c>
      <c r="D607" s="15" t="s">
        <v>786</v>
      </c>
      <c r="E607" s="11">
        <v>3</v>
      </c>
      <c r="F607" s="14">
        <v>62012301</v>
      </c>
      <c r="G607" s="14">
        <v>0</v>
      </c>
      <c r="H607" s="13">
        <v>4</v>
      </c>
      <c r="I607" s="11">
        <v>5</v>
      </c>
      <c r="J607" s="11">
        <v>0</v>
      </c>
      <c r="K607" s="11">
        <v>0</v>
      </c>
      <c r="L607" s="14">
        <v>0</v>
      </c>
      <c r="M607" s="14">
        <v>0</v>
      </c>
      <c r="N607" s="14">
        <v>1</v>
      </c>
      <c r="O607" s="14">
        <v>0</v>
      </c>
      <c r="P607" s="14">
        <v>0</v>
      </c>
      <c r="Q607" s="14">
        <v>0</v>
      </c>
      <c r="R607" s="6">
        <v>0</v>
      </c>
      <c r="S607" s="13">
        <v>0</v>
      </c>
      <c r="T607" s="11">
        <v>1</v>
      </c>
      <c r="U607" s="14">
        <v>2</v>
      </c>
      <c r="V607" s="14">
        <v>0</v>
      </c>
      <c r="W607" s="14">
        <v>3.75</v>
      </c>
      <c r="X607" s="14">
        <v>4200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蓄力1秒,立即对目标范围内的怪物造成375%攻击伤害+4200点固定伤害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62012305</v>
      </c>
      <c r="D608" s="15" t="s">
        <v>786</v>
      </c>
      <c r="E608" s="11">
        <v>4</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4</v>
      </c>
      <c r="X608" s="14">
        <v>6000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蓄力1秒,立即对目标范围内的怪物造成400%攻击伤害+6000点固定伤害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62012306</v>
      </c>
      <c r="D609" s="15" t="s">
        <v>786</v>
      </c>
      <c r="E609" s="11">
        <v>5</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4.25</v>
      </c>
      <c r="X609" s="14">
        <v>7800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蓄力1秒,立即对目标范围内的怪物造成425%攻击伤害+7800点固定伤害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20.100000000000001" customHeight="1">
      <c r="C610" s="104">
        <v>620211011</v>
      </c>
      <c r="D610" s="105" t="s">
        <v>721</v>
      </c>
      <c r="E610" s="104">
        <v>0</v>
      </c>
      <c r="F610" s="104">
        <v>62021201</v>
      </c>
      <c r="G610" s="104">
        <v>62021102</v>
      </c>
      <c r="H610" s="104">
        <v>0</v>
      </c>
      <c r="I610" s="104">
        <v>30</v>
      </c>
      <c r="J610" s="104">
        <v>5</v>
      </c>
      <c r="K610" s="104">
        <v>0</v>
      </c>
      <c r="L610" s="104">
        <v>0</v>
      </c>
      <c r="M610" s="104">
        <v>0</v>
      </c>
      <c r="N610" s="104">
        <v>1</v>
      </c>
      <c r="O610" s="104">
        <v>0</v>
      </c>
      <c r="P610" s="104">
        <v>0</v>
      </c>
      <c r="Q610" s="104">
        <v>0</v>
      </c>
      <c r="R610" s="104">
        <v>0</v>
      </c>
      <c r="S610" s="104">
        <v>0</v>
      </c>
      <c r="T610" s="104">
        <v>1</v>
      </c>
      <c r="U610" s="104">
        <v>2</v>
      </c>
      <c r="V610" s="104">
        <v>0</v>
      </c>
      <c r="W610" s="104">
        <v>2</v>
      </c>
      <c r="X610" s="104">
        <v>1050</v>
      </c>
      <c r="Y610" s="104">
        <v>1</v>
      </c>
      <c r="Z610" s="104">
        <v>0</v>
      </c>
      <c r="AA610" s="104">
        <v>0</v>
      </c>
      <c r="AB610" s="104">
        <v>0</v>
      </c>
      <c r="AC610" s="104">
        <v>0</v>
      </c>
      <c r="AD610" s="104">
        <v>9</v>
      </c>
      <c r="AE610" s="104">
        <v>1</v>
      </c>
      <c r="AF610" s="104">
        <v>3</v>
      </c>
      <c r="AG610" s="104">
        <v>2</v>
      </c>
      <c r="AH610" s="104">
        <v>1</v>
      </c>
      <c r="AI610" s="104">
        <v>2</v>
      </c>
      <c r="AJ610" s="104">
        <v>8</v>
      </c>
      <c r="AK610" s="104">
        <v>0</v>
      </c>
      <c r="AL610" s="104">
        <v>0</v>
      </c>
      <c r="AM610" s="104">
        <v>0</v>
      </c>
      <c r="AN610" s="104">
        <v>0.5</v>
      </c>
      <c r="AO610" s="104">
        <v>3000</v>
      </c>
      <c r="AP610" s="104">
        <v>0.4</v>
      </c>
      <c r="AQ610" s="104">
        <v>0</v>
      </c>
      <c r="AR610" s="104">
        <v>92012001</v>
      </c>
      <c r="AS610" s="104" t="s">
        <v>702</v>
      </c>
      <c r="AT610" s="105" t="s">
        <v>468</v>
      </c>
      <c r="AU610" s="104" t="s">
        <v>169</v>
      </c>
      <c r="AV610" s="104">
        <v>10000015</v>
      </c>
      <c r="AW610" s="104">
        <v>21101021</v>
      </c>
      <c r="AX610" s="105" t="s">
        <v>691</v>
      </c>
      <c r="AY610" s="104">
        <v>1</v>
      </c>
      <c r="AZ610" s="104">
        <v>0</v>
      </c>
      <c r="BA610" s="104">
        <v>0</v>
      </c>
      <c r="BB610" s="109" t="str">
        <f>"立即对当前脚下敌人目标造成"&amp;W610*100&amp;"%攻击伤害+"&amp;X610&amp;"点固定伤害和使目标眩晕1秒,并迅速跳跃至目标区域"</f>
        <v>立即对当前脚下敌人目标造成200%攻击伤害+1050点固定伤害和使目标眩晕1秒,并迅速跳跃至目标区域</v>
      </c>
      <c r="BC610" s="104">
        <v>0</v>
      </c>
      <c r="BD610" s="104">
        <v>0</v>
      </c>
      <c r="BE610" s="104">
        <v>0</v>
      </c>
      <c r="BF610" s="104">
        <v>0</v>
      </c>
      <c r="BG610" s="104">
        <v>0</v>
      </c>
      <c r="BH610" s="104">
        <v>0</v>
      </c>
      <c r="BI610" s="111">
        <v>0</v>
      </c>
      <c r="BJ610" s="104">
        <v>0</v>
      </c>
      <c r="BK610" s="104">
        <v>0</v>
      </c>
      <c r="BL610" s="104">
        <v>0</v>
      </c>
      <c r="BM610" s="104">
        <v>0</v>
      </c>
      <c r="BN610" s="104">
        <v>0</v>
      </c>
      <c r="BO610" s="104">
        <v>0</v>
      </c>
    </row>
    <row r="611" spans="1:67" ht="20.100000000000001" customHeight="1">
      <c r="C611" s="104">
        <v>620211021</v>
      </c>
      <c r="D611" s="105" t="s">
        <v>721</v>
      </c>
      <c r="E611" s="104">
        <v>1</v>
      </c>
      <c r="F611" s="104">
        <v>62021201</v>
      </c>
      <c r="G611" s="104">
        <v>62021103</v>
      </c>
      <c r="H611" s="104">
        <v>0</v>
      </c>
      <c r="I611" s="104">
        <v>37</v>
      </c>
      <c r="J611" s="104">
        <v>2</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 t="shared" ref="BB611:BB615" si="54">"立即对当前脚下敌人目标造成"&amp;W611*100&amp;"%攻击伤害+"&amp;X611&amp;"点固定伤害和使目标眩晕1秒,并迅速跳跃至目标区域"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620211031</v>
      </c>
      <c r="D612" s="105" t="s">
        <v>721</v>
      </c>
      <c r="E612" s="104">
        <v>2</v>
      </c>
      <c r="F612" s="104">
        <v>62021201</v>
      </c>
      <c r="G612" s="104">
        <v>62021104</v>
      </c>
      <c r="H612" s="104">
        <v>0</v>
      </c>
      <c r="I612" s="104">
        <v>42</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1400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si="54"/>
        <v>立即对当前脚下敌人目标造成200%攻击伤害+1400点固定伤害和使目标眩晕1秒,并迅速跳跃至目标区域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620211041</v>
      </c>
      <c r="D613" s="105" t="s">
        <v>721</v>
      </c>
      <c r="E613" s="104">
        <v>3</v>
      </c>
      <c r="F613" s="104">
        <v>62021201</v>
      </c>
      <c r="G613" s="104">
        <v>0</v>
      </c>
      <c r="H613" s="104">
        <v>0</v>
      </c>
      <c r="I613" s="104">
        <v>0</v>
      </c>
      <c r="J613" s="104">
        <v>0</v>
      </c>
      <c r="K613" s="104">
        <v>0</v>
      </c>
      <c r="L613" s="104">
        <v>0</v>
      </c>
      <c r="M613" s="104">
        <v>0</v>
      </c>
      <c r="N613" s="104">
        <v>1</v>
      </c>
      <c r="O613" s="104">
        <v>0</v>
      </c>
      <c r="P613" s="104">
        <v>0</v>
      </c>
      <c r="Q613" s="104">
        <v>0</v>
      </c>
      <c r="R613" s="104">
        <v>0</v>
      </c>
      <c r="S613" s="104">
        <v>0</v>
      </c>
      <c r="T613" s="104">
        <v>1</v>
      </c>
      <c r="U613" s="104">
        <v>2</v>
      </c>
      <c r="V613" s="104">
        <v>0</v>
      </c>
      <c r="W613" s="104">
        <v>2</v>
      </c>
      <c r="X613" s="104">
        <v>1750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立即对当前脚下敌人目标造成200%攻击伤害+1750点固定伤害和使目标眩晕1秒,并迅速跳跃至目标区域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620211051</v>
      </c>
      <c r="D614" s="105" t="s">
        <v>721</v>
      </c>
      <c r="E614" s="104">
        <v>4</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2100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立即对当前脚下敌人目标造成200%攻击伤害+2100点固定伤害和使目标眩晕1秒,并迅速跳跃至目标区域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620211061</v>
      </c>
      <c r="D615" s="105" t="s">
        <v>721</v>
      </c>
      <c r="E615" s="104">
        <v>5</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2450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立即对当前脚下敌人目标造成200%攻击伤害+2450点固定伤害和使目标眩晕1秒,并迅速跳跃至目标区域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A616" s="114"/>
      <c r="B616" s="114"/>
      <c r="C616" s="11">
        <v>62021101</v>
      </c>
      <c r="D616" s="11" t="s">
        <v>710</v>
      </c>
      <c r="E616" s="11">
        <v>0</v>
      </c>
      <c r="F616" s="11">
        <v>61021101</v>
      </c>
      <c r="G616" s="11">
        <v>62021102</v>
      </c>
      <c r="H616" s="11">
        <v>0</v>
      </c>
      <c r="I616" s="11">
        <v>18</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2</v>
      </c>
      <c r="AH616" s="11">
        <v>0</v>
      </c>
      <c r="AI616" s="11">
        <v>0</v>
      </c>
      <c r="AJ616" s="11">
        <v>0</v>
      </c>
      <c r="AK616" s="11">
        <v>0</v>
      </c>
      <c r="AL616" s="11">
        <v>0</v>
      </c>
      <c r="AM616" s="11">
        <v>0</v>
      </c>
      <c r="AN616" s="11">
        <v>0</v>
      </c>
      <c r="AO616" s="11">
        <v>1000</v>
      </c>
      <c r="AP616" s="11">
        <v>0</v>
      </c>
      <c r="AQ616" s="11">
        <v>0</v>
      </c>
      <c r="AR616" s="11">
        <v>90002001</v>
      </c>
      <c r="AS616" s="11" t="s">
        <v>158</v>
      </c>
      <c r="AT616" s="11" t="s">
        <v>159</v>
      </c>
      <c r="AU616" s="11" t="s">
        <v>246</v>
      </c>
      <c r="AV616" s="11">
        <v>0</v>
      </c>
      <c r="AW616" s="11">
        <v>0</v>
      </c>
      <c r="AX616" s="11" t="s">
        <v>160</v>
      </c>
      <c r="AY616" s="11" t="s">
        <v>158</v>
      </c>
      <c r="AZ616" s="11">
        <v>0</v>
      </c>
      <c r="BA616" s="11">
        <v>0</v>
      </c>
      <c r="BB616" s="95" t="s">
        <v>787</v>
      </c>
      <c r="BC616" s="11">
        <v>0</v>
      </c>
      <c r="BD616" s="11">
        <v>0</v>
      </c>
      <c r="BE616" s="11">
        <v>0</v>
      </c>
      <c r="BF616" s="11">
        <v>0</v>
      </c>
      <c r="BG616" s="11">
        <v>0</v>
      </c>
      <c r="BH616" s="11">
        <v>0</v>
      </c>
      <c r="BI616" s="11">
        <v>0</v>
      </c>
      <c r="BJ616" s="11">
        <v>1</v>
      </c>
      <c r="BK616" s="6">
        <v>0</v>
      </c>
      <c r="BL616" s="6">
        <v>0</v>
      </c>
      <c r="BM616" s="6">
        <v>0</v>
      </c>
      <c r="BN616" s="6">
        <v>0</v>
      </c>
      <c r="BO616" s="6">
        <v>0</v>
      </c>
    </row>
    <row r="617" spans="1:67" ht="20.100000000000001" customHeight="1">
      <c r="A617" s="114"/>
      <c r="B617" s="114"/>
      <c r="C617" s="11">
        <v>62021102</v>
      </c>
      <c r="D617" s="11" t="s">
        <v>710</v>
      </c>
      <c r="E617" s="11">
        <v>1</v>
      </c>
      <c r="F617" s="11">
        <v>61021101</v>
      </c>
      <c r="G617" s="11">
        <v>62021103</v>
      </c>
      <c r="H617" s="11">
        <v>0</v>
      </c>
      <c r="I617" s="11">
        <v>27</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62021103</v>
      </c>
      <c r="D618" s="11" t="s">
        <v>710</v>
      </c>
      <c r="E618" s="11">
        <v>2</v>
      </c>
      <c r="F618" s="11">
        <v>61021101</v>
      </c>
      <c r="G618" s="11">
        <v>62021104</v>
      </c>
      <c r="H618" s="11">
        <v>0</v>
      </c>
      <c r="I618" s="11">
        <v>32</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90002002</v>
      </c>
      <c r="AS618" s="11" t="s">
        <v>158</v>
      </c>
      <c r="AT618" s="11" t="s">
        <v>159</v>
      </c>
      <c r="AU618" s="11" t="s">
        <v>246</v>
      </c>
      <c r="AV618" s="11">
        <v>0</v>
      </c>
      <c r="AW618" s="11">
        <v>0</v>
      </c>
      <c r="AX618" s="11" t="s">
        <v>160</v>
      </c>
      <c r="AY618" s="11" t="s">
        <v>158</v>
      </c>
      <c r="AZ618" s="11">
        <v>0</v>
      </c>
      <c r="BA618" s="11">
        <v>0</v>
      </c>
      <c r="BB618" s="95" t="s">
        <v>788</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62021104</v>
      </c>
      <c r="D619" s="11" t="s">
        <v>710</v>
      </c>
      <c r="E619" s="11">
        <v>3</v>
      </c>
      <c r="F619" s="11">
        <v>61021101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90002003</v>
      </c>
      <c r="AS619" s="11" t="s">
        <v>158</v>
      </c>
      <c r="AT619" s="11" t="s">
        <v>159</v>
      </c>
      <c r="AU619" s="11" t="s">
        <v>246</v>
      </c>
      <c r="AV619" s="11">
        <v>0</v>
      </c>
      <c r="AW619" s="11">
        <v>0</v>
      </c>
      <c r="AX619" s="11" t="s">
        <v>160</v>
      </c>
      <c r="AY619" s="11" t="s">
        <v>158</v>
      </c>
      <c r="AZ619" s="11">
        <v>0</v>
      </c>
      <c r="BA619" s="11">
        <v>0</v>
      </c>
      <c r="BB619" s="95" t="s">
        <v>789</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62021105</v>
      </c>
      <c r="D620" s="11" t="s">
        <v>710</v>
      </c>
      <c r="E620" s="11">
        <v>4</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90002004</v>
      </c>
      <c r="AS620" s="11" t="s">
        <v>158</v>
      </c>
      <c r="AT620" s="11" t="s">
        <v>159</v>
      </c>
      <c r="AU620" s="11" t="s">
        <v>246</v>
      </c>
      <c r="AV620" s="11">
        <v>0</v>
      </c>
      <c r="AW620" s="11">
        <v>0</v>
      </c>
      <c r="AX620" s="11" t="s">
        <v>160</v>
      </c>
      <c r="AY620" s="11" t="s">
        <v>158</v>
      </c>
      <c r="AZ620" s="11">
        <v>0</v>
      </c>
      <c r="BA620" s="11">
        <v>0</v>
      </c>
      <c r="BB620" s="95" t="s">
        <v>247</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62021106</v>
      </c>
      <c r="D621" s="11" t="s">
        <v>710</v>
      </c>
      <c r="E621" s="11">
        <v>5</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90002005</v>
      </c>
      <c r="AS621" s="11" t="s">
        <v>158</v>
      </c>
      <c r="AT621" s="11" t="s">
        <v>159</v>
      </c>
      <c r="AU621" s="11" t="s">
        <v>246</v>
      </c>
      <c r="AV621" s="11">
        <v>0</v>
      </c>
      <c r="AW621" s="11">
        <v>0</v>
      </c>
      <c r="AX621" s="11" t="s">
        <v>160</v>
      </c>
      <c r="AY621" s="11" t="s">
        <v>158</v>
      </c>
      <c r="AZ621" s="11">
        <v>0</v>
      </c>
      <c r="BA621" s="11">
        <v>0</v>
      </c>
      <c r="BB621" s="95" t="s">
        <v>790</v>
      </c>
      <c r="BC621" s="11">
        <v>0</v>
      </c>
      <c r="BD621" s="11">
        <v>0</v>
      </c>
      <c r="BE621" s="11">
        <v>0</v>
      </c>
      <c r="BF621" s="11">
        <v>0</v>
      </c>
      <c r="BG621" s="11">
        <v>0</v>
      </c>
      <c r="BH621" s="11">
        <v>0</v>
      </c>
      <c r="BI621" s="11">
        <v>0</v>
      </c>
      <c r="BJ621" s="11">
        <v>1</v>
      </c>
      <c r="BK621" s="6">
        <v>0</v>
      </c>
      <c r="BL621" s="6">
        <v>0</v>
      </c>
      <c r="BM621" s="6">
        <v>0</v>
      </c>
      <c r="BN621" s="6">
        <v>0</v>
      </c>
      <c r="BO621" s="6">
        <v>0</v>
      </c>
    </row>
    <row r="622" spans="1:67" ht="19.5" customHeight="1">
      <c r="A622" s="114"/>
      <c r="B622" s="114"/>
      <c r="C622" s="11">
        <v>62021201</v>
      </c>
      <c r="D622" s="15" t="s">
        <v>670</v>
      </c>
      <c r="E622" s="11">
        <v>0</v>
      </c>
      <c r="F622" s="14">
        <v>62021301</v>
      </c>
      <c r="G622" s="11">
        <v>62021202</v>
      </c>
      <c r="H622" s="13">
        <v>0</v>
      </c>
      <c r="I622" s="11">
        <v>25</v>
      </c>
      <c r="J622" s="11">
        <v>5</v>
      </c>
      <c r="K622" s="11">
        <v>0</v>
      </c>
      <c r="L622" s="14">
        <v>0</v>
      </c>
      <c r="M622" s="14">
        <v>0</v>
      </c>
      <c r="N622" s="14">
        <v>1</v>
      </c>
      <c r="O622" s="14">
        <v>0</v>
      </c>
      <c r="P622" s="14">
        <v>0</v>
      </c>
      <c r="Q622" s="14">
        <v>0</v>
      </c>
      <c r="R622" s="6">
        <v>0</v>
      </c>
      <c r="S622" s="13">
        <v>0</v>
      </c>
      <c r="T622" s="11">
        <v>1</v>
      </c>
      <c r="U622" s="14">
        <v>2</v>
      </c>
      <c r="V622" s="14">
        <v>0</v>
      </c>
      <c r="W622" s="14">
        <v>2.5</v>
      </c>
      <c r="X622" s="14">
        <v>900</v>
      </c>
      <c r="Y622" s="14">
        <v>0</v>
      </c>
      <c r="Z622" s="14">
        <v>0</v>
      </c>
      <c r="AA622" s="14">
        <v>0</v>
      </c>
      <c r="AB622" s="14">
        <v>0</v>
      </c>
      <c r="AC622" s="14">
        <v>0</v>
      </c>
      <c r="AD622" s="14">
        <v>12</v>
      </c>
      <c r="AE622" s="14">
        <v>1</v>
      </c>
      <c r="AF622" s="14">
        <v>3</v>
      </c>
      <c r="AG622" s="6">
        <v>2</v>
      </c>
      <c r="AH622" s="6">
        <v>2</v>
      </c>
      <c r="AI622" s="6">
        <v>0</v>
      </c>
      <c r="AJ622" s="6">
        <v>4</v>
      </c>
      <c r="AK622" s="14">
        <v>0</v>
      </c>
      <c r="AL622" s="14">
        <v>0</v>
      </c>
      <c r="AM622" s="14">
        <v>0</v>
      </c>
      <c r="AN622" s="14">
        <v>0.25</v>
      </c>
      <c r="AO622" s="14">
        <v>2000</v>
      </c>
      <c r="AP622" s="14">
        <v>0.5</v>
      </c>
      <c r="AQ622" s="14">
        <v>10</v>
      </c>
      <c r="AR622" s="6">
        <v>0</v>
      </c>
      <c r="AS622" s="14">
        <v>92002001</v>
      </c>
      <c r="AT622" s="15" t="s">
        <v>159</v>
      </c>
      <c r="AU622" s="14" t="s">
        <v>355</v>
      </c>
      <c r="AV622" s="14">
        <v>10003002</v>
      </c>
      <c r="AW622" s="14">
        <v>21101030</v>
      </c>
      <c r="AX622" s="15" t="s">
        <v>379</v>
      </c>
      <c r="AY622" s="15">
        <v>0</v>
      </c>
      <c r="AZ622" s="13">
        <v>0</v>
      </c>
      <c r="BA622" s="13">
        <v>0</v>
      </c>
      <c r="BB622" s="110" t="str">
        <f>"立即对指定前方区域释放冲击波,冲击波对触碰的怪物造成"&amp;W622*100&amp;"%攻击伤害+"&amp;X622&amp;"点固定伤害"</f>
        <v>立即对指定前方区域释放冲击波,冲击波对触碰的怪物造成250%攻击伤害+900点固定伤害</v>
      </c>
      <c r="BC622" s="14">
        <v>0</v>
      </c>
      <c r="BD622" s="11">
        <v>0</v>
      </c>
      <c r="BE622" s="14">
        <v>0</v>
      </c>
      <c r="BF622" s="14">
        <v>0</v>
      </c>
      <c r="BG622" s="14">
        <v>0</v>
      </c>
      <c r="BH622" s="14">
        <v>0</v>
      </c>
      <c r="BI622" s="9">
        <v>0</v>
      </c>
      <c r="BJ622" s="6">
        <v>0</v>
      </c>
      <c r="BK622" s="6">
        <v>0</v>
      </c>
      <c r="BL622" s="6">
        <v>0</v>
      </c>
      <c r="BM622" s="6">
        <v>0</v>
      </c>
      <c r="BN622" s="6">
        <v>0</v>
      </c>
      <c r="BO622" s="6">
        <v>0</v>
      </c>
    </row>
    <row r="623" spans="1:67" ht="19.5" customHeight="1">
      <c r="C623" s="11">
        <v>62021202</v>
      </c>
      <c r="D623" s="15" t="s">
        <v>670</v>
      </c>
      <c r="E623" s="11">
        <v>1</v>
      </c>
      <c r="F623" s="14">
        <v>62021301</v>
      </c>
      <c r="G623" s="11">
        <v>62021203</v>
      </c>
      <c r="H623" s="13">
        <v>0</v>
      </c>
      <c r="I623" s="11">
        <v>32</v>
      </c>
      <c r="J623" s="11">
        <v>2</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 t="shared" ref="BB623:BB627" si="55">"立即对指定前方区域释放冲击波,冲击波对触碰的怪物造成"&amp;W623*100&amp;"%攻击伤害+"&amp;X623&amp;"点固定伤害"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62021203</v>
      </c>
      <c r="D624" s="15" t="s">
        <v>670</v>
      </c>
      <c r="E624" s="11">
        <v>2</v>
      </c>
      <c r="F624" s="14">
        <v>62021301</v>
      </c>
      <c r="G624" s="11">
        <v>62021204</v>
      </c>
      <c r="H624" s="13">
        <v>0</v>
      </c>
      <c r="I624" s="11">
        <v>37</v>
      </c>
      <c r="J624" s="11">
        <v>2</v>
      </c>
      <c r="K624" s="11">
        <v>0</v>
      </c>
      <c r="L624" s="14">
        <v>0</v>
      </c>
      <c r="M624" s="14">
        <v>0</v>
      </c>
      <c r="N624" s="14">
        <v>1</v>
      </c>
      <c r="O624" s="14">
        <v>0</v>
      </c>
      <c r="P624" s="14">
        <v>0</v>
      </c>
      <c r="Q624" s="14">
        <v>0</v>
      </c>
      <c r="R624" s="6">
        <v>0</v>
      </c>
      <c r="S624" s="13">
        <v>0</v>
      </c>
      <c r="T624" s="11">
        <v>1</v>
      </c>
      <c r="U624" s="14">
        <v>2</v>
      </c>
      <c r="V624" s="14">
        <v>0</v>
      </c>
      <c r="W624" s="14">
        <v>2.75</v>
      </c>
      <c r="X624" s="14">
        <v>1800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si="55"/>
        <v>立即对指定前方区域释放冲击波,冲击波对触碰的怪物造成275%攻击伤害+1800点固定伤害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62021204</v>
      </c>
      <c r="D625" s="15" t="s">
        <v>670</v>
      </c>
      <c r="E625" s="11">
        <v>3</v>
      </c>
      <c r="F625" s="14">
        <v>62021301</v>
      </c>
      <c r="G625" s="14">
        <v>0</v>
      </c>
      <c r="H625" s="13">
        <v>0</v>
      </c>
      <c r="I625" s="11">
        <v>0</v>
      </c>
      <c r="J625" s="11">
        <v>0</v>
      </c>
      <c r="K625" s="11">
        <v>0</v>
      </c>
      <c r="L625" s="14">
        <v>0</v>
      </c>
      <c r="M625" s="14">
        <v>0</v>
      </c>
      <c r="N625" s="14">
        <v>1</v>
      </c>
      <c r="O625" s="14">
        <v>0</v>
      </c>
      <c r="P625" s="14">
        <v>0</v>
      </c>
      <c r="Q625" s="14">
        <v>0</v>
      </c>
      <c r="R625" s="6">
        <v>0</v>
      </c>
      <c r="S625" s="13">
        <v>0</v>
      </c>
      <c r="T625" s="11">
        <v>1</v>
      </c>
      <c r="U625" s="14">
        <v>2</v>
      </c>
      <c r="V625" s="14">
        <v>0</v>
      </c>
      <c r="W625" s="14">
        <v>3</v>
      </c>
      <c r="X625" s="14">
        <v>2800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立即对指定前方区域释放冲击波,冲击波对触碰的怪物造成300%攻击伤害+2800点固定伤害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62021205</v>
      </c>
      <c r="D626" s="15" t="s">
        <v>670</v>
      </c>
      <c r="E626" s="11">
        <v>4</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3.25</v>
      </c>
      <c r="X626" s="14">
        <v>4000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立即对指定前方区域释放冲击波,冲击波对触碰的怪物造成325%攻击伤害+4000点固定伤害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62021206</v>
      </c>
      <c r="D627" s="15" t="s">
        <v>670</v>
      </c>
      <c r="E627" s="11">
        <v>5</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v>
      </c>
      <c r="X627" s="14">
        <v>5200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立即对指定前方区域释放冲击波,冲击波对触碰的怪物造成300%攻击伤害+5200点固定伤害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62021301</v>
      </c>
      <c r="D628" s="15" t="s">
        <v>256</v>
      </c>
      <c r="E628" s="11">
        <v>0</v>
      </c>
      <c r="F628" s="11">
        <v>62021401</v>
      </c>
      <c r="G628" s="14">
        <f>C629</f>
        <v>62021302</v>
      </c>
      <c r="H628" s="13">
        <v>0</v>
      </c>
      <c r="I628" s="11">
        <v>20</v>
      </c>
      <c r="J628" s="11">
        <v>5</v>
      </c>
      <c r="K628" s="11">
        <v>0</v>
      </c>
      <c r="L628" s="14">
        <v>0</v>
      </c>
      <c r="M628" s="14">
        <v>0</v>
      </c>
      <c r="N628" s="14">
        <v>1</v>
      </c>
      <c r="O628" s="14">
        <v>0</v>
      </c>
      <c r="P628" s="14">
        <v>0</v>
      </c>
      <c r="Q628" s="14">
        <v>0</v>
      </c>
      <c r="R628" s="6">
        <v>0</v>
      </c>
      <c r="S628" s="13">
        <v>0</v>
      </c>
      <c r="T628" s="11">
        <v>1</v>
      </c>
      <c r="U628" s="14">
        <v>2</v>
      </c>
      <c r="V628" s="14">
        <v>0</v>
      </c>
      <c r="W628" s="14">
        <v>1.2</v>
      </c>
      <c r="X628" s="14">
        <v>1000</v>
      </c>
      <c r="Y628" s="14">
        <v>0</v>
      </c>
      <c r="Z628" s="14">
        <v>0</v>
      </c>
      <c r="AA628" s="14">
        <v>0</v>
      </c>
      <c r="AB628" s="14">
        <v>0</v>
      </c>
      <c r="AC628" s="14">
        <v>0</v>
      </c>
      <c r="AD628" s="14">
        <v>6</v>
      </c>
      <c r="AE628" s="14">
        <v>1</v>
      </c>
      <c r="AF628" s="14">
        <v>3</v>
      </c>
      <c r="AG628" s="6">
        <v>2</v>
      </c>
      <c r="AH628" s="6">
        <v>1</v>
      </c>
      <c r="AI628" s="6">
        <v>0</v>
      </c>
      <c r="AJ628" s="6">
        <v>7</v>
      </c>
      <c r="AK628" s="14">
        <v>0</v>
      </c>
      <c r="AL628" s="14">
        <v>0</v>
      </c>
      <c r="AM628" s="14">
        <v>6</v>
      </c>
      <c r="AN628" s="14">
        <v>0.25</v>
      </c>
      <c r="AO628" s="14">
        <v>6000</v>
      </c>
      <c r="AP628" s="14">
        <v>0</v>
      </c>
      <c r="AQ628" s="14">
        <v>0</v>
      </c>
      <c r="AR628" s="6">
        <v>0</v>
      </c>
      <c r="AS628" s="14">
        <v>92014001</v>
      </c>
      <c r="AT628" s="15" t="s">
        <v>257</v>
      </c>
      <c r="AU628" s="14" t="s">
        <v>258</v>
      </c>
      <c r="AV628" s="14">
        <v>10002001</v>
      </c>
      <c r="AW628" s="14">
        <v>21101040</v>
      </c>
      <c r="AX628" s="15" t="s">
        <v>229</v>
      </c>
      <c r="AY628" s="15" t="s">
        <v>791</v>
      </c>
      <c r="AZ628" s="13">
        <v>0</v>
      </c>
      <c r="BA628" s="13">
        <v>0</v>
      </c>
      <c r="BB628" s="110" t="str">
        <f>"对目标区域持续造成伤害,在此范围内的敌方目标每秒造成2次"&amp;W628*100&amp;"%攻击伤害+"&amp;X628&amp;"点固定伤害,目标移动速度降低75%,持续6秒,当在施法过程中进行移动会中断此技能施放"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62021302</v>
      </c>
      <c r="D629" s="15" t="s">
        <v>256</v>
      </c>
      <c r="E629" s="11">
        <v>1</v>
      </c>
      <c r="F629" s="11">
        <v>62021401</v>
      </c>
      <c r="G629" s="14">
        <f t="shared" ref="G629:G630" si="56">C630</f>
        <v>62021303</v>
      </c>
      <c r="H629" s="13">
        <v>0</v>
      </c>
      <c r="I629" s="11">
        <v>27</v>
      </c>
      <c r="J629" s="11">
        <v>2</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 t="shared" ref="BB629:BB633" si="57">"对目标区域持续造成伤害,在此范围内的敌方目标每秒造成2次"&amp;W629*100&amp;"%攻击伤害+"&amp;X629&amp;"点固定伤害,目标移动速度降低75%,持续6秒,当在施法过程中进行移动会中断此技能施放"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62021303</v>
      </c>
      <c r="D630" s="15" t="s">
        <v>256</v>
      </c>
      <c r="E630" s="11">
        <v>2</v>
      </c>
      <c r="F630" s="11">
        <v>62021401</v>
      </c>
      <c r="G630" s="14">
        <f t="shared" si="56"/>
        <v>62021304</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1.4</v>
      </c>
      <c r="X630" s="14">
        <v>1500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si="57"/>
        <v>对目标区域持续造成伤害,在此范围内的敌方目标每秒造成2次140%攻击伤害+1500点固定伤害,目标移动速度降低75%,持续6秒,当在施法过程中进行移动会中断此技能施放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62021304</v>
      </c>
      <c r="D631" s="15" t="s">
        <v>256</v>
      </c>
      <c r="E631" s="11">
        <v>3</v>
      </c>
      <c r="F631" s="11">
        <v>62021401</v>
      </c>
      <c r="G631" s="11">
        <v>0</v>
      </c>
      <c r="H631" s="13">
        <v>0</v>
      </c>
      <c r="I631" s="14">
        <v>0</v>
      </c>
      <c r="J631" s="11">
        <v>0</v>
      </c>
      <c r="K631" s="11">
        <v>0</v>
      </c>
      <c r="L631" s="14">
        <v>0</v>
      </c>
      <c r="M631" s="14">
        <v>0</v>
      </c>
      <c r="N631" s="14">
        <v>1</v>
      </c>
      <c r="O631" s="14">
        <v>0</v>
      </c>
      <c r="P631" s="14">
        <v>0</v>
      </c>
      <c r="Q631" s="14">
        <v>0</v>
      </c>
      <c r="R631" s="6">
        <v>0</v>
      </c>
      <c r="S631" s="13">
        <v>0</v>
      </c>
      <c r="T631" s="11">
        <v>1</v>
      </c>
      <c r="U631" s="14">
        <v>2</v>
      </c>
      <c r="V631" s="14">
        <v>0</v>
      </c>
      <c r="W631" s="14">
        <v>1.6</v>
      </c>
      <c r="X631" s="14">
        <v>2000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对目标区域持续造成伤害,在此范围内的敌方目标每秒造成2次160%攻击伤害+2000点固定伤害,目标移动速度降低75%,持续6秒,当在施法过程中进行移动会中断此技能施放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62021305</v>
      </c>
      <c r="D632" s="15" t="s">
        <v>256</v>
      </c>
      <c r="E632" s="11">
        <v>4</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1.8</v>
      </c>
      <c r="X632" s="14">
        <v>2750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对目标区域持续造成伤害,在此范围内的敌方目标每秒造成2次180%攻击伤害+2750点固定伤害,目标移动速度降低75%,持续6秒,当在施法过程中进行移动会中断此技能施放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62021306</v>
      </c>
      <c r="D633" s="15" t="s">
        <v>256</v>
      </c>
      <c r="E633" s="11">
        <v>5</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2</v>
      </c>
      <c r="X633" s="14">
        <v>3500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对目标区域持续造成伤害,在此范围内的敌方目标每秒造成2次200%攻击伤害+3500点固定伤害,目标移动速度降低75%,持续6秒,当在施法过程中进行移动会中断此技能施放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62021401</v>
      </c>
      <c r="D634" s="12" t="s">
        <v>792</v>
      </c>
      <c r="E634" s="14">
        <v>0</v>
      </c>
      <c r="F634" s="11">
        <v>62021501</v>
      </c>
      <c r="G634" s="11">
        <v>62021402</v>
      </c>
      <c r="H634" s="13">
        <v>0</v>
      </c>
      <c r="I634" s="11">
        <v>35</v>
      </c>
      <c r="J634" s="11">
        <v>5</v>
      </c>
      <c r="K634" s="14">
        <v>0</v>
      </c>
      <c r="L634" s="11">
        <v>0</v>
      </c>
      <c r="M634" s="11">
        <v>0</v>
      </c>
      <c r="N634" s="11">
        <v>1</v>
      </c>
      <c r="O634" s="11">
        <v>0</v>
      </c>
      <c r="P634" s="11">
        <v>0</v>
      </c>
      <c r="Q634" s="11">
        <v>0</v>
      </c>
      <c r="R634" s="6">
        <v>0</v>
      </c>
      <c r="S634" s="11">
        <v>0</v>
      </c>
      <c r="T634" s="11">
        <v>1</v>
      </c>
      <c r="U634" s="11">
        <v>2</v>
      </c>
      <c r="V634" s="11">
        <v>0</v>
      </c>
      <c r="W634" s="11">
        <v>0</v>
      </c>
      <c r="X634" s="11">
        <v>0</v>
      </c>
      <c r="Y634" s="11">
        <v>0</v>
      </c>
      <c r="Z634" s="11">
        <v>0</v>
      </c>
      <c r="AA634" s="11">
        <v>0</v>
      </c>
      <c r="AB634" s="11">
        <v>0</v>
      </c>
      <c r="AC634" s="11">
        <v>0</v>
      </c>
      <c r="AD634" s="11">
        <v>50</v>
      </c>
      <c r="AE634" s="11">
        <v>0</v>
      </c>
      <c r="AF634" s="11">
        <v>0</v>
      </c>
      <c r="AG634" s="6">
        <v>2</v>
      </c>
      <c r="AH634" s="6">
        <v>2</v>
      </c>
      <c r="AI634" s="6">
        <v>0</v>
      </c>
      <c r="AJ634" s="6">
        <v>1.5</v>
      </c>
      <c r="AK634" s="11">
        <v>0</v>
      </c>
      <c r="AL634" s="11">
        <v>0.5</v>
      </c>
      <c r="AM634" s="11">
        <v>0</v>
      </c>
      <c r="AN634" s="14">
        <v>0.25</v>
      </c>
      <c r="AO634" s="11">
        <v>3000</v>
      </c>
      <c r="AP634" s="11">
        <v>0</v>
      </c>
      <c r="AQ634" s="11">
        <v>0</v>
      </c>
      <c r="AR634" s="6">
        <v>0</v>
      </c>
      <c r="AS634" s="11" t="s">
        <v>158</v>
      </c>
      <c r="AT634" s="12" t="s">
        <v>159</v>
      </c>
      <c r="AU634" s="11" t="s">
        <v>355</v>
      </c>
      <c r="AV634" s="14">
        <v>0</v>
      </c>
      <c r="AW634" s="14">
        <v>21101051</v>
      </c>
      <c r="AX634" s="12" t="s">
        <v>793</v>
      </c>
      <c r="AY634" s="183" t="s">
        <v>794</v>
      </c>
      <c r="AZ634" s="13">
        <v>0</v>
      </c>
      <c r="BA634" s="13">
        <v>0</v>
      </c>
      <c r="BB634" s="37" t="s">
        <v>795</v>
      </c>
      <c r="BC634" s="11">
        <v>0</v>
      </c>
      <c r="BD634" s="11">
        <v>0</v>
      </c>
      <c r="BE634" s="11">
        <v>0</v>
      </c>
      <c r="BF634" s="11">
        <v>0</v>
      </c>
      <c r="BG634" s="11">
        <v>0</v>
      </c>
      <c r="BH634" s="11">
        <v>0</v>
      </c>
      <c r="BI634" s="9">
        <v>0</v>
      </c>
      <c r="BJ634" s="6">
        <v>0</v>
      </c>
      <c r="BK634" s="6">
        <v>0</v>
      </c>
      <c r="BL634" s="6">
        <v>0</v>
      </c>
      <c r="BM634" s="6">
        <v>0</v>
      </c>
      <c r="BN634" s="6">
        <v>0</v>
      </c>
      <c r="BO634" s="6">
        <v>0</v>
      </c>
    </row>
    <row r="635" spans="3:67" ht="20.100000000000001" customHeight="1">
      <c r="C635" s="11">
        <v>62021402</v>
      </c>
      <c r="D635" s="12" t="s">
        <v>792</v>
      </c>
      <c r="E635" s="14">
        <v>1</v>
      </c>
      <c r="F635" s="11">
        <v>62021501</v>
      </c>
      <c r="G635" s="11">
        <v>62021403</v>
      </c>
      <c r="H635" s="13">
        <v>0</v>
      </c>
      <c r="I635" s="11">
        <v>42</v>
      </c>
      <c r="J635" s="11">
        <v>2</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62021403</v>
      </c>
      <c r="D636" s="12" t="s">
        <v>792</v>
      </c>
      <c r="E636" s="14">
        <v>2</v>
      </c>
      <c r="F636" s="11">
        <v>62021501</v>
      </c>
      <c r="G636" s="11">
        <v>62021404</v>
      </c>
      <c r="H636" s="13">
        <v>0</v>
      </c>
      <c r="I636" s="11">
        <v>47</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796</v>
      </c>
      <c r="AZ636" s="13">
        <v>0</v>
      </c>
      <c r="BA636" s="13">
        <v>0</v>
      </c>
      <c r="BB636" s="37" t="s">
        <v>797</v>
      </c>
      <c r="BC636" s="11">
        <v>0</v>
      </c>
      <c r="BD636" s="11">
        <v>0</v>
      </c>
      <c r="BE636" s="11">
        <v>0</v>
      </c>
      <c r="BF636" s="11">
        <v>0</v>
      </c>
      <c r="BG636" s="11">
        <v>0</v>
      </c>
      <c r="BH636" s="11">
        <v>0</v>
      </c>
      <c r="BI636" s="9">
        <v>0</v>
      </c>
      <c r="BJ636" s="6">
        <v>0</v>
      </c>
      <c r="BK636" s="6">
        <v>0</v>
      </c>
      <c r="BL636" s="6">
        <v>0</v>
      </c>
      <c r="BM636" s="6">
        <v>0</v>
      </c>
      <c r="BN636" s="6">
        <v>0</v>
      </c>
      <c r="BO636" s="6">
        <v>0</v>
      </c>
    </row>
    <row r="637" spans="3:67" ht="19.5" customHeight="1">
      <c r="C637" s="11">
        <v>62021404</v>
      </c>
      <c r="D637" s="12" t="s">
        <v>792</v>
      </c>
      <c r="E637" s="14">
        <v>3</v>
      </c>
      <c r="F637" s="11">
        <v>62021501</v>
      </c>
      <c r="G637" s="11">
        <v>0</v>
      </c>
      <c r="H637" s="13">
        <v>0</v>
      </c>
      <c r="I637" s="11">
        <v>1</v>
      </c>
      <c r="J637" s="11">
        <v>0</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798</v>
      </c>
      <c r="AZ637" s="13">
        <v>0</v>
      </c>
      <c r="BA637" s="13">
        <v>0</v>
      </c>
      <c r="BB637" s="37" t="s">
        <v>799</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62021405</v>
      </c>
      <c r="D638" s="12" t="s">
        <v>792</v>
      </c>
      <c r="E638" s="14">
        <v>4</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800</v>
      </c>
      <c r="AZ638" s="13">
        <v>0</v>
      </c>
      <c r="BA638" s="13">
        <v>0</v>
      </c>
      <c r="BB638" s="37" t="s">
        <v>801</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62021406</v>
      </c>
      <c r="D639" s="12" t="s">
        <v>792</v>
      </c>
      <c r="E639" s="14">
        <v>5</v>
      </c>
      <c r="F639" s="11">
        <v>62021501</v>
      </c>
      <c r="G639" s="14">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802</v>
      </c>
      <c r="AZ639" s="13">
        <v>0</v>
      </c>
      <c r="BA639" s="13">
        <v>0</v>
      </c>
      <c r="BB639" s="37" t="s">
        <v>803</v>
      </c>
      <c r="BC639" s="11">
        <v>0</v>
      </c>
      <c r="BD639" s="11">
        <v>0</v>
      </c>
      <c r="BE639" s="11">
        <v>0</v>
      </c>
      <c r="BF639" s="11">
        <v>0</v>
      </c>
      <c r="BG639" s="11">
        <v>0</v>
      </c>
      <c r="BH639" s="11">
        <v>0</v>
      </c>
      <c r="BI639" s="9">
        <v>0</v>
      </c>
      <c r="BJ639" s="6">
        <v>0</v>
      </c>
      <c r="BK639" s="6">
        <v>0</v>
      </c>
      <c r="BL639" s="6">
        <v>0</v>
      </c>
      <c r="BM639" s="6">
        <v>0</v>
      </c>
      <c r="BN639" s="6">
        <v>0</v>
      </c>
      <c r="BO639" s="6">
        <v>0</v>
      </c>
    </row>
    <row r="640" spans="3:67" ht="20.100000000000001" customHeight="1">
      <c r="C640" s="11">
        <v>62021511</v>
      </c>
      <c r="D640" s="15" t="s">
        <v>804</v>
      </c>
      <c r="E640" s="11">
        <v>1</v>
      </c>
      <c r="F640" s="14">
        <v>61021101</v>
      </c>
      <c r="G640" s="14">
        <v>0</v>
      </c>
      <c r="H640" s="13">
        <v>0</v>
      </c>
      <c r="I640" s="11">
        <v>1</v>
      </c>
      <c r="J640" s="11">
        <v>0</v>
      </c>
      <c r="K640" s="11">
        <v>0</v>
      </c>
      <c r="L640" s="14">
        <v>0</v>
      </c>
      <c r="M640" s="14">
        <v>0</v>
      </c>
      <c r="N640" s="14">
        <v>2</v>
      </c>
      <c r="O640" s="14">
        <v>2</v>
      </c>
      <c r="P640" s="14">
        <v>1</v>
      </c>
      <c r="Q640" s="14">
        <v>0</v>
      </c>
      <c r="R640" s="6">
        <v>0</v>
      </c>
      <c r="S640" s="13">
        <v>0</v>
      </c>
      <c r="T640" s="11">
        <v>1</v>
      </c>
      <c r="U640" s="14">
        <v>2</v>
      </c>
      <c r="V640" s="14">
        <v>0</v>
      </c>
      <c r="W640" s="14">
        <v>0</v>
      </c>
      <c r="X640" s="14">
        <v>0</v>
      </c>
      <c r="Y640" s="14">
        <v>0</v>
      </c>
      <c r="Z640" s="14">
        <v>0</v>
      </c>
      <c r="AA640" s="14">
        <v>0</v>
      </c>
      <c r="AB640" s="14">
        <v>0</v>
      </c>
      <c r="AC640" s="14">
        <v>0</v>
      </c>
      <c r="AD640" s="14">
        <v>9999999</v>
      </c>
      <c r="AE640" s="14">
        <v>0</v>
      </c>
      <c r="AF640" s="14">
        <v>0</v>
      </c>
      <c r="AG640" s="6">
        <v>2</v>
      </c>
      <c r="AH640" s="6">
        <v>0</v>
      </c>
      <c r="AI640" s="6">
        <v>0</v>
      </c>
      <c r="AJ640" s="6">
        <v>0</v>
      </c>
      <c r="AK640" s="14">
        <v>0</v>
      </c>
      <c r="AL640" s="14">
        <v>0</v>
      </c>
      <c r="AM640" s="14">
        <v>0</v>
      </c>
      <c r="AN640" s="14">
        <v>0</v>
      </c>
      <c r="AO640" s="14">
        <v>1000</v>
      </c>
      <c r="AP640" s="14">
        <v>0</v>
      </c>
      <c r="AQ640" s="14">
        <v>0</v>
      </c>
      <c r="AR640" s="6">
        <v>0</v>
      </c>
      <c r="AS640" s="14" t="s">
        <v>158</v>
      </c>
      <c r="AT640" s="15" t="s">
        <v>159</v>
      </c>
      <c r="AU640" s="14" t="s">
        <v>246</v>
      </c>
      <c r="AV640" s="14">
        <v>0</v>
      </c>
      <c r="AW640" s="14">
        <v>21101050</v>
      </c>
      <c r="AX640" s="15" t="s">
        <v>160</v>
      </c>
      <c r="AY640" s="15" t="s">
        <v>158</v>
      </c>
      <c r="AZ640" s="13">
        <v>0</v>
      </c>
      <c r="BA640" s="13">
        <v>0</v>
      </c>
      <c r="BB640" s="110" t="s">
        <v>247</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62021512</v>
      </c>
      <c r="D641" s="15" t="s">
        <v>805</v>
      </c>
      <c r="E641" s="11">
        <v>1</v>
      </c>
      <c r="F641" s="14">
        <v>62021301</v>
      </c>
      <c r="G641" s="14">
        <v>0</v>
      </c>
      <c r="H641" s="13">
        <v>0</v>
      </c>
      <c r="I641" s="11">
        <v>1</v>
      </c>
      <c r="J641" s="14">
        <v>0</v>
      </c>
      <c r="K641" s="11">
        <v>0</v>
      </c>
      <c r="L641" s="14">
        <v>0</v>
      </c>
      <c r="M641" s="14">
        <v>0</v>
      </c>
      <c r="N641" s="14">
        <v>2</v>
      </c>
      <c r="O641" s="14">
        <v>10</v>
      </c>
      <c r="P641" s="14">
        <v>0.8</v>
      </c>
      <c r="Q641" s="14">
        <v>0</v>
      </c>
      <c r="R641" s="6">
        <v>0</v>
      </c>
      <c r="S641" s="13">
        <v>0</v>
      </c>
      <c r="T641" s="11">
        <v>1</v>
      </c>
      <c r="U641" s="14">
        <v>2</v>
      </c>
      <c r="V641" s="14">
        <v>0</v>
      </c>
      <c r="W641" s="14">
        <v>2.5</v>
      </c>
      <c r="X641" s="14">
        <v>1500</v>
      </c>
      <c r="Y641" s="14">
        <v>0</v>
      </c>
      <c r="Z641" s="14">
        <v>0</v>
      </c>
      <c r="AA641" s="14">
        <v>0</v>
      </c>
      <c r="AB641" s="14">
        <v>0</v>
      </c>
      <c r="AC641" s="14">
        <v>0</v>
      </c>
      <c r="AD641" s="14">
        <v>5</v>
      </c>
      <c r="AE641" s="14">
        <v>1</v>
      </c>
      <c r="AF641" s="14">
        <v>2</v>
      </c>
      <c r="AG641" s="6">
        <v>2</v>
      </c>
      <c r="AH641" s="6">
        <v>2</v>
      </c>
      <c r="AI641" s="6">
        <v>0</v>
      </c>
      <c r="AJ641" s="6">
        <v>4</v>
      </c>
      <c r="AK641" s="14">
        <v>0</v>
      </c>
      <c r="AL641" s="14">
        <v>0</v>
      </c>
      <c r="AM641" s="14">
        <v>0</v>
      </c>
      <c r="AN641" s="14">
        <v>0</v>
      </c>
      <c r="AO641" s="14">
        <v>30000</v>
      </c>
      <c r="AP641" s="14">
        <v>0.5</v>
      </c>
      <c r="AQ641" s="14">
        <v>10</v>
      </c>
      <c r="AR641" s="6">
        <v>0</v>
      </c>
      <c r="AS641" s="14">
        <v>92002001</v>
      </c>
      <c r="AT641" s="15" t="s">
        <v>159</v>
      </c>
      <c r="AU641" s="14" t="s">
        <v>355</v>
      </c>
      <c r="AV641" s="14">
        <v>10003002</v>
      </c>
      <c r="AW641" s="14">
        <v>21101030</v>
      </c>
      <c r="AX641" s="15" t="s">
        <v>379</v>
      </c>
      <c r="AY641" s="15">
        <v>0</v>
      </c>
      <c r="AZ641" s="13">
        <v>0</v>
      </c>
      <c r="BA641" s="13">
        <v>0</v>
      </c>
      <c r="BB641" s="110" t="str">
        <f t="shared" ref="BB641" si="58">"立即对指定前方区域释放冲击波,冲击波对触碰的怪物造成"&amp;W641*100&amp;"%攻击伤害+"&amp;X641&amp;"点固定伤害"</f>
        <v>立即对指定前方区域释放冲击波,冲击波对触碰的怪物造成250%攻击伤害+1500点固定伤害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62021513</v>
      </c>
      <c r="D642" s="15" t="s">
        <v>806</v>
      </c>
      <c r="E642" s="11">
        <v>1</v>
      </c>
      <c r="F642" s="14">
        <v>62011101</v>
      </c>
      <c r="G642" s="11">
        <v>0</v>
      </c>
      <c r="H642" s="13">
        <v>0</v>
      </c>
      <c r="I642" s="11">
        <v>1</v>
      </c>
      <c r="J642" s="11">
        <v>0</v>
      </c>
      <c r="K642" s="11">
        <v>0</v>
      </c>
      <c r="L642" s="14">
        <v>0</v>
      </c>
      <c r="M642" s="14">
        <v>0</v>
      </c>
      <c r="N642" s="14">
        <v>2</v>
      </c>
      <c r="O642" s="14">
        <v>10</v>
      </c>
      <c r="P642" s="14">
        <v>0.8</v>
      </c>
      <c r="Q642" s="14">
        <v>0</v>
      </c>
      <c r="R642" s="6">
        <v>0</v>
      </c>
      <c r="S642" s="13">
        <v>0</v>
      </c>
      <c r="T642" s="11">
        <v>1</v>
      </c>
      <c r="U642" s="14">
        <v>2</v>
      </c>
      <c r="V642" s="14">
        <v>0</v>
      </c>
      <c r="W642" s="14">
        <v>2.5</v>
      </c>
      <c r="X642" s="14">
        <v>1000</v>
      </c>
      <c r="Y642" s="14">
        <v>0</v>
      </c>
      <c r="Z642" s="14">
        <v>0</v>
      </c>
      <c r="AA642" s="14">
        <v>0</v>
      </c>
      <c r="AB642" s="14">
        <v>0</v>
      </c>
      <c r="AC642" s="14">
        <v>0</v>
      </c>
      <c r="AD642" s="14">
        <v>8</v>
      </c>
      <c r="AE642" s="14">
        <v>1</v>
      </c>
      <c r="AF642" s="14">
        <v>3</v>
      </c>
      <c r="AG642" s="6">
        <v>2</v>
      </c>
      <c r="AH642" s="6">
        <v>1</v>
      </c>
      <c r="AI642" s="6">
        <v>0</v>
      </c>
      <c r="AJ642" s="6">
        <v>6</v>
      </c>
      <c r="AK642" s="14">
        <v>0</v>
      </c>
      <c r="AL642" s="14">
        <v>0</v>
      </c>
      <c r="AM642" s="14">
        <v>0</v>
      </c>
      <c r="AN642" s="14">
        <v>0.25</v>
      </c>
      <c r="AO642" s="14">
        <v>3000</v>
      </c>
      <c r="AP642" s="14">
        <v>0.5</v>
      </c>
      <c r="AQ642" s="14">
        <v>0</v>
      </c>
      <c r="AR642" s="6">
        <v>0</v>
      </c>
      <c r="AS642" s="14">
        <v>0</v>
      </c>
      <c r="AT642" s="15" t="s">
        <v>159</v>
      </c>
      <c r="AU642" s="14" t="s">
        <v>782</v>
      </c>
      <c r="AV642" s="14">
        <v>10000006</v>
      </c>
      <c r="AW642" s="14">
        <v>21100010</v>
      </c>
      <c r="AX642" s="15" t="s">
        <v>160</v>
      </c>
      <c r="AY642" s="15">
        <v>0</v>
      </c>
      <c r="AZ642" s="13">
        <v>0</v>
      </c>
      <c r="BA642" s="13">
        <v>0</v>
      </c>
      <c r="BB642" s="110" t="str">
        <f t="shared" ref="BB642" si="59">"立即对目标范围内的怪物造成"&amp;W642*100&amp;"%攻击伤害+"&amp;X642&amp;"点固定伤害"</f>
        <v>立即对目标范围内的怪物造成250%攻击伤害+1000点固定伤害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20.100000000000001" customHeight="1">
      <c r="C643" s="14">
        <v>62022101</v>
      </c>
      <c r="D643" s="7" t="s">
        <v>807</v>
      </c>
      <c r="E643" s="11">
        <v>0</v>
      </c>
      <c r="F643" s="14">
        <v>62022101</v>
      </c>
      <c r="G643" s="14">
        <v>62022102</v>
      </c>
      <c r="H643" s="6">
        <v>0</v>
      </c>
      <c r="I643" s="11">
        <v>18</v>
      </c>
      <c r="J643" s="11">
        <v>5</v>
      </c>
      <c r="K643" s="11">
        <v>0</v>
      </c>
      <c r="L643" s="6">
        <v>0</v>
      </c>
      <c r="M643" s="6">
        <v>0</v>
      </c>
      <c r="N643" s="6">
        <v>1</v>
      </c>
      <c r="O643" s="6">
        <v>0</v>
      </c>
      <c r="P643" s="6">
        <v>0</v>
      </c>
      <c r="Q643" s="6">
        <v>0</v>
      </c>
      <c r="R643" s="6">
        <v>0</v>
      </c>
      <c r="S643" s="6">
        <v>0</v>
      </c>
      <c r="T643" s="11">
        <v>1</v>
      </c>
      <c r="U643" s="6">
        <v>2</v>
      </c>
      <c r="V643" s="6">
        <v>0</v>
      </c>
      <c r="W643" s="14">
        <v>2</v>
      </c>
      <c r="X643" s="14">
        <v>750</v>
      </c>
      <c r="Y643" s="6">
        <v>0</v>
      </c>
      <c r="Z643" s="6">
        <v>0</v>
      </c>
      <c r="AA643" s="6">
        <v>0</v>
      </c>
      <c r="AB643" s="6">
        <v>0</v>
      </c>
      <c r="AC643" s="6">
        <v>0</v>
      </c>
      <c r="AD643" s="6">
        <v>10</v>
      </c>
      <c r="AE643" s="6">
        <v>0</v>
      </c>
      <c r="AF643" s="6">
        <v>0</v>
      </c>
      <c r="AG643" s="6">
        <v>7</v>
      </c>
      <c r="AH643" s="6">
        <v>0</v>
      </c>
      <c r="AI643" s="6">
        <v>0</v>
      </c>
      <c r="AJ643" s="6">
        <v>9</v>
      </c>
      <c r="AK643" s="6">
        <v>0</v>
      </c>
      <c r="AL643" s="6">
        <v>0</v>
      </c>
      <c r="AM643" s="6">
        <v>0</v>
      </c>
      <c r="AN643" s="6">
        <v>0.25</v>
      </c>
      <c r="AO643" s="6">
        <v>1000</v>
      </c>
      <c r="AP643" s="6">
        <v>0</v>
      </c>
      <c r="AQ643" s="6">
        <v>0</v>
      </c>
      <c r="AR643" s="6">
        <v>0</v>
      </c>
      <c r="AS643" s="178" t="s">
        <v>808</v>
      </c>
      <c r="AT643" s="7" t="s">
        <v>196</v>
      </c>
      <c r="AU643" s="6" t="s">
        <v>782</v>
      </c>
      <c r="AV643" s="6">
        <v>21102010</v>
      </c>
      <c r="AW643" s="6">
        <v>0</v>
      </c>
      <c r="AX643" s="7" t="s">
        <v>160</v>
      </c>
      <c r="AY643" s="6">
        <v>0</v>
      </c>
      <c r="AZ643" s="13">
        <v>0</v>
      </c>
      <c r="BA643" s="13">
        <v>0</v>
      </c>
      <c r="BB643" s="110" t="str">
        <f>"立即对当前目标怪物造成"&amp;W643*100&amp;"%攻击伤害+"&amp;X643&amp;"点固定伤害,并使目标眩晕1秒和双防降低30%,持续6秒"</f>
        <v>立即对当前目标怪物造成200%攻击伤害+750点固定伤害,并使目标眩晕1秒和双防降低30%,持续6秒</v>
      </c>
      <c r="BC643" s="6">
        <v>0</v>
      </c>
      <c r="BD643" s="11">
        <v>0</v>
      </c>
      <c r="BE643" s="6">
        <v>0</v>
      </c>
      <c r="BF643" s="6">
        <v>0</v>
      </c>
      <c r="BG643" s="6">
        <v>0</v>
      </c>
      <c r="BH643" s="6">
        <v>0</v>
      </c>
      <c r="BI643" s="9">
        <v>0</v>
      </c>
      <c r="BJ643" s="6">
        <v>0</v>
      </c>
      <c r="BK643" s="6">
        <v>0</v>
      </c>
      <c r="BL643" s="6">
        <v>0</v>
      </c>
      <c r="BM643" s="6">
        <v>0</v>
      </c>
      <c r="BN643" s="6">
        <v>0</v>
      </c>
      <c r="BO643" s="6">
        <v>0</v>
      </c>
    </row>
    <row r="644" spans="3:67" ht="20.100000000000001" customHeight="1">
      <c r="C644" s="14">
        <v>62022102</v>
      </c>
      <c r="D644" s="7" t="s">
        <v>807</v>
      </c>
      <c r="E644" s="11">
        <v>1</v>
      </c>
      <c r="F644" s="14">
        <v>62022101</v>
      </c>
      <c r="G644" s="14">
        <v>62022103</v>
      </c>
      <c r="H644" s="6">
        <v>0</v>
      </c>
      <c r="I644" s="11">
        <v>27</v>
      </c>
      <c r="J644" s="11">
        <v>2</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 t="shared" ref="BB644:BB648" si="60">"立即对当前目标怪物造成"&amp;W644*100&amp;"%攻击伤害+"&amp;X644&amp;"点固定伤害,并使目标眩晕1秒和双防降低30%,持续6秒"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62022103</v>
      </c>
      <c r="D645" s="7" t="s">
        <v>807</v>
      </c>
      <c r="E645" s="11">
        <v>2</v>
      </c>
      <c r="F645" s="14">
        <v>62022101</v>
      </c>
      <c r="G645" s="14">
        <v>62022104</v>
      </c>
      <c r="H645" s="6">
        <v>0</v>
      </c>
      <c r="I645" s="11">
        <v>32</v>
      </c>
      <c r="J645" s="11">
        <v>2</v>
      </c>
      <c r="K645" s="11">
        <v>0</v>
      </c>
      <c r="L645" s="6">
        <v>0</v>
      </c>
      <c r="M645" s="6">
        <v>0</v>
      </c>
      <c r="N645" s="6">
        <v>1</v>
      </c>
      <c r="O645" s="6">
        <v>0</v>
      </c>
      <c r="P645" s="6">
        <v>0</v>
      </c>
      <c r="Q645" s="6">
        <v>0</v>
      </c>
      <c r="R645" s="6">
        <v>0</v>
      </c>
      <c r="S645" s="6">
        <v>0</v>
      </c>
      <c r="T645" s="11">
        <v>1</v>
      </c>
      <c r="U645" s="6">
        <v>2</v>
      </c>
      <c r="V645" s="6">
        <v>0</v>
      </c>
      <c r="W645" s="14">
        <v>2.25</v>
      </c>
      <c r="X645" s="14">
        <v>1500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si="60"/>
        <v>立即对当前目标怪物造成225%攻击伤害+1500点固定伤害,并使目标眩晕1秒和双防降低30%,持续6秒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62022104</v>
      </c>
      <c r="D646" s="7" t="s">
        <v>807</v>
      </c>
      <c r="E646" s="11">
        <v>3</v>
      </c>
      <c r="F646" s="14">
        <v>62022101</v>
      </c>
      <c r="G646" s="6">
        <v>0</v>
      </c>
      <c r="H646" s="6">
        <v>0</v>
      </c>
      <c r="I646" s="11">
        <v>0</v>
      </c>
      <c r="J646" s="107">
        <v>0</v>
      </c>
      <c r="K646" s="11">
        <v>0</v>
      </c>
      <c r="L646" s="6">
        <v>0</v>
      </c>
      <c r="M646" s="6">
        <v>0</v>
      </c>
      <c r="N646" s="6">
        <v>1</v>
      </c>
      <c r="O646" s="6">
        <v>0</v>
      </c>
      <c r="P646" s="6">
        <v>0</v>
      </c>
      <c r="Q646" s="6">
        <v>0</v>
      </c>
      <c r="R646" s="6">
        <v>0</v>
      </c>
      <c r="S646" s="6">
        <v>0</v>
      </c>
      <c r="T646" s="11">
        <v>1</v>
      </c>
      <c r="U646" s="6">
        <v>2</v>
      </c>
      <c r="V646" s="6">
        <v>0</v>
      </c>
      <c r="W646" s="14">
        <v>2.5</v>
      </c>
      <c r="X646" s="14">
        <v>2250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立即对当前目标怪物造成250%攻击伤害+2250点固定伤害,并使目标眩晕1秒和双防降低30%,持续6秒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62022105</v>
      </c>
      <c r="D647" s="7" t="s">
        <v>807</v>
      </c>
      <c r="E647" s="11">
        <v>4</v>
      </c>
      <c r="F647" s="14">
        <v>62022101</v>
      </c>
      <c r="G647" s="6">
        <v>0</v>
      </c>
      <c r="H647" s="6">
        <v>0</v>
      </c>
      <c r="I647" s="11">
        <v>0</v>
      </c>
      <c r="J647" s="11">
        <v>0</v>
      </c>
      <c r="K647" s="11">
        <v>0</v>
      </c>
      <c r="L647" s="6">
        <v>0</v>
      </c>
      <c r="M647" s="6">
        <v>0</v>
      </c>
      <c r="N647" s="6">
        <v>1</v>
      </c>
      <c r="O647" s="6">
        <v>0</v>
      </c>
      <c r="P647" s="6">
        <v>0</v>
      </c>
      <c r="Q647" s="6">
        <v>0</v>
      </c>
      <c r="R647" s="6">
        <v>0</v>
      </c>
      <c r="S647" s="6">
        <v>0</v>
      </c>
      <c r="T647" s="11">
        <v>1</v>
      </c>
      <c r="U647" s="6">
        <v>2</v>
      </c>
      <c r="V647" s="6">
        <v>0</v>
      </c>
      <c r="W647" s="14">
        <v>2.75</v>
      </c>
      <c r="X647" s="14">
        <v>3250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立即对当前目标怪物造成275%攻击伤害+3250点固定伤害,并使目标眩晕1秒和双防降低30%,持续6秒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62022106</v>
      </c>
      <c r="D648" s="7" t="s">
        <v>807</v>
      </c>
      <c r="E648" s="11">
        <v>5</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3</v>
      </c>
      <c r="X648" s="14">
        <v>4250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立即对当前目标怪物造成300%攻击伤害+4250点固定伤害,并使目标眩晕1秒和双防降低30%,持续6秒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62022201</v>
      </c>
      <c r="D649" s="15" t="s">
        <v>809</v>
      </c>
      <c r="E649" s="11">
        <v>0</v>
      </c>
      <c r="F649" s="14">
        <v>62022201</v>
      </c>
      <c r="G649" s="14">
        <f>C650</f>
        <v>62022202</v>
      </c>
      <c r="H649" s="13">
        <v>0</v>
      </c>
      <c r="I649" s="11">
        <v>25</v>
      </c>
      <c r="J649" s="11">
        <v>5</v>
      </c>
      <c r="K649" s="11">
        <v>0</v>
      </c>
      <c r="L649" s="14">
        <v>0</v>
      </c>
      <c r="M649" s="14">
        <v>0</v>
      </c>
      <c r="N649" s="14">
        <v>1</v>
      </c>
      <c r="O649" s="14">
        <v>0</v>
      </c>
      <c r="P649" s="14">
        <v>0</v>
      </c>
      <c r="Q649" s="14">
        <v>0</v>
      </c>
      <c r="R649" s="6">
        <v>0</v>
      </c>
      <c r="S649" s="13">
        <v>0</v>
      </c>
      <c r="T649" s="11">
        <v>1</v>
      </c>
      <c r="U649" s="14">
        <v>2</v>
      </c>
      <c r="V649" s="14">
        <v>0</v>
      </c>
      <c r="W649" s="14">
        <v>1.1000000000000001</v>
      </c>
      <c r="X649" s="14">
        <v>1000</v>
      </c>
      <c r="Y649" s="14">
        <v>0</v>
      </c>
      <c r="Z649" s="14">
        <v>0</v>
      </c>
      <c r="AA649" s="14">
        <v>0</v>
      </c>
      <c r="AB649" s="14">
        <v>0</v>
      </c>
      <c r="AC649" s="14">
        <v>0</v>
      </c>
      <c r="AD649" s="6">
        <v>9</v>
      </c>
      <c r="AE649" s="14">
        <v>1</v>
      </c>
      <c r="AF649" s="14">
        <v>3</v>
      </c>
      <c r="AG649" s="6">
        <v>2</v>
      </c>
      <c r="AH649" s="6">
        <v>1</v>
      </c>
      <c r="AI649" s="6">
        <v>0</v>
      </c>
      <c r="AJ649" s="6">
        <v>6</v>
      </c>
      <c r="AK649" s="14">
        <v>0</v>
      </c>
      <c r="AL649" s="14">
        <v>0</v>
      </c>
      <c r="AM649" s="14">
        <v>0</v>
      </c>
      <c r="AN649" s="6">
        <v>0.25</v>
      </c>
      <c r="AO649" s="14">
        <v>6000</v>
      </c>
      <c r="AP649" s="14">
        <v>0.5</v>
      </c>
      <c r="AQ649" s="14">
        <v>0</v>
      </c>
      <c r="AR649" s="6">
        <v>0</v>
      </c>
      <c r="AS649" s="14">
        <v>92023001</v>
      </c>
      <c r="AT649" s="15" t="s">
        <v>159</v>
      </c>
      <c r="AU649" s="14" t="s">
        <v>738</v>
      </c>
      <c r="AV649" s="14">
        <v>10002001</v>
      </c>
      <c r="AW649" s="14">
        <v>21102020</v>
      </c>
      <c r="AX649" s="15" t="s">
        <v>229</v>
      </c>
      <c r="AY649" s="15" t="s">
        <v>259</v>
      </c>
      <c r="AZ649" s="13">
        <v>0</v>
      </c>
      <c r="BA649" s="13">
        <v>0</v>
      </c>
      <c r="BB649" s="110" t="str">
        <f>"对目标区域释放法术,在此范围内的目标每秒造成"&amp;W649*100&amp;"%攻击伤害+"&amp;X649&amp;"点固定伤害,并将目标移动速度降低50%,持续6秒"</f>
        <v>对目标区域释放法术,在此范围内的目标每秒造成110%攻击伤害+1000点固定伤害,并将目标移动速度降低50%,持续6秒</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62022202</v>
      </c>
      <c r="D650" s="15" t="s">
        <v>809</v>
      </c>
      <c r="E650" s="11">
        <v>1</v>
      </c>
      <c r="F650" s="14">
        <v>62022201</v>
      </c>
      <c r="G650" s="14">
        <f t="shared" ref="G650:G651" si="61">C651</f>
        <v>62022203</v>
      </c>
      <c r="H650" s="13">
        <v>0</v>
      </c>
      <c r="I650" s="11">
        <v>32</v>
      </c>
      <c r="J650" s="11">
        <v>2</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 t="shared" ref="BB650:BB654" si="62">"对目标区域释放法术,在此范围内的目标每秒造成"&amp;W650*100&amp;"%攻击伤害+"&amp;X650&amp;"点固定伤害,并将目标移动速度降低50%,持续6秒"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62022203</v>
      </c>
      <c r="D651" s="15" t="s">
        <v>809</v>
      </c>
      <c r="E651" s="11">
        <v>2</v>
      </c>
      <c r="F651" s="14">
        <v>62022201</v>
      </c>
      <c r="G651" s="14">
        <f t="shared" si="61"/>
        <v>62022204</v>
      </c>
      <c r="H651" s="13">
        <v>0</v>
      </c>
      <c r="I651" s="11">
        <v>37</v>
      </c>
      <c r="J651" s="11">
        <v>2</v>
      </c>
      <c r="K651" s="11">
        <v>0</v>
      </c>
      <c r="L651" s="14">
        <v>0</v>
      </c>
      <c r="M651" s="14">
        <v>0</v>
      </c>
      <c r="N651" s="14">
        <v>1</v>
      </c>
      <c r="O651" s="14">
        <v>0</v>
      </c>
      <c r="P651" s="14">
        <v>0</v>
      </c>
      <c r="Q651" s="14">
        <v>0</v>
      </c>
      <c r="R651" s="6">
        <v>0</v>
      </c>
      <c r="S651" s="13">
        <v>0</v>
      </c>
      <c r="T651" s="11">
        <v>1</v>
      </c>
      <c r="U651" s="14">
        <v>2</v>
      </c>
      <c r="V651" s="14">
        <v>0</v>
      </c>
      <c r="W651" s="14">
        <v>1.2</v>
      </c>
      <c r="X651" s="14">
        <v>1500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si="62"/>
        <v>对目标区域释放法术,在此范围内的目标每秒造成120%攻击伤害+1500点固定伤害,并将目标移动速度降低50%,持续6秒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62022204</v>
      </c>
      <c r="D652" s="15" t="s">
        <v>809</v>
      </c>
      <c r="E652" s="11">
        <v>3</v>
      </c>
      <c r="F652" s="14">
        <v>62022201</v>
      </c>
      <c r="G652" s="11">
        <v>0</v>
      </c>
      <c r="H652" s="13">
        <v>0</v>
      </c>
      <c r="I652" s="11">
        <v>0</v>
      </c>
      <c r="J652" s="11">
        <v>0</v>
      </c>
      <c r="K652" s="11">
        <v>0</v>
      </c>
      <c r="L652" s="14">
        <v>0</v>
      </c>
      <c r="M652" s="14">
        <v>0</v>
      </c>
      <c r="N652" s="14">
        <v>1</v>
      </c>
      <c r="O652" s="14">
        <v>0</v>
      </c>
      <c r="P652" s="14">
        <v>0</v>
      </c>
      <c r="Q652" s="14">
        <v>0</v>
      </c>
      <c r="R652" s="6">
        <v>0</v>
      </c>
      <c r="S652" s="13">
        <v>0</v>
      </c>
      <c r="T652" s="11">
        <v>1</v>
      </c>
      <c r="U652" s="14">
        <v>2</v>
      </c>
      <c r="V652" s="14">
        <v>0</v>
      </c>
      <c r="W652" s="14">
        <v>1.3</v>
      </c>
      <c r="X652" s="14">
        <v>2000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对目标区域释放法术,在此范围内的目标每秒造成130%攻击伤害+2000点固定伤害,并将目标移动速度降低50%,持续6秒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62022205</v>
      </c>
      <c r="D653" s="15" t="s">
        <v>809</v>
      </c>
      <c r="E653" s="11">
        <v>4</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1.4</v>
      </c>
      <c r="X653" s="14">
        <v>2750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对目标区域释放法术,在此范围内的目标每秒造成140%攻击伤害+2750点固定伤害,并将目标移动速度降低50%,持续6秒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62022206</v>
      </c>
      <c r="D654" s="15" t="s">
        <v>809</v>
      </c>
      <c r="E654" s="11">
        <v>5</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1.5</v>
      </c>
      <c r="X654" s="14">
        <v>3500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对目标区域释放法术,在此范围内的目标每秒造成150%攻击伤害+3500点固定伤害,并将目标移动速度降低50%,持续6秒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62022301</v>
      </c>
      <c r="D655" s="7" t="s">
        <v>810</v>
      </c>
      <c r="E655" s="11">
        <v>0</v>
      </c>
      <c r="F655" s="14">
        <v>62022301</v>
      </c>
      <c r="G655" s="14">
        <v>62022302</v>
      </c>
      <c r="H655" s="6">
        <v>0</v>
      </c>
      <c r="I655" s="11">
        <v>30</v>
      </c>
      <c r="J655" s="14">
        <v>5</v>
      </c>
      <c r="K655" s="11">
        <v>0</v>
      </c>
      <c r="L655" s="6">
        <v>0</v>
      </c>
      <c r="M655" s="6">
        <v>0</v>
      </c>
      <c r="N655" s="6">
        <v>1</v>
      </c>
      <c r="O655" s="6">
        <v>0</v>
      </c>
      <c r="P655" s="6">
        <v>0</v>
      </c>
      <c r="Q655" s="6">
        <v>0</v>
      </c>
      <c r="R655" s="6">
        <v>0</v>
      </c>
      <c r="S655" s="6">
        <v>0</v>
      </c>
      <c r="T655" s="11">
        <v>1</v>
      </c>
      <c r="U655" s="6">
        <v>2</v>
      </c>
      <c r="V655" s="6">
        <v>0</v>
      </c>
      <c r="W655" s="14">
        <v>1.75</v>
      </c>
      <c r="X655" s="14">
        <v>1500</v>
      </c>
      <c r="Y655" s="6">
        <v>0</v>
      </c>
      <c r="Z655" s="6">
        <v>0</v>
      </c>
      <c r="AA655" s="6">
        <v>0</v>
      </c>
      <c r="AB655" s="6">
        <v>0</v>
      </c>
      <c r="AC655" s="6">
        <v>0</v>
      </c>
      <c r="AD655" s="6">
        <v>15</v>
      </c>
      <c r="AE655" s="6">
        <v>0</v>
      </c>
      <c r="AF655" s="6">
        <v>0</v>
      </c>
      <c r="AG655" s="6">
        <v>7</v>
      </c>
      <c r="AH655" s="6">
        <v>0</v>
      </c>
      <c r="AI655" s="6">
        <v>0</v>
      </c>
      <c r="AJ655" s="6">
        <v>8</v>
      </c>
      <c r="AK655" s="6">
        <v>0</v>
      </c>
      <c r="AL655" s="6">
        <v>0</v>
      </c>
      <c r="AM655" s="6">
        <v>0</v>
      </c>
      <c r="AN655" s="6">
        <v>0.25</v>
      </c>
      <c r="AO655" s="6">
        <v>1000</v>
      </c>
      <c r="AP655" s="6">
        <v>0</v>
      </c>
      <c r="AQ655" s="6">
        <v>0</v>
      </c>
      <c r="AR655" s="6">
        <v>0</v>
      </c>
      <c r="AS655" s="182" t="s">
        <v>811</v>
      </c>
      <c r="AT655" s="7" t="s">
        <v>196</v>
      </c>
      <c r="AU655" s="6" t="s">
        <v>812</v>
      </c>
      <c r="AV655" s="6" t="s">
        <v>158</v>
      </c>
      <c r="AW655" s="6">
        <v>0</v>
      </c>
      <c r="AX655" s="7" t="s">
        <v>160</v>
      </c>
      <c r="AY655" s="6">
        <v>0</v>
      </c>
      <c r="AZ655" s="13">
        <v>0</v>
      </c>
      <c r="BA655" s="13">
        <v>0</v>
      </c>
      <c r="BB655" s="110" t="str">
        <f t="shared" ref="BB655:BB660" si="63">"给目标释放一个持续6秒的灼烧效果,此效果每2秒会自动释放一个范围伤害,对敌方目标造成"&amp;W661*100&amp;"%攻击伤害+"&amp;X661&amp;"点固定伤害,如果目标为怪物,会对其额外造成50%的伤害"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62022302</v>
      </c>
      <c r="D656" s="7" t="s">
        <v>810</v>
      </c>
      <c r="E656" s="11">
        <v>1</v>
      </c>
      <c r="F656" s="14">
        <v>62022301</v>
      </c>
      <c r="G656" s="14">
        <v>62022303</v>
      </c>
      <c r="H656" s="6">
        <v>0</v>
      </c>
      <c r="I656" s="11">
        <v>37</v>
      </c>
      <c r="J656" s="14">
        <v>2</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si="63"/>
        <v>给目标释放一个持续6秒的灼烧效果,此效果每2秒会自动释放一个范围伤害,对敌方目标造成200%攻击伤害+1800点固定伤害,如果目标为怪物,会对其额外造成50%的伤害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62022303</v>
      </c>
      <c r="D657" s="7" t="s">
        <v>810</v>
      </c>
      <c r="E657" s="11">
        <v>2</v>
      </c>
      <c r="F657" s="14">
        <v>62022301</v>
      </c>
      <c r="G657" s="14">
        <v>62022304</v>
      </c>
      <c r="H657" s="6">
        <v>0</v>
      </c>
      <c r="I657" s="11">
        <v>42</v>
      </c>
      <c r="J657" s="14">
        <v>2</v>
      </c>
      <c r="K657" s="11">
        <v>0</v>
      </c>
      <c r="L657" s="6">
        <v>0</v>
      </c>
      <c r="M657" s="6">
        <v>0</v>
      </c>
      <c r="N657" s="6">
        <v>1</v>
      </c>
      <c r="O657" s="6">
        <v>0</v>
      </c>
      <c r="P657" s="6">
        <v>0</v>
      </c>
      <c r="Q657" s="6">
        <v>0</v>
      </c>
      <c r="R657" s="6">
        <v>0</v>
      </c>
      <c r="S657" s="6">
        <v>0</v>
      </c>
      <c r="T657" s="11">
        <v>1</v>
      </c>
      <c r="U657" s="6">
        <v>2</v>
      </c>
      <c r="V657" s="6">
        <v>0</v>
      </c>
      <c r="W657" s="14">
        <v>2</v>
      </c>
      <c r="X657" s="14">
        <v>2000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813</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给目标释放一个持续6秒的灼烧效果,此效果每2秒会自动释放一个范围伤害,对敌方目标造成225%攻击伤害+2800点固定伤害,如果目标为怪物,会对其额外造成50%的伤害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62022304</v>
      </c>
      <c r="D658" s="7" t="s">
        <v>810</v>
      </c>
      <c r="E658" s="11">
        <v>3</v>
      </c>
      <c r="F658" s="14">
        <v>62022301</v>
      </c>
      <c r="G658" s="6">
        <v>0</v>
      </c>
      <c r="H658" s="6">
        <v>0</v>
      </c>
      <c r="I658" s="14">
        <v>0</v>
      </c>
      <c r="J658" s="14">
        <v>0</v>
      </c>
      <c r="K658" s="11">
        <v>0</v>
      </c>
      <c r="L658" s="6">
        <v>0</v>
      </c>
      <c r="M658" s="6">
        <v>0</v>
      </c>
      <c r="N658" s="6">
        <v>1</v>
      </c>
      <c r="O658" s="6">
        <v>0</v>
      </c>
      <c r="P658" s="6">
        <v>0</v>
      </c>
      <c r="Q658" s="6">
        <v>0</v>
      </c>
      <c r="R658" s="6">
        <v>0</v>
      </c>
      <c r="S658" s="6">
        <v>0</v>
      </c>
      <c r="T658" s="11">
        <v>1</v>
      </c>
      <c r="U658" s="6">
        <v>2</v>
      </c>
      <c r="V658" s="6">
        <v>0</v>
      </c>
      <c r="W658" s="14">
        <v>2.25</v>
      </c>
      <c r="X658" s="14">
        <v>2500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814</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给目标释放一个持续6秒的灼烧效果,此效果每2秒会自动释放一个范围伤害,对敌方目标造成250%攻击伤害+4000点固定伤害,如果目标为怪物,会对其额外造成50%的伤害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62022305</v>
      </c>
      <c r="D659" s="7" t="s">
        <v>810</v>
      </c>
      <c r="E659" s="11">
        <v>4</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2.5</v>
      </c>
      <c r="X659" s="14">
        <v>3000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815</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给目标释放一个持续6秒的灼烧效果,此效果每2秒会自动释放一个范围伤害,对敌方目标造成275%攻击伤害+5200点固定伤害,如果目标为怪物,会对其额外造成50%的伤害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62022306</v>
      </c>
      <c r="D660" s="7" t="s">
        <v>810</v>
      </c>
      <c r="E660" s="11">
        <v>5</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2.75</v>
      </c>
      <c r="X660" s="14">
        <v>3500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816</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给目标释放一个持续6秒的灼烧效果,此效果每2秒会自动释放一个范围伤害,对敌方目标造成300%攻击伤害+900点固定伤害,如果目标为怪物,会对其额外造成50%的伤害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19.5" customHeight="1">
      <c r="C661" s="14">
        <v>62022311</v>
      </c>
      <c r="D661" s="15" t="s">
        <v>817</v>
      </c>
      <c r="E661" s="11">
        <v>0</v>
      </c>
      <c r="F661" s="14">
        <v>62022401</v>
      </c>
      <c r="G661" s="14">
        <f>C662</f>
        <v>62022312</v>
      </c>
      <c r="H661" s="13">
        <v>0</v>
      </c>
      <c r="I661" s="11">
        <v>35</v>
      </c>
      <c r="J661" s="14">
        <v>0</v>
      </c>
      <c r="K661" s="11">
        <v>0</v>
      </c>
      <c r="L661" s="14">
        <v>0</v>
      </c>
      <c r="M661" s="14">
        <v>0</v>
      </c>
      <c r="N661" s="14">
        <v>1</v>
      </c>
      <c r="O661" s="14">
        <v>0</v>
      </c>
      <c r="P661" s="14">
        <v>0</v>
      </c>
      <c r="Q661" s="14">
        <v>0</v>
      </c>
      <c r="R661" s="6">
        <v>0</v>
      </c>
      <c r="S661" s="13">
        <v>0</v>
      </c>
      <c r="T661" s="11">
        <v>1</v>
      </c>
      <c r="U661" s="14">
        <v>2</v>
      </c>
      <c r="V661" s="14">
        <v>0</v>
      </c>
      <c r="W661" s="14">
        <v>1.75</v>
      </c>
      <c r="X661" s="14">
        <v>900</v>
      </c>
      <c r="Y661" s="14">
        <v>0</v>
      </c>
      <c r="Z661" s="14">
        <v>0</v>
      </c>
      <c r="AA661" s="14">
        <v>0</v>
      </c>
      <c r="AB661" s="14">
        <v>1</v>
      </c>
      <c r="AC661" s="14">
        <v>0</v>
      </c>
      <c r="AD661" s="14">
        <v>1</v>
      </c>
      <c r="AE661" s="14">
        <v>1</v>
      </c>
      <c r="AF661" s="14">
        <v>3</v>
      </c>
      <c r="AG661" s="6">
        <v>2</v>
      </c>
      <c r="AH661" s="6">
        <v>1</v>
      </c>
      <c r="AI661" s="6">
        <v>0</v>
      </c>
      <c r="AJ661" s="6">
        <v>6</v>
      </c>
      <c r="AK661" s="14">
        <v>0</v>
      </c>
      <c r="AL661" s="14">
        <v>0</v>
      </c>
      <c r="AM661" s="14">
        <v>0</v>
      </c>
      <c r="AN661" s="14">
        <v>0</v>
      </c>
      <c r="AO661" s="14">
        <v>30000</v>
      </c>
      <c r="AP661" s="14">
        <v>0</v>
      </c>
      <c r="AQ661" s="14">
        <v>0</v>
      </c>
      <c r="AR661" s="6">
        <v>0</v>
      </c>
      <c r="AS661" s="14">
        <v>0</v>
      </c>
      <c r="AT661" s="15" t="s">
        <v>159</v>
      </c>
      <c r="AU661" s="14" t="s">
        <v>818</v>
      </c>
      <c r="AV661" s="14">
        <v>10003002</v>
      </c>
      <c r="AW661" s="14">
        <v>21102031</v>
      </c>
      <c r="AX661" s="15" t="s">
        <v>160</v>
      </c>
      <c r="AY661" s="15">
        <v>0</v>
      </c>
      <c r="AZ661" s="13">
        <v>0</v>
      </c>
      <c r="BA661" s="13">
        <v>0</v>
      </c>
      <c r="BB661" s="110"/>
      <c r="BC661" s="14">
        <v>0</v>
      </c>
      <c r="BD661" s="11">
        <v>0</v>
      </c>
      <c r="BE661" s="14">
        <v>0</v>
      </c>
      <c r="BF661" s="14">
        <v>0</v>
      </c>
      <c r="BG661" s="14">
        <v>0</v>
      </c>
      <c r="BH661" s="14">
        <v>0</v>
      </c>
      <c r="BI661" s="9">
        <v>0</v>
      </c>
      <c r="BJ661" s="6">
        <v>0</v>
      </c>
      <c r="BK661" s="6">
        <v>0</v>
      </c>
      <c r="BL661" s="6">
        <v>0</v>
      </c>
      <c r="BM661" s="6">
        <v>0</v>
      </c>
      <c r="BN661" s="6">
        <v>0</v>
      </c>
      <c r="BO661" s="6">
        <v>0</v>
      </c>
    </row>
    <row r="662" spans="3:67" ht="19.5" customHeight="1">
      <c r="C662" s="14">
        <v>62022312</v>
      </c>
      <c r="D662" s="15" t="s">
        <v>817</v>
      </c>
      <c r="E662" s="11">
        <v>1</v>
      </c>
      <c r="F662" s="14">
        <v>62022401</v>
      </c>
      <c r="G662" s="14">
        <f t="shared" ref="G662:G663" si="64">C663</f>
        <v>62022313</v>
      </c>
      <c r="H662" s="13">
        <v>0</v>
      </c>
      <c r="I662" s="11">
        <v>42</v>
      </c>
      <c r="J662" s="14">
        <v>0</v>
      </c>
      <c r="K662" s="11">
        <v>0</v>
      </c>
      <c r="L662" s="14">
        <v>0</v>
      </c>
      <c r="M662" s="14">
        <v>0</v>
      </c>
      <c r="N662" s="14">
        <v>1</v>
      </c>
      <c r="O662" s="14">
        <v>0</v>
      </c>
      <c r="P662" s="14">
        <v>0</v>
      </c>
      <c r="Q662" s="14">
        <v>0</v>
      </c>
      <c r="R662" s="6">
        <v>0</v>
      </c>
      <c r="S662" s="13">
        <v>0</v>
      </c>
      <c r="T662" s="11">
        <v>1</v>
      </c>
      <c r="U662" s="14">
        <v>2</v>
      </c>
      <c r="V662" s="14">
        <v>0</v>
      </c>
      <c r="W662" s="14">
        <v>2</v>
      </c>
      <c r="X662" s="14">
        <v>1800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62022313</v>
      </c>
      <c r="D663" s="15" t="s">
        <v>817</v>
      </c>
      <c r="E663" s="11">
        <v>2</v>
      </c>
      <c r="F663" s="14">
        <v>62022401</v>
      </c>
      <c r="G663" s="14">
        <f t="shared" si="64"/>
        <v>62022314</v>
      </c>
      <c r="H663" s="13">
        <v>0</v>
      </c>
      <c r="I663" s="11">
        <v>47</v>
      </c>
      <c r="J663" s="14">
        <v>0</v>
      </c>
      <c r="K663" s="11">
        <v>0</v>
      </c>
      <c r="L663" s="14">
        <v>0</v>
      </c>
      <c r="M663" s="14">
        <v>0</v>
      </c>
      <c r="N663" s="14">
        <v>1</v>
      </c>
      <c r="O663" s="14">
        <v>0</v>
      </c>
      <c r="P663" s="14">
        <v>0</v>
      </c>
      <c r="Q663" s="14">
        <v>0</v>
      </c>
      <c r="R663" s="6">
        <v>0</v>
      </c>
      <c r="S663" s="13">
        <v>0</v>
      </c>
      <c r="T663" s="11">
        <v>1</v>
      </c>
      <c r="U663" s="14">
        <v>2</v>
      </c>
      <c r="V663" s="14">
        <v>0</v>
      </c>
      <c r="W663" s="14">
        <v>2.25</v>
      </c>
      <c r="X663" s="14">
        <v>2800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62022314</v>
      </c>
      <c r="D664" s="15" t="s">
        <v>817</v>
      </c>
      <c r="E664" s="11">
        <v>3</v>
      </c>
      <c r="F664" s="14">
        <v>62022401</v>
      </c>
      <c r="G664" s="14">
        <v>0</v>
      </c>
      <c r="H664" s="13">
        <v>0</v>
      </c>
      <c r="I664" s="14">
        <v>0</v>
      </c>
      <c r="J664" s="14">
        <v>0</v>
      </c>
      <c r="K664" s="11">
        <v>0</v>
      </c>
      <c r="L664" s="14">
        <v>0</v>
      </c>
      <c r="M664" s="14">
        <v>0</v>
      </c>
      <c r="N664" s="14">
        <v>1</v>
      </c>
      <c r="O664" s="14">
        <v>0</v>
      </c>
      <c r="P664" s="14">
        <v>0</v>
      </c>
      <c r="Q664" s="14">
        <v>0</v>
      </c>
      <c r="R664" s="6">
        <v>0</v>
      </c>
      <c r="S664" s="13">
        <v>0</v>
      </c>
      <c r="T664" s="11">
        <v>1</v>
      </c>
      <c r="U664" s="14">
        <v>2</v>
      </c>
      <c r="V664" s="14">
        <v>0</v>
      </c>
      <c r="W664" s="14">
        <v>2.5</v>
      </c>
      <c r="X664" s="14">
        <v>4000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62022315</v>
      </c>
      <c r="D665" s="15" t="s">
        <v>817</v>
      </c>
      <c r="E665" s="11">
        <v>4</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2.75</v>
      </c>
      <c r="X665" s="14">
        <v>5200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62022401</v>
      </c>
      <c r="D666" s="15" t="s">
        <v>819</v>
      </c>
      <c r="E666" s="11">
        <v>0</v>
      </c>
      <c r="F666" s="14">
        <v>62022401</v>
      </c>
      <c r="G666" s="14">
        <f>C667</f>
        <v>62022402</v>
      </c>
      <c r="H666" s="13">
        <v>0</v>
      </c>
      <c r="I666" s="14">
        <v>35</v>
      </c>
      <c r="J666" s="14">
        <v>5</v>
      </c>
      <c r="K666" s="11">
        <v>0</v>
      </c>
      <c r="L666" s="14">
        <v>0</v>
      </c>
      <c r="M666" s="14">
        <v>0</v>
      </c>
      <c r="N666" s="14">
        <v>1</v>
      </c>
      <c r="O666" s="14">
        <v>0</v>
      </c>
      <c r="P666" s="14">
        <v>0</v>
      </c>
      <c r="Q666" s="14">
        <v>0</v>
      </c>
      <c r="R666" s="6">
        <v>0</v>
      </c>
      <c r="S666" s="13">
        <v>0</v>
      </c>
      <c r="T666" s="11">
        <v>1</v>
      </c>
      <c r="U666" s="14">
        <v>2</v>
      </c>
      <c r="V666" s="14">
        <v>0</v>
      </c>
      <c r="W666" s="14">
        <v>3</v>
      </c>
      <c r="X666" s="14">
        <v>900</v>
      </c>
      <c r="Y666" s="14">
        <v>0</v>
      </c>
      <c r="Z666" s="14">
        <v>0</v>
      </c>
      <c r="AA666" s="14">
        <v>0</v>
      </c>
      <c r="AB666" s="14">
        <v>0</v>
      </c>
      <c r="AC666" s="14">
        <v>0</v>
      </c>
      <c r="AD666" s="6">
        <v>20</v>
      </c>
      <c r="AE666" s="14">
        <v>1</v>
      </c>
      <c r="AF666" s="14">
        <v>3</v>
      </c>
      <c r="AG666" s="6">
        <v>2</v>
      </c>
      <c r="AH666" s="6">
        <v>1</v>
      </c>
      <c r="AI666" s="6">
        <v>0</v>
      </c>
      <c r="AJ666" s="6">
        <v>6</v>
      </c>
      <c r="AK666" s="14">
        <v>0</v>
      </c>
      <c r="AL666" s="14">
        <v>0.5</v>
      </c>
      <c r="AM666" s="14">
        <v>0</v>
      </c>
      <c r="AN666" s="14">
        <v>0</v>
      </c>
      <c r="AO666" s="14">
        <v>30000</v>
      </c>
      <c r="AP666" s="14">
        <v>0</v>
      </c>
      <c r="AQ666" s="14">
        <v>0</v>
      </c>
      <c r="AR666" s="6">
        <v>0</v>
      </c>
      <c r="AS666" s="14">
        <v>92024001</v>
      </c>
      <c r="AT666" s="15" t="s">
        <v>159</v>
      </c>
      <c r="AU666" s="14" t="s">
        <v>818</v>
      </c>
      <c r="AV666" s="14">
        <v>10003002</v>
      </c>
      <c r="AW666" s="14">
        <v>21102031</v>
      </c>
      <c r="AX666" s="15" t="s">
        <v>160</v>
      </c>
      <c r="AY666" s="15">
        <v>0</v>
      </c>
      <c r="AZ666" s="13">
        <v>0</v>
      </c>
      <c r="BA666" s="13">
        <v>0</v>
      </c>
      <c r="BB666" s="110" t="str">
        <f>"吟唱0.5秒,立即对目标范围内的怪物造成"&amp;W666*100&amp;"%攻击伤害+"&amp;X666&amp;"点固定伤害,并造成2秒眩晕"</f>
        <v>吟唱0.5秒,立即对目标范围内的怪物造成300%攻击伤害+900点固定伤害,并造成2秒眩晕</v>
      </c>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62022402</v>
      </c>
      <c r="D667" s="15" t="s">
        <v>819</v>
      </c>
      <c r="E667" s="11">
        <v>1</v>
      </c>
      <c r="F667" s="14">
        <v>62022401</v>
      </c>
      <c r="G667" s="14">
        <f t="shared" ref="G667:G668" si="65">C668</f>
        <v>62022403</v>
      </c>
      <c r="H667" s="13">
        <v>0</v>
      </c>
      <c r="I667" s="11">
        <v>42</v>
      </c>
      <c r="J667" s="14">
        <v>2</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4</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21102040</v>
      </c>
      <c r="AX667" s="15" t="s">
        <v>160</v>
      </c>
      <c r="AY667" s="15">
        <v>0</v>
      </c>
      <c r="AZ667" s="13">
        <v>0</v>
      </c>
      <c r="BA667" s="13">
        <v>0</v>
      </c>
      <c r="BB667" s="110" t="str">
        <f t="shared" ref="BB667:BB671" si="66">"吟唱0.5秒,立即对目标范围内的怪物造成"&amp;W667*100&amp;"%攻击伤害+"&amp;X667&amp;"点固定伤害,并造成2秒眩晕"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62022403</v>
      </c>
      <c r="D668" s="15" t="s">
        <v>819</v>
      </c>
      <c r="E668" s="11">
        <v>2</v>
      </c>
      <c r="F668" s="14">
        <v>62022401</v>
      </c>
      <c r="G668" s="14">
        <f t="shared" si="65"/>
        <v>62022404</v>
      </c>
      <c r="H668" s="13">
        <v>0</v>
      </c>
      <c r="I668" s="11">
        <v>47</v>
      </c>
      <c r="J668" s="14">
        <v>2</v>
      </c>
      <c r="K668" s="11">
        <v>0</v>
      </c>
      <c r="L668" s="14">
        <v>0</v>
      </c>
      <c r="M668" s="14">
        <v>0</v>
      </c>
      <c r="N668" s="14">
        <v>1</v>
      </c>
      <c r="O668" s="14">
        <v>0</v>
      </c>
      <c r="P668" s="14">
        <v>0</v>
      </c>
      <c r="Q668" s="14">
        <v>0</v>
      </c>
      <c r="R668" s="6">
        <v>0</v>
      </c>
      <c r="S668" s="13">
        <v>0</v>
      </c>
      <c r="T668" s="11">
        <v>1</v>
      </c>
      <c r="U668" s="14">
        <v>2</v>
      </c>
      <c r="V668" s="14">
        <v>0</v>
      </c>
      <c r="W668" s="14">
        <v>3.25</v>
      </c>
      <c r="X668" s="14">
        <v>1800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si="66"/>
        <v>吟唱0.5秒,立即对目标范围内的怪物造成325%攻击伤害+1800点固定伤害,并造成2秒眩晕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62022404</v>
      </c>
      <c r="D669" s="15" t="s">
        <v>819</v>
      </c>
      <c r="E669" s="11">
        <v>3</v>
      </c>
      <c r="F669" s="14">
        <v>62022401</v>
      </c>
      <c r="G669" s="14">
        <v>0</v>
      </c>
      <c r="H669" s="13">
        <v>0</v>
      </c>
      <c r="I669" s="11">
        <v>0</v>
      </c>
      <c r="J669" s="14">
        <v>0</v>
      </c>
      <c r="K669" s="11">
        <v>0</v>
      </c>
      <c r="L669" s="14">
        <v>0</v>
      </c>
      <c r="M669" s="14">
        <v>0</v>
      </c>
      <c r="N669" s="14">
        <v>1</v>
      </c>
      <c r="O669" s="14">
        <v>0</v>
      </c>
      <c r="P669" s="14">
        <v>0</v>
      </c>
      <c r="Q669" s="14">
        <v>0</v>
      </c>
      <c r="R669" s="6">
        <v>0</v>
      </c>
      <c r="S669" s="13">
        <v>0</v>
      </c>
      <c r="T669" s="11">
        <v>1</v>
      </c>
      <c r="U669" s="14">
        <v>2</v>
      </c>
      <c r="V669" s="14">
        <v>0</v>
      </c>
      <c r="W669" s="14">
        <v>3.5</v>
      </c>
      <c r="X669" s="14">
        <v>2800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吟唱0.5秒,立即对目标范围内的怪物造成350%攻击伤害+2800点固定伤害,并造成2秒眩晕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62022405</v>
      </c>
      <c r="D670" s="15" t="s">
        <v>819</v>
      </c>
      <c r="E670" s="11">
        <v>4</v>
      </c>
      <c r="F670" s="14">
        <v>62022401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3.75</v>
      </c>
      <c r="X670" s="14">
        <v>4000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吟唱0.5秒,立即对目标范围内的怪物造成375%攻击伤害+4000点固定伤害,并造成2秒眩晕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62022406</v>
      </c>
      <c r="D671" s="15" t="s">
        <v>819</v>
      </c>
      <c r="E671" s="11">
        <v>5</v>
      </c>
      <c r="F671" s="14">
        <v>62022401</v>
      </c>
      <c r="G671" s="11">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4</v>
      </c>
      <c r="X671" s="14">
        <v>5200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吟唱0.5秒,立即对目标范围内的怪物造成400%攻击伤害+5200点固定伤害,并造成2秒眩晕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20.100000000000001" customHeight="1">
      <c r="C672" s="24">
        <v>620231011</v>
      </c>
      <c r="D672" s="38" t="s">
        <v>820</v>
      </c>
      <c r="E672" s="24">
        <v>0</v>
      </c>
      <c r="F672" s="24">
        <v>62023101</v>
      </c>
      <c r="G672" s="24">
        <v>62023102</v>
      </c>
      <c r="H672" s="24">
        <v>0</v>
      </c>
      <c r="I672" s="24">
        <v>20</v>
      </c>
      <c r="J672" s="24">
        <v>5</v>
      </c>
      <c r="K672" s="24">
        <v>0</v>
      </c>
      <c r="L672" s="24">
        <v>0</v>
      </c>
      <c r="M672" s="24">
        <v>0</v>
      </c>
      <c r="N672" s="24">
        <v>1</v>
      </c>
      <c r="O672" s="24">
        <v>0</v>
      </c>
      <c r="P672" s="24">
        <v>0</v>
      </c>
      <c r="Q672" s="24">
        <v>0</v>
      </c>
      <c r="R672" s="6">
        <v>0</v>
      </c>
      <c r="S672" s="24">
        <v>0</v>
      </c>
      <c r="T672" s="24">
        <v>1</v>
      </c>
      <c r="U672" s="24">
        <v>2</v>
      </c>
      <c r="V672" s="24">
        <v>0</v>
      </c>
      <c r="W672" s="24">
        <v>2</v>
      </c>
      <c r="X672" s="24">
        <v>1050</v>
      </c>
      <c r="Y672" s="24">
        <v>0</v>
      </c>
      <c r="Z672" s="24">
        <v>0</v>
      </c>
      <c r="AA672" s="24">
        <v>0</v>
      </c>
      <c r="AB672" s="24">
        <v>1</v>
      </c>
      <c r="AC672" s="24">
        <v>0</v>
      </c>
      <c r="AD672" s="24">
        <v>12</v>
      </c>
      <c r="AE672" s="24">
        <v>0</v>
      </c>
      <c r="AF672" s="24">
        <v>0</v>
      </c>
      <c r="AG672" s="24">
        <v>7</v>
      </c>
      <c r="AH672" s="24">
        <v>0</v>
      </c>
      <c r="AI672" s="6">
        <v>0</v>
      </c>
      <c r="AJ672" s="24">
        <v>7</v>
      </c>
      <c r="AK672" s="24">
        <v>0</v>
      </c>
      <c r="AL672" s="24">
        <v>0</v>
      </c>
      <c r="AM672" s="24">
        <v>0</v>
      </c>
      <c r="AN672" s="24">
        <v>0</v>
      </c>
      <c r="AO672" s="24">
        <v>1000</v>
      </c>
      <c r="AP672" s="24">
        <v>0</v>
      </c>
      <c r="AQ672" s="24">
        <v>0</v>
      </c>
      <c r="AR672" s="24">
        <v>92031001</v>
      </c>
      <c r="AS672" s="24">
        <v>92031001</v>
      </c>
      <c r="AT672" s="38" t="s">
        <v>159</v>
      </c>
      <c r="AU672" s="24" t="s">
        <v>821</v>
      </c>
      <c r="AV672" s="24">
        <v>0</v>
      </c>
      <c r="AW672" s="24">
        <v>21103010</v>
      </c>
      <c r="AX672" s="38" t="s">
        <v>160</v>
      </c>
      <c r="AY672" s="38" t="s">
        <v>158</v>
      </c>
      <c r="AZ672" s="24">
        <v>0</v>
      </c>
      <c r="BA672" s="24">
        <v>0</v>
      </c>
      <c r="BB672" s="118" t="s">
        <v>822</v>
      </c>
      <c r="BC672" s="24">
        <v>0</v>
      </c>
      <c r="BD672" s="11">
        <v>0</v>
      </c>
      <c r="BE672" s="24">
        <v>0</v>
      </c>
      <c r="BF672" s="24">
        <v>0</v>
      </c>
      <c r="BG672" s="24">
        <v>0</v>
      </c>
      <c r="BH672" s="24">
        <v>0</v>
      </c>
      <c r="BI672" s="9">
        <v>0</v>
      </c>
      <c r="BJ672" s="6">
        <v>0</v>
      </c>
      <c r="BK672" s="6">
        <v>0</v>
      </c>
      <c r="BL672" s="6">
        <v>0</v>
      </c>
      <c r="BM672" s="6">
        <v>0</v>
      </c>
      <c r="BN672" s="6">
        <v>0</v>
      </c>
      <c r="BO672" s="6">
        <v>0</v>
      </c>
    </row>
    <row r="673" spans="3:67" ht="20.100000000000001" customHeight="1">
      <c r="C673" s="24">
        <v>620231021</v>
      </c>
      <c r="D673" s="38" t="s">
        <v>820</v>
      </c>
      <c r="E673" s="24">
        <v>1</v>
      </c>
      <c r="F673" s="24">
        <v>62023101</v>
      </c>
      <c r="G673" s="24">
        <v>62023103</v>
      </c>
      <c r="H673" s="24">
        <v>0</v>
      </c>
      <c r="I673" s="24">
        <v>27</v>
      </c>
      <c r="J673" s="24">
        <v>2</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620231031</v>
      </c>
      <c r="D674" s="38" t="s">
        <v>820</v>
      </c>
      <c r="E674" s="24">
        <v>2</v>
      </c>
      <c r="F674" s="24">
        <v>62023101</v>
      </c>
      <c r="G674" s="24">
        <v>62023104</v>
      </c>
      <c r="H674" s="24">
        <v>0</v>
      </c>
      <c r="I674" s="24">
        <v>32</v>
      </c>
      <c r="J674" s="24">
        <v>2</v>
      </c>
      <c r="K674" s="24">
        <v>0</v>
      </c>
      <c r="L674" s="24">
        <v>0</v>
      </c>
      <c r="M674" s="24">
        <v>0</v>
      </c>
      <c r="N674" s="24">
        <v>1</v>
      </c>
      <c r="O674" s="24">
        <v>0</v>
      </c>
      <c r="P674" s="24">
        <v>0</v>
      </c>
      <c r="Q674" s="24">
        <v>0</v>
      </c>
      <c r="R674" s="6">
        <v>0</v>
      </c>
      <c r="S674" s="24">
        <v>0</v>
      </c>
      <c r="T674" s="24">
        <v>1</v>
      </c>
      <c r="U674" s="24">
        <v>2</v>
      </c>
      <c r="V674" s="24">
        <v>0</v>
      </c>
      <c r="W674" s="24">
        <v>2</v>
      </c>
      <c r="X674" s="24">
        <v>1400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823</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620231041</v>
      </c>
      <c r="D675" s="38" t="s">
        <v>820</v>
      </c>
      <c r="E675" s="24">
        <v>3</v>
      </c>
      <c r="F675" s="24">
        <v>62023101</v>
      </c>
      <c r="G675" s="24">
        <v>0</v>
      </c>
      <c r="H675" s="24">
        <v>0</v>
      </c>
      <c r="I675" s="24">
        <v>0</v>
      </c>
      <c r="J675" s="117">
        <v>0</v>
      </c>
      <c r="K675" s="24">
        <v>0</v>
      </c>
      <c r="L675" s="24">
        <v>0</v>
      </c>
      <c r="M675" s="24">
        <v>0</v>
      </c>
      <c r="N675" s="24">
        <v>1</v>
      </c>
      <c r="O675" s="24">
        <v>0</v>
      </c>
      <c r="P675" s="24">
        <v>0</v>
      </c>
      <c r="Q675" s="24">
        <v>0</v>
      </c>
      <c r="R675" s="6">
        <v>0</v>
      </c>
      <c r="S675" s="24">
        <v>0</v>
      </c>
      <c r="T675" s="24">
        <v>1</v>
      </c>
      <c r="U675" s="24">
        <v>2</v>
      </c>
      <c r="V675" s="24">
        <v>0</v>
      </c>
      <c r="W675" s="24">
        <v>2</v>
      </c>
      <c r="X675" s="24">
        <v>1750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824</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620231051</v>
      </c>
      <c r="D676" s="38" t="s">
        <v>820</v>
      </c>
      <c r="E676" s="24">
        <v>4</v>
      </c>
      <c r="F676" s="24">
        <v>62023101</v>
      </c>
      <c r="G676" s="24">
        <v>0</v>
      </c>
      <c r="H676" s="24">
        <v>0</v>
      </c>
      <c r="I676" s="24">
        <v>0</v>
      </c>
      <c r="J676" s="24">
        <v>0</v>
      </c>
      <c r="K676" s="24">
        <v>0</v>
      </c>
      <c r="L676" s="24">
        <v>0</v>
      </c>
      <c r="M676" s="24">
        <v>0</v>
      </c>
      <c r="N676" s="24">
        <v>1</v>
      </c>
      <c r="O676" s="24">
        <v>0</v>
      </c>
      <c r="P676" s="24">
        <v>0</v>
      </c>
      <c r="Q676" s="24">
        <v>0</v>
      </c>
      <c r="R676" s="6">
        <v>0</v>
      </c>
      <c r="S676" s="24">
        <v>0</v>
      </c>
      <c r="T676" s="24">
        <v>1</v>
      </c>
      <c r="U676" s="24">
        <v>2</v>
      </c>
      <c r="V676" s="24">
        <v>0</v>
      </c>
      <c r="W676" s="24">
        <v>2</v>
      </c>
      <c r="X676" s="24">
        <v>2100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825</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620231061</v>
      </c>
      <c r="D677" s="38" t="s">
        <v>820</v>
      </c>
      <c r="E677" s="24">
        <v>5</v>
      </c>
      <c r="F677" s="24">
        <v>62023101</v>
      </c>
      <c r="G677" s="24">
        <v>62023202</v>
      </c>
      <c r="H677" s="24">
        <v>0</v>
      </c>
      <c r="I677" s="24">
        <v>25</v>
      </c>
      <c r="J677" s="24">
        <v>5</v>
      </c>
      <c r="K677" s="24">
        <v>0</v>
      </c>
      <c r="L677" s="24">
        <v>0</v>
      </c>
      <c r="M677" s="24">
        <v>0</v>
      </c>
      <c r="N677" s="24">
        <v>1</v>
      </c>
      <c r="O677" s="24">
        <v>0</v>
      </c>
      <c r="P677" s="24">
        <v>0</v>
      </c>
      <c r="Q677" s="24">
        <v>0</v>
      </c>
      <c r="R677" s="6">
        <v>0</v>
      </c>
      <c r="S677" s="24">
        <v>0</v>
      </c>
      <c r="T677" s="24">
        <v>1</v>
      </c>
      <c r="U677" s="24">
        <v>2</v>
      </c>
      <c r="V677" s="24">
        <v>0</v>
      </c>
      <c r="W677" s="24">
        <v>2</v>
      </c>
      <c r="X677" s="24">
        <v>2450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826</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14">
        <v>62023101</v>
      </c>
      <c r="D678" s="15" t="s">
        <v>242</v>
      </c>
      <c r="E678" s="11">
        <v>0</v>
      </c>
      <c r="F678" s="14">
        <v>62021101</v>
      </c>
      <c r="G678" s="14">
        <f>C679</f>
        <v>62023102</v>
      </c>
      <c r="H678" s="13">
        <v>0</v>
      </c>
      <c r="I678" s="11">
        <v>18</v>
      </c>
      <c r="J678" s="11">
        <v>5</v>
      </c>
      <c r="K678" s="11">
        <v>0</v>
      </c>
      <c r="L678" s="14">
        <v>0</v>
      </c>
      <c r="M678" s="14">
        <v>0</v>
      </c>
      <c r="N678" s="14">
        <v>1</v>
      </c>
      <c r="O678" s="14">
        <v>0</v>
      </c>
      <c r="P678" s="14">
        <v>0</v>
      </c>
      <c r="Q678" s="14">
        <v>0</v>
      </c>
      <c r="R678" s="6">
        <v>0</v>
      </c>
      <c r="S678" s="13">
        <v>0</v>
      </c>
      <c r="T678" s="11">
        <v>1</v>
      </c>
      <c r="U678" s="14">
        <v>2</v>
      </c>
      <c r="V678" s="14">
        <v>0</v>
      </c>
      <c r="W678" s="14">
        <v>0</v>
      </c>
      <c r="X678" s="14">
        <v>0</v>
      </c>
      <c r="Y678" s="14">
        <v>0</v>
      </c>
      <c r="Z678" s="14">
        <v>0</v>
      </c>
      <c r="AA678" s="14">
        <v>0</v>
      </c>
      <c r="AB678" s="14">
        <v>0</v>
      </c>
      <c r="AC678" s="14">
        <v>0</v>
      </c>
      <c r="AD678" s="14">
        <v>30</v>
      </c>
      <c r="AE678" s="14">
        <v>0</v>
      </c>
      <c r="AF678" s="14">
        <v>0</v>
      </c>
      <c r="AG678" s="6">
        <v>2</v>
      </c>
      <c r="AH678" s="6">
        <v>0</v>
      </c>
      <c r="AI678" s="6">
        <v>0</v>
      </c>
      <c r="AJ678" s="6">
        <v>0</v>
      </c>
      <c r="AK678" s="14">
        <v>0</v>
      </c>
      <c r="AL678" s="14">
        <v>0</v>
      </c>
      <c r="AM678" s="14">
        <v>0</v>
      </c>
      <c r="AN678" s="24">
        <v>0</v>
      </c>
      <c r="AO678" s="14">
        <v>1000</v>
      </c>
      <c r="AP678" s="14">
        <v>0</v>
      </c>
      <c r="AQ678" s="14">
        <v>0</v>
      </c>
      <c r="AR678" s="6">
        <v>92011001</v>
      </c>
      <c r="AS678" s="14" t="s">
        <v>158</v>
      </c>
      <c r="AT678" s="15" t="s">
        <v>159</v>
      </c>
      <c r="AU678" s="14" t="s">
        <v>246</v>
      </c>
      <c r="AV678" s="14">
        <v>0</v>
      </c>
      <c r="AW678" s="14">
        <v>0</v>
      </c>
      <c r="AX678" s="15" t="s">
        <v>160</v>
      </c>
      <c r="AY678" s="15" t="s">
        <v>158</v>
      </c>
      <c r="AZ678" s="13">
        <v>0</v>
      </c>
      <c r="BA678" s="13">
        <v>0</v>
      </c>
      <c r="BB678" s="68" t="s">
        <v>827</v>
      </c>
      <c r="BC678" s="14">
        <v>0</v>
      </c>
      <c r="BD678" s="11">
        <v>0</v>
      </c>
      <c r="BE678" s="14">
        <v>0</v>
      </c>
      <c r="BF678" s="14">
        <v>0</v>
      </c>
      <c r="BG678" s="14">
        <v>0</v>
      </c>
      <c r="BH678" s="14">
        <v>0</v>
      </c>
      <c r="BI678" s="9">
        <v>0</v>
      </c>
      <c r="BJ678" s="6">
        <v>1</v>
      </c>
      <c r="BK678" s="6">
        <v>0</v>
      </c>
      <c r="BL678" s="6">
        <v>0</v>
      </c>
      <c r="BM678" s="6">
        <v>0</v>
      </c>
      <c r="BN678" s="6">
        <v>0</v>
      </c>
      <c r="BO678" s="6">
        <v>0</v>
      </c>
    </row>
    <row r="679" spans="3:67" ht="20.100000000000001" customHeight="1">
      <c r="C679" s="14">
        <v>62023102</v>
      </c>
      <c r="D679" s="15" t="s">
        <v>242</v>
      </c>
      <c r="E679" s="11">
        <v>1</v>
      </c>
      <c r="F679" s="14">
        <v>62021101</v>
      </c>
      <c r="G679" s="14">
        <f t="shared" ref="G679:G680" si="67">C680</f>
        <v>62023103</v>
      </c>
      <c r="H679" s="13">
        <v>0</v>
      </c>
      <c r="I679" s="11">
        <v>27</v>
      </c>
      <c r="J679" s="11">
        <v>2</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62023103</v>
      </c>
      <c r="D680" s="15" t="s">
        <v>242</v>
      </c>
      <c r="E680" s="11">
        <v>2</v>
      </c>
      <c r="F680" s="14">
        <v>62021101</v>
      </c>
      <c r="G680" s="14">
        <f t="shared" si="67"/>
        <v>62023104</v>
      </c>
      <c r="H680" s="13">
        <v>0</v>
      </c>
      <c r="I680" s="11">
        <v>32</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92011002</v>
      </c>
      <c r="AS680" s="14" t="s">
        <v>158</v>
      </c>
      <c r="AT680" s="15" t="s">
        <v>159</v>
      </c>
      <c r="AU680" s="14" t="s">
        <v>246</v>
      </c>
      <c r="AV680" s="14">
        <v>0</v>
      </c>
      <c r="AW680" s="14">
        <v>0</v>
      </c>
      <c r="AX680" s="15" t="s">
        <v>160</v>
      </c>
      <c r="AY680" s="15" t="s">
        <v>158</v>
      </c>
      <c r="AZ680" s="13">
        <v>0</v>
      </c>
      <c r="BA680" s="13">
        <v>0</v>
      </c>
      <c r="BB680" s="68" t="s">
        <v>828</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62023104</v>
      </c>
      <c r="D681" s="15" t="s">
        <v>242</v>
      </c>
      <c r="E681" s="11">
        <v>3</v>
      </c>
      <c r="F681" s="14">
        <v>62021101</v>
      </c>
      <c r="G681" s="11">
        <v>0</v>
      </c>
      <c r="H681" s="13">
        <v>0</v>
      </c>
      <c r="I681" s="11">
        <v>0</v>
      </c>
      <c r="J681" s="107">
        <v>0</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92011003</v>
      </c>
      <c r="AS681" s="14" t="s">
        <v>158</v>
      </c>
      <c r="AT681" s="15" t="s">
        <v>159</v>
      </c>
      <c r="AU681" s="14" t="s">
        <v>246</v>
      </c>
      <c r="AV681" s="14">
        <v>0</v>
      </c>
      <c r="AW681" s="14">
        <v>0</v>
      </c>
      <c r="AX681" s="15" t="s">
        <v>160</v>
      </c>
      <c r="AY681" s="15" t="s">
        <v>158</v>
      </c>
      <c r="AZ681" s="13">
        <v>0</v>
      </c>
      <c r="BA681" s="13">
        <v>0</v>
      </c>
      <c r="BB681" s="68" t="s">
        <v>829</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62023105</v>
      </c>
      <c r="D682" s="15" t="s">
        <v>242</v>
      </c>
      <c r="E682" s="11">
        <v>4</v>
      </c>
      <c r="F682" s="14">
        <v>62021101</v>
      </c>
      <c r="G682" s="11">
        <v>0</v>
      </c>
      <c r="H682" s="13">
        <v>0</v>
      </c>
      <c r="I682" s="11">
        <v>0</v>
      </c>
      <c r="J682" s="11">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92011004</v>
      </c>
      <c r="AS682" s="14" t="s">
        <v>158</v>
      </c>
      <c r="AT682" s="15" t="s">
        <v>159</v>
      </c>
      <c r="AU682" s="14" t="s">
        <v>246</v>
      </c>
      <c r="AV682" s="14">
        <v>0</v>
      </c>
      <c r="AW682" s="14">
        <v>0</v>
      </c>
      <c r="AX682" s="15" t="s">
        <v>160</v>
      </c>
      <c r="AY682" s="15" t="s">
        <v>158</v>
      </c>
      <c r="AZ682" s="13">
        <v>0</v>
      </c>
      <c r="BA682" s="13">
        <v>0</v>
      </c>
      <c r="BB682" s="68" t="s">
        <v>830</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62023106</v>
      </c>
      <c r="D683" s="15" t="s">
        <v>242</v>
      </c>
      <c r="E683" s="11">
        <v>5</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92011005</v>
      </c>
      <c r="AS683" s="14" t="s">
        <v>158</v>
      </c>
      <c r="AT683" s="15" t="s">
        <v>159</v>
      </c>
      <c r="AU683" s="14" t="s">
        <v>246</v>
      </c>
      <c r="AV683" s="14">
        <v>0</v>
      </c>
      <c r="AW683" s="14">
        <v>0</v>
      </c>
      <c r="AX683" s="15" t="s">
        <v>160</v>
      </c>
      <c r="AY683" s="15" t="s">
        <v>158</v>
      </c>
      <c r="AZ683" s="13">
        <v>0</v>
      </c>
      <c r="BA683" s="13">
        <v>0</v>
      </c>
      <c r="BB683" s="68" t="s">
        <v>831</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62023201</v>
      </c>
      <c r="D684" s="15" t="s">
        <v>832</v>
      </c>
      <c r="E684" s="11">
        <v>0</v>
      </c>
      <c r="F684" s="14">
        <v>62023201</v>
      </c>
      <c r="G684" s="14">
        <v>62023202</v>
      </c>
      <c r="H684" s="13">
        <v>0</v>
      </c>
      <c r="I684" s="11">
        <v>25</v>
      </c>
      <c r="J684" s="11">
        <v>5</v>
      </c>
      <c r="K684" s="11">
        <v>0</v>
      </c>
      <c r="L684" s="14">
        <v>0</v>
      </c>
      <c r="M684" s="14">
        <v>0</v>
      </c>
      <c r="N684" s="14">
        <v>1</v>
      </c>
      <c r="O684" s="14">
        <v>0</v>
      </c>
      <c r="P684" s="14">
        <v>0</v>
      </c>
      <c r="Q684" s="14">
        <v>0</v>
      </c>
      <c r="R684" s="6">
        <v>0</v>
      </c>
      <c r="S684" s="13">
        <v>0</v>
      </c>
      <c r="T684" s="11">
        <v>1</v>
      </c>
      <c r="U684" s="14">
        <v>2</v>
      </c>
      <c r="V684" s="14">
        <v>0</v>
      </c>
      <c r="W684" s="14">
        <v>1.1000000000000001</v>
      </c>
      <c r="X684" s="14">
        <v>500</v>
      </c>
      <c r="Y684" s="14">
        <v>0</v>
      </c>
      <c r="Z684" s="14">
        <v>0</v>
      </c>
      <c r="AA684" s="14">
        <v>0</v>
      </c>
      <c r="AB684" s="14">
        <v>0</v>
      </c>
      <c r="AC684" s="14">
        <v>0</v>
      </c>
      <c r="AD684" s="14">
        <v>18</v>
      </c>
      <c r="AE684" s="14">
        <v>1</v>
      </c>
      <c r="AF684" s="14">
        <v>4</v>
      </c>
      <c r="AG684" s="6">
        <v>2</v>
      </c>
      <c r="AH684" s="6">
        <v>1</v>
      </c>
      <c r="AI684" s="6">
        <v>0</v>
      </c>
      <c r="AJ684" s="6">
        <v>6</v>
      </c>
      <c r="AK684" s="14">
        <v>0</v>
      </c>
      <c r="AL684" s="14">
        <v>0</v>
      </c>
      <c r="AM684" s="14">
        <v>0</v>
      </c>
      <c r="AN684" s="14">
        <v>0.25</v>
      </c>
      <c r="AO684" s="14">
        <v>10000</v>
      </c>
      <c r="AP684" s="14">
        <v>0.5</v>
      </c>
      <c r="AQ684" s="14">
        <v>0</v>
      </c>
      <c r="AR684" s="6">
        <v>0</v>
      </c>
      <c r="AS684" s="6">
        <v>92032001</v>
      </c>
      <c r="AT684" s="15" t="s">
        <v>159</v>
      </c>
      <c r="AU684" s="14" t="s">
        <v>833</v>
      </c>
      <c r="AV684" s="14">
        <v>10002001</v>
      </c>
      <c r="AW684" s="14">
        <v>21103020</v>
      </c>
      <c r="AX684" s="15" t="s">
        <v>229</v>
      </c>
      <c r="AY684" s="15" t="s">
        <v>259</v>
      </c>
      <c r="AZ684" s="13">
        <v>0</v>
      </c>
      <c r="BA684" s="13">
        <v>0</v>
      </c>
      <c r="BB684" s="68" t="str">
        <f t="shared" ref="BB684:BB689" si="68">"对目标区域释放治愈之境,附近己方单位每秒恢复最大生命值3%的生命值,怪物每秒损失"&amp;W684*100&amp;"%攻击伤害+"&amp;X684&amp;",持续10秒"</f>
        <v>对目标区域释放治愈之境,附近己方单位每秒恢复最大生命值3%的生命值,怪物每秒损失110%攻击伤害+500,持续10秒</v>
      </c>
      <c r="BC684" s="14">
        <v>0</v>
      </c>
      <c r="BD684" s="11">
        <v>0</v>
      </c>
      <c r="BE684" s="14">
        <v>0</v>
      </c>
      <c r="BF684" s="14">
        <v>0</v>
      </c>
      <c r="BG684" s="14">
        <v>0</v>
      </c>
      <c r="BH684" s="14">
        <v>0</v>
      </c>
      <c r="BI684" s="9">
        <v>0</v>
      </c>
      <c r="BJ684" s="6">
        <v>0</v>
      </c>
      <c r="BK684" s="6">
        <v>0</v>
      </c>
      <c r="BL684" s="6">
        <v>0</v>
      </c>
      <c r="BM684" s="6">
        <v>0</v>
      </c>
      <c r="BN684" s="6">
        <v>0</v>
      </c>
      <c r="BO684" s="6">
        <v>0</v>
      </c>
    </row>
    <row r="685" spans="3:67" ht="20.100000000000001" customHeight="1">
      <c r="C685" s="14">
        <v>62023202</v>
      </c>
      <c r="D685" s="15" t="s">
        <v>832</v>
      </c>
      <c r="E685" s="11">
        <v>1</v>
      </c>
      <c r="F685" s="14">
        <v>62023201</v>
      </c>
      <c r="G685" s="14">
        <v>62023203</v>
      </c>
      <c r="H685" s="13">
        <v>0</v>
      </c>
      <c r="I685" s="11">
        <v>32</v>
      </c>
      <c r="J685" s="11">
        <v>2</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si="68"/>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62023203</v>
      </c>
      <c r="D686" s="15" t="s">
        <v>832</v>
      </c>
      <c r="E686" s="11">
        <v>2</v>
      </c>
      <c r="F686" s="14">
        <v>62023201</v>
      </c>
      <c r="G686" s="14">
        <v>62023204</v>
      </c>
      <c r="H686" s="13">
        <v>0</v>
      </c>
      <c r="I686" s="11">
        <v>37</v>
      </c>
      <c r="J686" s="11">
        <v>2</v>
      </c>
      <c r="K686" s="11">
        <v>0</v>
      </c>
      <c r="L686" s="14">
        <v>0</v>
      </c>
      <c r="M686" s="14">
        <v>0</v>
      </c>
      <c r="N686" s="14">
        <v>1</v>
      </c>
      <c r="O686" s="14">
        <v>0</v>
      </c>
      <c r="P686" s="14">
        <v>0</v>
      </c>
      <c r="Q686" s="14">
        <v>0</v>
      </c>
      <c r="R686" s="6">
        <v>0</v>
      </c>
      <c r="S686" s="13">
        <v>0</v>
      </c>
      <c r="T686" s="11">
        <v>1</v>
      </c>
      <c r="U686" s="14">
        <v>2</v>
      </c>
      <c r="V686" s="14">
        <v>0</v>
      </c>
      <c r="W686" s="14">
        <v>1.2</v>
      </c>
      <c r="X686" s="14">
        <v>800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对目标区域释放治愈之境,附近己方单位每秒恢复最大生命值3%的生命值,怪物每秒损失120%攻击伤害+800,持续10秒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62023204</v>
      </c>
      <c r="D687" s="15" t="s">
        <v>832</v>
      </c>
      <c r="E687" s="11">
        <v>3</v>
      </c>
      <c r="F687" s="14">
        <v>62023201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1.3</v>
      </c>
      <c r="X687" s="14">
        <v>1150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对目标区域释放治愈之境,附近己方单位每秒恢复最大生命值3%的生命值,怪物每秒损失130%攻击伤害+1150,持续10秒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62023205</v>
      </c>
      <c r="D688" s="15" t="s">
        <v>832</v>
      </c>
      <c r="E688" s="11">
        <v>4</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1.4</v>
      </c>
      <c r="X688" s="14">
        <v>1550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对目标区域释放治愈之境,附近己方单位每秒恢复最大生命值3%的生命值,怪物每秒损失140%攻击伤害+1550,持续10秒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62023206</v>
      </c>
      <c r="D689" s="15" t="s">
        <v>832</v>
      </c>
      <c r="E689" s="11">
        <v>5</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1.5</v>
      </c>
      <c r="X689" s="14">
        <v>2050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对目标区域释放治愈之境,附近己方单位每秒恢复最大生命值3%的生命值,怪物每秒损失150%攻击伤害+2050,持续10秒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19.5" customHeight="1">
      <c r="C690" s="14">
        <v>62023301</v>
      </c>
      <c r="D690" s="15" t="s">
        <v>834</v>
      </c>
      <c r="E690" s="11">
        <v>0</v>
      </c>
      <c r="F690" s="14">
        <v>62023301</v>
      </c>
      <c r="G690" s="14">
        <v>62023302</v>
      </c>
      <c r="H690" s="13">
        <v>0</v>
      </c>
      <c r="I690" s="11">
        <v>30</v>
      </c>
      <c r="J690" s="14">
        <v>5</v>
      </c>
      <c r="K690" s="11">
        <v>0</v>
      </c>
      <c r="L690" s="14">
        <v>0</v>
      </c>
      <c r="M690" s="14">
        <v>0</v>
      </c>
      <c r="N690" s="14">
        <v>1</v>
      </c>
      <c r="O690" s="14">
        <v>0</v>
      </c>
      <c r="P690" s="14">
        <v>0</v>
      </c>
      <c r="Q690" s="14">
        <v>0</v>
      </c>
      <c r="R690" s="6">
        <v>0</v>
      </c>
      <c r="S690" s="13">
        <v>0</v>
      </c>
      <c r="T690" s="11">
        <v>1</v>
      </c>
      <c r="U690" s="14">
        <v>2</v>
      </c>
      <c r="V690" s="14">
        <v>0</v>
      </c>
      <c r="W690" s="14">
        <v>2</v>
      </c>
      <c r="X690" s="14">
        <v>750</v>
      </c>
      <c r="Y690" s="14">
        <v>0</v>
      </c>
      <c r="Z690" s="14">
        <v>0</v>
      </c>
      <c r="AA690" s="14">
        <v>0</v>
      </c>
      <c r="AB690" s="14">
        <v>0</v>
      </c>
      <c r="AC690" s="14">
        <v>0</v>
      </c>
      <c r="AD690" s="14">
        <v>10</v>
      </c>
      <c r="AE690" s="14">
        <v>1</v>
      </c>
      <c r="AF690" s="14">
        <v>3</v>
      </c>
      <c r="AG690" s="6">
        <v>2</v>
      </c>
      <c r="AH690" s="6">
        <v>1</v>
      </c>
      <c r="AI690" s="6">
        <v>0</v>
      </c>
      <c r="AJ690" s="6">
        <v>6</v>
      </c>
      <c r="AK690" s="14">
        <v>0</v>
      </c>
      <c r="AL690" s="14">
        <v>0</v>
      </c>
      <c r="AM690" s="14">
        <v>0</v>
      </c>
      <c r="AN690" s="14">
        <v>0.25</v>
      </c>
      <c r="AO690" s="14">
        <v>2000</v>
      </c>
      <c r="AP690" s="14">
        <v>0</v>
      </c>
      <c r="AQ690" s="14">
        <v>0</v>
      </c>
      <c r="AR690" s="6">
        <v>0</v>
      </c>
      <c r="AS690" s="178" t="s">
        <v>835</v>
      </c>
      <c r="AT690" s="15" t="s">
        <v>159</v>
      </c>
      <c r="AU690" s="14" t="s">
        <v>836</v>
      </c>
      <c r="AV690" s="14">
        <v>10003002</v>
      </c>
      <c r="AW690" s="14">
        <v>21103030</v>
      </c>
      <c r="AX690" s="15" t="s">
        <v>160</v>
      </c>
      <c r="AY690" s="15">
        <v>0</v>
      </c>
      <c r="AZ690" s="13">
        <v>0</v>
      </c>
      <c r="BA690" s="13">
        <v>0</v>
      </c>
      <c r="BB690" s="110" t="str">
        <f>"立即对目标范围内的怪物造成"&amp;W690*100&amp;"%攻击伤害+"&amp;X690&amp;"点固定伤害,并使目标受到伤害额外增加50%且眩晕2秒,此效果只对怪物有效,持续10秒"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62023302</v>
      </c>
      <c r="D691" s="15" t="s">
        <v>834</v>
      </c>
      <c r="E691" s="11">
        <v>1</v>
      </c>
      <c r="F691" s="14">
        <v>62023301</v>
      </c>
      <c r="G691" s="14">
        <v>62023303</v>
      </c>
      <c r="H691" s="13">
        <v>0</v>
      </c>
      <c r="I691" s="11">
        <v>37</v>
      </c>
      <c r="J691" s="14">
        <v>2</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 t="shared" ref="BB691:BB695" si="69">"立即对目标范围内的怪物造成"&amp;W691*100&amp;"%攻击伤害+"&amp;X691&amp;"点固定伤害,并使目标受到伤害额外增加50%且眩晕2秒,此效果只对怪物有效,持续10秒"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62023303</v>
      </c>
      <c r="D692" s="15" t="s">
        <v>834</v>
      </c>
      <c r="E692" s="11">
        <v>2</v>
      </c>
      <c r="F692" s="14">
        <v>62023301</v>
      </c>
      <c r="G692" s="14">
        <v>62023304</v>
      </c>
      <c r="H692" s="13">
        <v>0</v>
      </c>
      <c r="I692" s="11">
        <v>42</v>
      </c>
      <c r="J692" s="14">
        <v>2</v>
      </c>
      <c r="K692" s="11">
        <v>0</v>
      </c>
      <c r="L692" s="14">
        <v>0</v>
      </c>
      <c r="M692" s="14">
        <v>0</v>
      </c>
      <c r="N692" s="14">
        <v>1</v>
      </c>
      <c r="O692" s="14">
        <v>0</v>
      </c>
      <c r="P692" s="14">
        <v>0</v>
      </c>
      <c r="Q692" s="14">
        <v>0</v>
      </c>
      <c r="R692" s="6">
        <v>0</v>
      </c>
      <c r="S692" s="13">
        <v>0</v>
      </c>
      <c r="T692" s="11">
        <v>1</v>
      </c>
      <c r="U692" s="14">
        <v>2</v>
      </c>
      <c r="V692" s="14">
        <v>0</v>
      </c>
      <c r="W692" s="14">
        <v>2.25</v>
      </c>
      <c r="X692" s="14">
        <v>1500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si="69"/>
        <v>立即对目标范围内的怪物造成225%攻击伤害+1500点固定伤害,并使目标受到伤害额外增加50%且眩晕2秒,此效果只对怪物有效,持续10秒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62023304</v>
      </c>
      <c r="D693" s="15" t="s">
        <v>834</v>
      </c>
      <c r="E693" s="11">
        <v>3</v>
      </c>
      <c r="F693" s="14">
        <v>62023301</v>
      </c>
      <c r="G693" s="14">
        <v>0</v>
      </c>
      <c r="H693" s="13">
        <v>0</v>
      </c>
      <c r="I693" s="14">
        <v>0</v>
      </c>
      <c r="J693" s="14">
        <v>0</v>
      </c>
      <c r="K693" s="11">
        <v>0</v>
      </c>
      <c r="L693" s="14">
        <v>0</v>
      </c>
      <c r="M693" s="14">
        <v>0</v>
      </c>
      <c r="N693" s="14">
        <v>1</v>
      </c>
      <c r="O693" s="14">
        <v>0</v>
      </c>
      <c r="P693" s="14">
        <v>0</v>
      </c>
      <c r="Q693" s="14">
        <v>0</v>
      </c>
      <c r="R693" s="6">
        <v>0</v>
      </c>
      <c r="S693" s="13">
        <v>0</v>
      </c>
      <c r="T693" s="11">
        <v>1</v>
      </c>
      <c r="U693" s="14">
        <v>2</v>
      </c>
      <c r="V693" s="14">
        <v>0</v>
      </c>
      <c r="W693" s="14">
        <v>2.5</v>
      </c>
      <c r="X693" s="14">
        <v>2250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立即对目标范围内的怪物造成250%攻击伤害+2250点固定伤害,并使目标受到伤害额外增加50%且眩晕2秒,此效果只对怪物有效,持续10秒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62023305</v>
      </c>
      <c r="D694" s="15" t="s">
        <v>834</v>
      </c>
      <c r="E694" s="11">
        <v>4</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2.75</v>
      </c>
      <c r="X694" s="14">
        <v>3250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立即对目标范围内的怪物造成275%攻击伤害+3250点固定伤害,并使目标受到伤害额外增加50%且眩晕2秒,此效果只对怪物有效,持续10秒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62023306</v>
      </c>
      <c r="D695" s="15" t="s">
        <v>834</v>
      </c>
      <c r="E695" s="11">
        <v>5</v>
      </c>
      <c r="F695" s="14">
        <v>62023301</v>
      </c>
      <c r="G695" s="11">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3</v>
      </c>
      <c r="X695" s="14">
        <v>4250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立即对目标范围内的怪物造成300%攻击伤害+4250点固定伤害,并使目标受到伤害额外增加50%且眩晕2秒,此效果只对怪物有效,持续10秒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B696" s="115"/>
      <c r="C696" s="6">
        <v>62023401</v>
      </c>
      <c r="D696" s="7" t="s">
        <v>221</v>
      </c>
      <c r="E696" s="6">
        <v>0</v>
      </c>
      <c r="F696" s="6">
        <v>62023401</v>
      </c>
      <c r="G696" s="6">
        <f>C697</f>
        <v>62023402</v>
      </c>
      <c r="H696" s="6">
        <v>0</v>
      </c>
      <c r="I696" s="6">
        <v>35</v>
      </c>
      <c r="J696" s="6">
        <v>5</v>
      </c>
      <c r="K696" s="6">
        <v>0</v>
      </c>
      <c r="L696" s="6">
        <v>0</v>
      </c>
      <c r="M696" s="6">
        <v>0</v>
      </c>
      <c r="N696" s="6">
        <v>1</v>
      </c>
      <c r="O696" s="6">
        <v>0</v>
      </c>
      <c r="P696" s="6">
        <v>0</v>
      </c>
      <c r="Q696" s="6">
        <v>0</v>
      </c>
      <c r="R696" s="6">
        <v>0</v>
      </c>
      <c r="S696" s="6">
        <v>0</v>
      </c>
      <c r="T696" s="6">
        <v>1</v>
      </c>
      <c r="U696" s="6">
        <v>2</v>
      </c>
      <c r="V696" s="6">
        <v>0</v>
      </c>
      <c r="W696" s="6">
        <v>0</v>
      </c>
      <c r="X696" s="6">
        <v>0</v>
      </c>
      <c r="Y696" s="6">
        <v>0</v>
      </c>
      <c r="Z696" s="6">
        <v>0</v>
      </c>
      <c r="AA696" s="6">
        <v>0</v>
      </c>
      <c r="AB696" s="6">
        <v>0</v>
      </c>
      <c r="AC696" s="6">
        <v>0</v>
      </c>
      <c r="AD696" s="6">
        <v>15</v>
      </c>
      <c r="AE696" s="6">
        <v>1</v>
      </c>
      <c r="AF696" s="6">
        <v>3</v>
      </c>
      <c r="AG696" s="6">
        <v>2</v>
      </c>
      <c r="AH696" s="6">
        <v>1</v>
      </c>
      <c r="AI696" s="6">
        <v>1</v>
      </c>
      <c r="AJ696" s="6">
        <v>6</v>
      </c>
      <c r="AK696" s="6">
        <v>0</v>
      </c>
      <c r="AL696" s="6">
        <v>0</v>
      </c>
      <c r="AM696" s="6">
        <v>0</v>
      </c>
      <c r="AN696" s="6">
        <v>0.25</v>
      </c>
      <c r="AO696" s="6">
        <v>2000</v>
      </c>
      <c r="AP696" s="6">
        <v>0.1</v>
      </c>
      <c r="AQ696" s="6">
        <v>0</v>
      </c>
      <c r="AR696" s="6">
        <v>0</v>
      </c>
      <c r="AS696" s="178" t="s">
        <v>837</v>
      </c>
      <c r="AT696" s="7" t="s">
        <v>196</v>
      </c>
      <c r="AU696" s="6" t="s">
        <v>838</v>
      </c>
      <c r="AV696" s="6" t="s">
        <v>158</v>
      </c>
      <c r="AW696" s="6">
        <v>21103040</v>
      </c>
      <c r="AX696" s="7" t="s">
        <v>160</v>
      </c>
      <c r="AY696" s="6">
        <v>0</v>
      </c>
      <c r="AZ696" s="6">
        <v>0</v>
      </c>
      <c r="BA696" s="6">
        <v>0</v>
      </c>
      <c r="BB696" s="33" t="s">
        <v>839</v>
      </c>
      <c r="BC696" s="6">
        <v>0</v>
      </c>
      <c r="BD696" s="6">
        <v>0</v>
      </c>
      <c r="BE696" s="6">
        <v>0</v>
      </c>
      <c r="BF696" s="6">
        <v>0</v>
      </c>
      <c r="BG696" s="6">
        <v>0</v>
      </c>
      <c r="BH696" s="6">
        <v>0</v>
      </c>
      <c r="BI696" s="113">
        <v>0</v>
      </c>
      <c r="BJ696" s="6">
        <v>0</v>
      </c>
      <c r="BK696" s="6">
        <v>0</v>
      </c>
      <c r="BL696" s="6">
        <v>0</v>
      </c>
      <c r="BM696" s="6">
        <v>0</v>
      </c>
      <c r="BN696" s="6">
        <v>0</v>
      </c>
      <c r="BO696" s="6">
        <v>0</v>
      </c>
    </row>
    <row r="697" spans="2:67" ht="20.100000000000001" customHeight="1">
      <c r="B697" s="115"/>
      <c r="C697" s="6">
        <v>62023402</v>
      </c>
      <c r="D697" s="7" t="s">
        <v>221</v>
      </c>
      <c r="E697" s="6">
        <v>1</v>
      </c>
      <c r="F697" s="6">
        <v>62023401</v>
      </c>
      <c r="G697" s="6">
        <f t="shared" ref="G697:G698" si="70">C698</f>
        <v>62023403</v>
      </c>
      <c r="H697" s="6">
        <v>0</v>
      </c>
      <c r="I697" s="6">
        <v>42</v>
      </c>
      <c r="J697" s="6">
        <v>2</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62023403</v>
      </c>
      <c r="D698" s="7" t="s">
        <v>221</v>
      </c>
      <c r="E698" s="6">
        <v>2</v>
      </c>
      <c r="F698" s="6">
        <v>62023401</v>
      </c>
      <c r="G698" s="6">
        <f t="shared" si="70"/>
        <v>62023404</v>
      </c>
      <c r="H698" s="6">
        <v>0</v>
      </c>
      <c r="I698" s="6">
        <v>47</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840</v>
      </c>
      <c r="AT698" s="7" t="s">
        <v>196</v>
      </c>
      <c r="AU698" s="6" t="s">
        <v>838</v>
      </c>
      <c r="AV698" s="6" t="s">
        <v>158</v>
      </c>
      <c r="AW698" s="6">
        <v>21103040</v>
      </c>
      <c r="AX698" s="7" t="s">
        <v>160</v>
      </c>
      <c r="AY698" s="6">
        <v>0</v>
      </c>
      <c r="AZ698" s="6">
        <v>0</v>
      </c>
      <c r="BA698" s="6">
        <v>0</v>
      </c>
      <c r="BB698" s="33" t="s">
        <v>841</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62023404</v>
      </c>
      <c r="D699" s="7" t="s">
        <v>221</v>
      </c>
      <c r="E699" s="6">
        <v>3</v>
      </c>
      <c r="F699" s="6">
        <v>62023401</v>
      </c>
      <c r="G699" s="6">
        <v>0</v>
      </c>
      <c r="H699" s="6">
        <v>0</v>
      </c>
      <c r="I699" s="6">
        <v>0</v>
      </c>
      <c r="J699" s="6">
        <v>0</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842</v>
      </c>
      <c r="AT699" s="7" t="s">
        <v>196</v>
      </c>
      <c r="AU699" s="6" t="s">
        <v>838</v>
      </c>
      <c r="AV699" s="6" t="s">
        <v>158</v>
      </c>
      <c r="AW699" s="6">
        <v>21103040</v>
      </c>
      <c r="AX699" s="7" t="s">
        <v>160</v>
      </c>
      <c r="AY699" s="6">
        <v>0</v>
      </c>
      <c r="AZ699" s="6">
        <v>0</v>
      </c>
      <c r="BA699" s="6">
        <v>0</v>
      </c>
      <c r="BB699" s="33" t="s">
        <v>843</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62023405</v>
      </c>
      <c r="D700" s="7" t="s">
        <v>221</v>
      </c>
      <c r="E700" s="6">
        <v>4</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844</v>
      </c>
      <c r="AT700" s="7" t="s">
        <v>196</v>
      </c>
      <c r="AU700" s="6" t="s">
        <v>838</v>
      </c>
      <c r="AV700" s="6" t="s">
        <v>158</v>
      </c>
      <c r="AW700" s="6">
        <v>21103040</v>
      </c>
      <c r="AX700" s="7" t="s">
        <v>160</v>
      </c>
      <c r="AY700" s="6">
        <v>0</v>
      </c>
      <c r="AZ700" s="6">
        <v>0</v>
      </c>
      <c r="BA700" s="6">
        <v>0</v>
      </c>
      <c r="BB700" s="33" t="s">
        <v>845</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62023406</v>
      </c>
      <c r="D701" s="7" t="s">
        <v>221</v>
      </c>
      <c r="E701" s="6">
        <v>5</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846</v>
      </c>
      <c r="AT701" s="7" t="s">
        <v>196</v>
      </c>
      <c r="AU701" s="6" t="s">
        <v>838</v>
      </c>
      <c r="AV701" s="6" t="s">
        <v>158</v>
      </c>
      <c r="AW701" s="6">
        <v>21103040</v>
      </c>
      <c r="AX701" s="7" t="s">
        <v>160</v>
      </c>
      <c r="AY701" s="6">
        <v>0</v>
      </c>
      <c r="AZ701" s="6">
        <v>0</v>
      </c>
      <c r="BA701" s="6">
        <v>0</v>
      </c>
      <c r="BB701" s="33" t="s">
        <v>847</v>
      </c>
      <c r="BC701" s="6">
        <v>0</v>
      </c>
      <c r="BD701" s="6">
        <v>0</v>
      </c>
      <c r="BE701" s="6">
        <v>0</v>
      </c>
      <c r="BF701" s="6">
        <v>0</v>
      </c>
      <c r="BG701" s="6">
        <v>0</v>
      </c>
      <c r="BH701" s="6">
        <v>0</v>
      </c>
      <c r="BI701" s="113">
        <v>0</v>
      </c>
      <c r="BJ701" s="6">
        <v>0</v>
      </c>
      <c r="BK701" s="6">
        <v>0</v>
      </c>
      <c r="BL701" s="6">
        <v>0</v>
      </c>
      <c r="BM701" s="6">
        <v>0</v>
      </c>
      <c r="BN701" s="6">
        <v>0</v>
      </c>
      <c r="BO701" s="6">
        <v>0</v>
      </c>
    </row>
    <row r="702" spans="2:67" ht="19.5" customHeight="1">
      <c r="C702" s="100">
        <v>63011101</v>
      </c>
      <c r="D702" s="116" t="s">
        <v>695</v>
      </c>
      <c r="E702" s="100">
        <v>0</v>
      </c>
      <c r="F702" s="100">
        <v>63011101</v>
      </c>
      <c r="G702" s="100">
        <f t="shared" ref="G702:G704" si="71">C703</f>
        <v>63011102</v>
      </c>
      <c r="H702" s="100">
        <v>5</v>
      </c>
      <c r="I702" s="6">
        <v>1</v>
      </c>
      <c r="J702" s="6">
        <v>5</v>
      </c>
      <c r="K702" s="100">
        <v>0</v>
      </c>
      <c r="L702" s="100">
        <v>0</v>
      </c>
      <c r="M702" s="100">
        <v>0</v>
      </c>
      <c r="N702" s="100">
        <v>1</v>
      </c>
      <c r="O702" s="100">
        <v>0</v>
      </c>
      <c r="P702" s="100">
        <v>0</v>
      </c>
      <c r="Q702" s="100">
        <v>0</v>
      </c>
      <c r="R702" s="100">
        <v>0</v>
      </c>
      <c r="S702" s="100">
        <v>0</v>
      </c>
      <c r="T702" s="100">
        <v>1</v>
      </c>
      <c r="U702" s="100">
        <v>1</v>
      </c>
      <c r="V702" s="100">
        <v>0</v>
      </c>
      <c r="W702" s="100">
        <v>1.75</v>
      </c>
      <c r="X702" s="100">
        <v>750</v>
      </c>
      <c r="Y702" s="100">
        <v>0</v>
      </c>
      <c r="Z702" s="100">
        <v>30</v>
      </c>
      <c r="AA702" s="100">
        <v>0</v>
      </c>
      <c r="AB702" s="100">
        <v>0</v>
      </c>
      <c r="AC702" s="100">
        <v>0</v>
      </c>
      <c r="AD702" s="100">
        <v>9</v>
      </c>
      <c r="AE702" s="100">
        <v>1</v>
      </c>
      <c r="AF702" s="100">
        <v>3</v>
      </c>
      <c r="AG702" s="100">
        <v>2</v>
      </c>
      <c r="AH702" s="100">
        <v>2</v>
      </c>
      <c r="AI702" s="100">
        <v>0</v>
      </c>
      <c r="AJ702" s="100">
        <v>3</v>
      </c>
      <c r="AK702" s="100">
        <v>0</v>
      </c>
      <c r="AL702" s="100">
        <v>0</v>
      </c>
      <c r="AM702" s="100">
        <v>0</v>
      </c>
      <c r="AN702" s="100">
        <v>0.25</v>
      </c>
      <c r="AO702" s="100">
        <v>2000</v>
      </c>
      <c r="AP702" s="100">
        <v>0.25</v>
      </c>
      <c r="AQ702" s="100">
        <v>30</v>
      </c>
      <c r="AR702" s="100">
        <v>0</v>
      </c>
      <c r="AS702" s="100">
        <v>92002001</v>
      </c>
      <c r="AT702" s="116" t="s">
        <v>159</v>
      </c>
      <c r="AU702" s="100" t="s">
        <v>784</v>
      </c>
      <c r="AV702" s="100">
        <v>10003002</v>
      </c>
      <c r="AW702" s="100">
        <v>21200010</v>
      </c>
      <c r="AX702" s="116" t="s">
        <v>379</v>
      </c>
      <c r="AY702" s="116">
        <v>0</v>
      </c>
      <c r="AZ702" s="100">
        <v>0</v>
      </c>
      <c r="BA702" s="100">
        <v>0</v>
      </c>
      <c r="BB702" s="119" t="str">
        <f>"向前方射出一支锋利的箭,对触碰的怪物造成"&amp;W702*100&amp;"%攻击伤害+"&amp;X702&amp;"点固定伤害"&amp;",并使目标移动速度降低50%,持续3秒"</f>
        <v>向前方射出一支锋利的箭,对触碰的怪物造成175%攻击伤害+750点固定伤害,并使目标移动速度降低50%,持续3秒</v>
      </c>
      <c r="BC702" s="100">
        <v>0</v>
      </c>
      <c r="BD702" s="100">
        <v>0</v>
      </c>
      <c r="BE702" s="100">
        <v>0</v>
      </c>
      <c r="BF702" s="100">
        <v>0</v>
      </c>
      <c r="BG702" s="100">
        <v>0</v>
      </c>
      <c r="BH702" s="100">
        <v>0</v>
      </c>
      <c r="BI702" s="120">
        <v>0</v>
      </c>
      <c r="BJ702" s="100">
        <v>0</v>
      </c>
      <c r="BK702" s="100">
        <v>0</v>
      </c>
      <c r="BL702" s="100">
        <v>0</v>
      </c>
      <c r="BM702" s="100">
        <v>0</v>
      </c>
      <c r="BN702" s="100">
        <v>0</v>
      </c>
      <c r="BO702" s="100">
        <v>0</v>
      </c>
    </row>
    <row r="703" spans="2:67" ht="19.5" customHeight="1">
      <c r="C703" s="100">
        <v>63011102</v>
      </c>
      <c r="D703" s="116" t="s">
        <v>695</v>
      </c>
      <c r="E703" s="100">
        <v>1</v>
      </c>
      <c r="F703" s="100">
        <v>63011101</v>
      </c>
      <c r="G703" s="100">
        <f t="shared" si="71"/>
        <v>63011103</v>
      </c>
      <c r="H703" s="100">
        <v>5</v>
      </c>
      <c r="I703" s="6">
        <v>1</v>
      </c>
      <c r="J703" s="6">
        <v>2</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 t="shared" ref="BB703:BB707" si="72">"向前方射出一支锋利的箭,对触碰的怪物造成"&amp;W703*100&amp;"%攻击伤害+"&amp;X703&amp;"点固定伤害"&amp;",并使目标移动速度降低50%,持续3秒"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63011103</v>
      </c>
      <c r="D704" s="116" t="s">
        <v>695</v>
      </c>
      <c r="E704" s="100">
        <v>2</v>
      </c>
      <c r="F704" s="100">
        <v>63011101</v>
      </c>
      <c r="G704" s="100">
        <f t="shared" si="71"/>
        <v>63011104</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2</v>
      </c>
      <c r="X704" s="100">
        <v>1500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si="72"/>
        <v>向前方射出一支锋利的箭,对触碰的怪物造成200%攻击伤害+1500点固定伤害,并使目标移动速度降低50%,持续3秒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63011104</v>
      </c>
      <c r="D705" s="116" t="s">
        <v>695</v>
      </c>
      <c r="E705" s="100">
        <v>3</v>
      </c>
      <c r="F705" s="100">
        <v>63011101</v>
      </c>
      <c r="G705" s="100">
        <v>0</v>
      </c>
      <c r="H705" s="100">
        <v>5</v>
      </c>
      <c r="I705" s="6">
        <v>1</v>
      </c>
      <c r="J705" s="6">
        <v>0</v>
      </c>
      <c r="K705" s="100">
        <v>0</v>
      </c>
      <c r="L705" s="100">
        <v>0</v>
      </c>
      <c r="M705" s="100">
        <v>0</v>
      </c>
      <c r="N705" s="100">
        <v>1</v>
      </c>
      <c r="O705" s="100">
        <v>0</v>
      </c>
      <c r="P705" s="100">
        <v>0</v>
      </c>
      <c r="Q705" s="100">
        <v>0</v>
      </c>
      <c r="R705" s="100">
        <v>0</v>
      </c>
      <c r="S705" s="100">
        <v>0</v>
      </c>
      <c r="T705" s="100">
        <v>1</v>
      </c>
      <c r="U705" s="100">
        <v>1</v>
      </c>
      <c r="V705" s="100">
        <v>0</v>
      </c>
      <c r="W705" s="100">
        <v>2.25</v>
      </c>
      <c r="X705" s="100">
        <v>2250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向前方射出一支锋利的箭,对触碰的怪物造成225%攻击伤害+2250点固定伤害,并使目标移动速度降低50%,持续3秒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63011105</v>
      </c>
      <c r="D706" s="116" t="s">
        <v>695</v>
      </c>
      <c r="E706" s="100">
        <v>4</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2.5</v>
      </c>
      <c r="X706" s="100">
        <v>3250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向前方射出一支锋利的箭,对触碰的怪物造成250%攻击伤害+3250点固定伤害,并使目标移动速度降低50%,持续3秒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63011106</v>
      </c>
      <c r="D707" s="116" t="s">
        <v>695</v>
      </c>
      <c r="E707" s="100">
        <v>5</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2.75</v>
      </c>
      <c r="X707" s="100">
        <v>4250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向前方射出一支锋利的箭,对触碰的怪物造成275%攻击伤害+4250点固定伤害,并使目标移动速度降低50%,持续3秒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97">
        <v>63011201</v>
      </c>
      <c r="D708" s="121" t="s">
        <v>848</v>
      </c>
      <c r="E708" s="101">
        <v>0</v>
      </c>
      <c r="F708" s="101">
        <v>63011201</v>
      </c>
      <c r="G708" s="97">
        <f t="shared" ref="G708:G710" si="73">C709</f>
        <v>63011202</v>
      </c>
      <c r="H708" s="99">
        <v>1</v>
      </c>
      <c r="I708" s="11">
        <v>3</v>
      </c>
      <c r="J708" s="11">
        <v>5</v>
      </c>
      <c r="K708" s="101">
        <v>0</v>
      </c>
      <c r="L708" s="101">
        <v>0</v>
      </c>
      <c r="M708" s="101">
        <v>0</v>
      </c>
      <c r="N708" s="97">
        <v>1</v>
      </c>
      <c r="O708" s="101">
        <v>0</v>
      </c>
      <c r="P708" s="101">
        <v>0</v>
      </c>
      <c r="Q708" s="101">
        <v>0</v>
      </c>
      <c r="R708" s="100">
        <v>0</v>
      </c>
      <c r="S708" s="99">
        <v>0</v>
      </c>
      <c r="T708" s="97">
        <v>1</v>
      </c>
      <c r="U708" s="101">
        <v>2</v>
      </c>
      <c r="V708" s="101">
        <v>0</v>
      </c>
      <c r="W708" s="101">
        <v>1.2</v>
      </c>
      <c r="X708" s="122">
        <v>600</v>
      </c>
      <c r="Y708" s="101">
        <v>0</v>
      </c>
      <c r="Z708" s="100">
        <v>30</v>
      </c>
      <c r="AA708" s="101">
        <v>0</v>
      </c>
      <c r="AB708" s="101">
        <v>0</v>
      </c>
      <c r="AC708" s="101">
        <v>0</v>
      </c>
      <c r="AD708" s="101">
        <v>9</v>
      </c>
      <c r="AE708" s="101">
        <v>1</v>
      </c>
      <c r="AF708" s="101">
        <v>2</v>
      </c>
      <c r="AG708" s="100">
        <v>2</v>
      </c>
      <c r="AH708" s="100">
        <v>2</v>
      </c>
      <c r="AI708" s="100">
        <v>0</v>
      </c>
      <c r="AJ708" s="100">
        <v>3</v>
      </c>
      <c r="AK708" s="101">
        <v>0</v>
      </c>
      <c r="AL708" s="101">
        <v>0</v>
      </c>
      <c r="AM708" s="101">
        <v>0</v>
      </c>
      <c r="AN708" s="101">
        <v>0.5</v>
      </c>
      <c r="AO708" s="101">
        <v>2000</v>
      </c>
      <c r="AP708" s="101">
        <v>0</v>
      </c>
      <c r="AQ708" s="101">
        <v>20</v>
      </c>
      <c r="AR708" s="100">
        <v>0</v>
      </c>
      <c r="AS708" s="101" t="s">
        <v>158</v>
      </c>
      <c r="AT708" s="121" t="s">
        <v>159</v>
      </c>
      <c r="AU708" s="101" t="s">
        <v>355</v>
      </c>
      <c r="AV708" s="101">
        <v>10003002</v>
      </c>
      <c r="AW708" s="101">
        <v>21200110</v>
      </c>
      <c r="AX708" s="121" t="s">
        <v>849</v>
      </c>
      <c r="AY708" s="121">
        <v>0</v>
      </c>
      <c r="AZ708" s="100">
        <v>0</v>
      </c>
      <c r="BA708" s="100">
        <v>0</v>
      </c>
      <c r="BB708" s="119" t="str">
        <f>"对目标方向投掷2个光球,对触碰的单位造成造成"&amp;W708*100&amp;"%攻击伤害+"&amp;X708&amp;"点固定伤害"&amp;",此光球再移动到一定位置后会再原始路径返回"</f>
        <v>对目标方向投掷2个光球,对触碰的单位造成造成120%攻击伤害+600点固定伤害,此光球再移动到一定位置后会再原始路径返回</v>
      </c>
      <c r="BC708" s="101">
        <v>0</v>
      </c>
      <c r="BD708" s="97">
        <v>0</v>
      </c>
      <c r="BE708" s="101">
        <v>0</v>
      </c>
      <c r="BF708" s="101">
        <v>0</v>
      </c>
      <c r="BG708" s="101">
        <v>0</v>
      </c>
      <c r="BH708" s="101">
        <v>0</v>
      </c>
      <c r="BI708" s="103">
        <v>0</v>
      </c>
      <c r="BJ708" s="100">
        <v>0</v>
      </c>
      <c r="BK708" s="100">
        <v>0</v>
      </c>
      <c r="BL708" s="100">
        <v>0</v>
      </c>
      <c r="BM708" s="100">
        <v>0</v>
      </c>
      <c r="BN708" s="100">
        <v>0</v>
      </c>
      <c r="BO708" s="100">
        <v>0</v>
      </c>
    </row>
    <row r="709" spans="3:67" ht="19.5" customHeight="1">
      <c r="C709" s="97">
        <v>63011202</v>
      </c>
      <c r="D709" s="121" t="s">
        <v>848</v>
      </c>
      <c r="E709" s="101">
        <v>1</v>
      </c>
      <c r="F709" s="101">
        <v>63011201</v>
      </c>
      <c r="G709" s="97">
        <f t="shared" si="73"/>
        <v>63011203</v>
      </c>
      <c r="H709" s="99">
        <v>1</v>
      </c>
      <c r="I709" s="11">
        <v>3</v>
      </c>
      <c r="J709" s="11">
        <v>2</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2000</v>
      </c>
      <c r="AP709" s="101">
        <v>0</v>
      </c>
      <c r="AQ709" s="101">
        <v>20</v>
      </c>
      <c r="AR709" s="100">
        <v>0</v>
      </c>
      <c r="AS709" s="101" t="s">
        <v>158</v>
      </c>
      <c r="AT709" s="121" t="s">
        <v>159</v>
      </c>
      <c r="AU709" s="101" t="s">
        <v>355</v>
      </c>
      <c r="AV709" s="101">
        <v>10003002</v>
      </c>
      <c r="AW709" s="101">
        <v>21200110</v>
      </c>
      <c r="AX709" s="121" t="s">
        <v>849</v>
      </c>
      <c r="AY709" s="121">
        <v>0</v>
      </c>
      <c r="AZ709" s="100">
        <v>0</v>
      </c>
      <c r="BA709" s="100">
        <v>0</v>
      </c>
      <c r="BB709" s="119" t="str">
        <f t="shared" ref="BB709:BB713" si="74">"对目标方向投掷2个光球,对触碰的单位造成造成"&amp;W709*100&amp;"%攻击伤害+"&amp;X709&amp;"点固定伤害"&amp;",此光球再移动到一定位置后会再原始路径返回"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63011203</v>
      </c>
      <c r="D710" s="121" t="s">
        <v>848</v>
      </c>
      <c r="E710" s="101">
        <v>2</v>
      </c>
      <c r="F710" s="101">
        <v>63011201</v>
      </c>
      <c r="G710" s="97">
        <f t="shared" si="73"/>
        <v>63011204</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1.35</v>
      </c>
      <c r="X710" s="122">
        <v>950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2000</v>
      </c>
      <c r="AP710" s="101">
        <v>0</v>
      </c>
      <c r="AQ710" s="101">
        <v>20</v>
      </c>
      <c r="AR710" s="100">
        <v>0</v>
      </c>
      <c r="AS710" s="101" t="s">
        <v>158</v>
      </c>
      <c r="AT710" s="121" t="s">
        <v>159</v>
      </c>
      <c r="AU710" s="101" t="s">
        <v>355</v>
      </c>
      <c r="AV710" s="101">
        <v>10003002</v>
      </c>
      <c r="AW710" s="101">
        <v>21200110</v>
      </c>
      <c r="AX710" s="121" t="s">
        <v>849</v>
      </c>
      <c r="AY710" s="121">
        <v>0</v>
      </c>
      <c r="AZ710" s="100">
        <v>0</v>
      </c>
      <c r="BA710" s="100">
        <v>0</v>
      </c>
      <c r="BB710" s="119" t="str">
        <f t="shared" si="74"/>
        <v>对目标方向投掷2个光球,对触碰的单位造成造成135%攻击伤害+950点固定伤害,此光球再移动到一定位置后会再原始路径返回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63011204</v>
      </c>
      <c r="D711" s="121" t="s">
        <v>848</v>
      </c>
      <c r="E711" s="101">
        <v>3</v>
      </c>
      <c r="F711" s="101">
        <v>63011201</v>
      </c>
      <c r="G711" s="97">
        <v>0</v>
      </c>
      <c r="H711" s="99">
        <v>1</v>
      </c>
      <c r="I711" s="11">
        <v>3</v>
      </c>
      <c r="J711" s="11">
        <v>0</v>
      </c>
      <c r="K711" s="101">
        <v>0</v>
      </c>
      <c r="L711" s="101">
        <v>0</v>
      </c>
      <c r="M711" s="101">
        <v>0</v>
      </c>
      <c r="N711" s="97">
        <v>1</v>
      </c>
      <c r="O711" s="101">
        <v>0</v>
      </c>
      <c r="P711" s="101">
        <v>0</v>
      </c>
      <c r="Q711" s="101">
        <v>0</v>
      </c>
      <c r="R711" s="100">
        <v>0</v>
      </c>
      <c r="S711" s="99">
        <v>0</v>
      </c>
      <c r="T711" s="97">
        <v>1</v>
      </c>
      <c r="U711" s="101">
        <v>2</v>
      </c>
      <c r="V711" s="101">
        <v>0</v>
      </c>
      <c r="W711" s="101">
        <v>1.5</v>
      </c>
      <c r="X711" s="122">
        <v>1500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2000</v>
      </c>
      <c r="AP711" s="101">
        <v>0</v>
      </c>
      <c r="AQ711" s="101">
        <v>20</v>
      </c>
      <c r="AR711" s="100">
        <v>0</v>
      </c>
      <c r="AS711" s="101" t="s">
        <v>158</v>
      </c>
      <c r="AT711" s="121" t="s">
        <v>159</v>
      </c>
      <c r="AU711" s="101" t="s">
        <v>355</v>
      </c>
      <c r="AV711" s="101">
        <v>10003002</v>
      </c>
      <c r="AW711" s="101">
        <v>21200110</v>
      </c>
      <c r="AX711" s="121" t="s">
        <v>849</v>
      </c>
      <c r="AY711" s="121">
        <v>0</v>
      </c>
      <c r="AZ711" s="100">
        <v>0</v>
      </c>
      <c r="BA711" s="100">
        <v>0</v>
      </c>
      <c r="BB711" s="119" t="str">
        <f t="shared" si="74"/>
        <v>对目标方向投掷2个光球,对触碰的单位造成造成150%攻击伤害+1500点固定伤害,此光球再移动到一定位置后会再原始路径返回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63011205</v>
      </c>
      <c r="D712" s="121" t="s">
        <v>848</v>
      </c>
      <c r="E712" s="101">
        <v>4</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1.65</v>
      </c>
      <c r="X712" s="122">
        <v>2250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2000</v>
      </c>
      <c r="AP712" s="101">
        <v>0</v>
      </c>
      <c r="AQ712" s="101">
        <v>20</v>
      </c>
      <c r="AR712" s="100">
        <v>0</v>
      </c>
      <c r="AS712" s="101" t="s">
        <v>158</v>
      </c>
      <c r="AT712" s="121" t="s">
        <v>159</v>
      </c>
      <c r="AU712" s="101" t="s">
        <v>355</v>
      </c>
      <c r="AV712" s="101">
        <v>10003002</v>
      </c>
      <c r="AW712" s="101">
        <v>21200110</v>
      </c>
      <c r="AX712" s="121" t="s">
        <v>849</v>
      </c>
      <c r="AY712" s="121">
        <v>0</v>
      </c>
      <c r="AZ712" s="100">
        <v>0</v>
      </c>
      <c r="BA712" s="100">
        <v>0</v>
      </c>
      <c r="BB712" s="119" t="str">
        <f t="shared" si="74"/>
        <v>对目标方向投掷2个光球,对触碰的单位造成造成165%攻击伤害+2250点固定伤害,此光球再移动到一定位置后会再原始路径返回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63011206</v>
      </c>
      <c r="D713" s="121" t="s">
        <v>848</v>
      </c>
      <c r="E713" s="101">
        <v>5</v>
      </c>
      <c r="F713" s="101">
        <v>63011201</v>
      </c>
      <c r="G713" s="101">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1.8</v>
      </c>
      <c r="X713" s="122">
        <v>3000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2000</v>
      </c>
      <c r="AP713" s="101">
        <v>0</v>
      </c>
      <c r="AQ713" s="101">
        <v>20</v>
      </c>
      <c r="AR713" s="100">
        <v>0</v>
      </c>
      <c r="AS713" s="101" t="s">
        <v>158</v>
      </c>
      <c r="AT713" s="121" t="s">
        <v>159</v>
      </c>
      <c r="AU713" s="101" t="s">
        <v>355</v>
      </c>
      <c r="AV713" s="101">
        <v>10003002</v>
      </c>
      <c r="AW713" s="101">
        <v>21200110</v>
      </c>
      <c r="AX713" s="121" t="s">
        <v>849</v>
      </c>
      <c r="AY713" s="121">
        <v>0</v>
      </c>
      <c r="AZ713" s="100">
        <v>0</v>
      </c>
      <c r="BA713" s="100">
        <v>0</v>
      </c>
      <c r="BB713" s="119" t="str">
        <f t="shared" si="74"/>
        <v>对目标方向投掷2个光球,对触碰的单位造成造成180%攻击伤害+3000点固定伤害,此光球再移动到一定位置后会再原始路径返回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20.100000000000001" customHeight="1">
      <c r="C714" s="97">
        <v>63011301</v>
      </c>
      <c r="D714" s="98" t="s">
        <v>696</v>
      </c>
      <c r="E714" s="101">
        <v>0</v>
      </c>
      <c r="F714" s="97">
        <v>63011301</v>
      </c>
      <c r="G714" s="97">
        <f t="shared" ref="G714:G716" si="75">C715</f>
        <v>63011302</v>
      </c>
      <c r="H714" s="122">
        <v>5</v>
      </c>
      <c r="I714" s="11">
        <v>5</v>
      </c>
      <c r="J714" s="11">
        <v>5</v>
      </c>
      <c r="K714" s="101">
        <v>0</v>
      </c>
      <c r="L714" s="97">
        <v>0</v>
      </c>
      <c r="M714" s="97">
        <v>0</v>
      </c>
      <c r="N714" s="97">
        <v>1</v>
      </c>
      <c r="O714" s="97">
        <v>0</v>
      </c>
      <c r="P714" s="97">
        <v>0</v>
      </c>
      <c r="Q714" s="97">
        <v>0</v>
      </c>
      <c r="R714" s="100">
        <v>0</v>
      </c>
      <c r="S714" s="97">
        <v>0</v>
      </c>
      <c r="T714" s="97">
        <v>1</v>
      </c>
      <c r="U714" s="97">
        <v>2</v>
      </c>
      <c r="V714" s="97">
        <v>0</v>
      </c>
      <c r="W714" s="97">
        <v>0</v>
      </c>
      <c r="X714" s="97">
        <v>0</v>
      </c>
      <c r="Y714" s="97">
        <v>0</v>
      </c>
      <c r="Z714" s="97">
        <v>50</v>
      </c>
      <c r="AA714" s="97">
        <v>0</v>
      </c>
      <c r="AB714" s="97">
        <v>0</v>
      </c>
      <c r="AC714" s="97">
        <v>0</v>
      </c>
      <c r="AD714" s="97">
        <v>50</v>
      </c>
      <c r="AE714" s="97">
        <v>0</v>
      </c>
      <c r="AF714" s="97">
        <v>0</v>
      </c>
      <c r="AG714" s="100">
        <v>1</v>
      </c>
      <c r="AH714" s="100">
        <v>0</v>
      </c>
      <c r="AI714" s="100">
        <v>0</v>
      </c>
      <c r="AJ714" s="100">
        <v>1.5</v>
      </c>
      <c r="AK714" s="97">
        <v>0</v>
      </c>
      <c r="AL714" s="97">
        <v>0.5</v>
      </c>
      <c r="AM714" s="97">
        <v>0</v>
      </c>
      <c r="AN714" s="101">
        <v>0.25</v>
      </c>
      <c r="AO714" s="97">
        <v>3000</v>
      </c>
      <c r="AP714" s="97">
        <v>0</v>
      </c>
      <c r="AQ714" s="97">
        <v>0</v>
      </c>
      <c r="AR714" s="100">
        <v>0</v>
      </c>
      <c r="AS714" s="97" t="s">
        <v>158</v>
      </c>
      <c r="AT714" s="98" t="s">
        <v>159</v>
      </c>
      <c r="AU714" s="97" t="s">
        <v>355</v>
      </c>
      <c r="AV714" s="101">
        <v>0</v>
      </c>
      <c r="AW714" s="101">
        <v>21101051</v>
      </c>
      <c r="AX714" s="98" t="s">
        <v>793</v>
      </c>
      <c r="AY714" s="184" t="s">
        <v>850</v>
      </c>
      <c r="AZ714" s="100">
        <v>0</v>
      </c>
      <c r="BA714" s="100">
        <v>0</v>
      </c>
      <c r="BB714" s="124" t="s">
        <v>851</v>
      </c>
      <c r="BC714" s="97">
        <v>0</v>
      </c>
      <c r="BD714" s="97">
        <v>0</v>
      </c>
      <c r="BE714" s="97">
        <v>0</v>
      </c>
      <c r="BF714" s="97">
        <v>0</v>
      </c>
      <c r="BG714" s="97">
        <v>0</v>
      </c>
      <c r="BH714" s="97">
        <v>0</v>
      </c>
      <c r="BI714" s="103">
        <v>0</v>
      </c>
      <c r="BJ714" s="100">
        <v>0</v>
      </c>
      <c r="BK714" s="100">
        <v>0</v>
      </c>
      <c r="BL714" s="100">
        <v>0</v>
      </c>
      <c r="BM714" s="100">
        <v>0</v>
      </c>
      <c r="BN714" s="100">
        <v>0</v>
      </c>
      <c r="BO714" s="100">
        <v>0</v>
      </c>
    </row>
    <row r="715" spans="3:67" ht="20.100000000000001" customHeight="1">
      <c r="C715" s="97">
        <v>63011302</v>
      </c>
      <c r="D715" s="98" t="s">
        <v>696</v>
      </c>
      <c r="E715" s="101">
        <v>1</v>
      </c>
      <c r="F715" s="97">
        <v>63011301</v>
      </c>
      <c r="G715" s="97">
        <f t="shared" si="75"/>
        <v>63011303</v>
      </c>
      <c r="H715" s="122">
        <v>5</v>
      </c>
      <c r="I715" s="11">
        <v>5</v>
      </c>
      <c r="J715" s="11">
        <v>2</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159</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63011303</v>
      </c>
      <c r="D716" s="98" t="s">
        <v>696</v>
      </c>
      <c r="E716" s="101">
        <v>2</v>
      </c>
      <c r="F716" s="97">
        <v>63011301</v>
      </c>
      <c r="G716" s="97">
        <f t="shared" si="75"/>
        <v>63011304</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159</v>
      </c>
      <c r="AU716" s="97" t="s">
        <v>355</v>
      </c>
      <c r="AV716" s="101">
        <v>0</v>
      </c>
      <c r="AW716" s="101">
        <v>21101051</v>
      </c>
      <c r="AX716" s="98" t="s">
        <v>793</v>
      </c>
      <c r="AY716" s="184" t="s">
        <v>852</v>
      </c>
      <c r="AZ716" s="100">
        <v>0</v>
      </c>
      <c r="BA716" s="100">
        <v>0</v>
      </c>
      <c r="BB716" s="124" t="s">
        <v>853</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19.5" customHeight="1">
      <c r="C717" s="97">
        <v>63011304</v>
      </c>
      <c r="D717" s="98" t="s">
        <v>696</v>
      </c>
      <c r="E717" s="101">
        <v>3</v>
      </c>
      <c r="F717" s="97">
        <v>63011301</v>
      </c>
      <c r="G717" s="97">
        <v>0</v>
      </c>
      <c r="H717" s="122">
        <v>5</v>
      </c>
      <c r="I717" s="11">
        <v>5</v>
      </c>
      <c r="J717" s="11">
        <v>0</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159</v>
      </c>
      <c r="AU717" s="97" t="s">
        <v>355</v>
      </c>
      <c r="AV717" s="101">
        <v>0</v>
      </c>
      <c r="AW717" s="101">
        <v>21101051</v>
      </c>
      <c r="AX717" s="98" t="s">
        <v>793</v>
      </c>
      <c r="AY717" s="184" t="s">
        <v>854</v>
      </c>
      <c r="AZ717" s="100">
        <v>0</v>
      </c>
      <c r="BA717" s="100">
        <v>0</v>
      </c>
      <c r="BB717" s="124" t="s">
        <v>855</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63011305</v>
      </c>
      <c r="D718" s="98" t="s">
        <v>696</v>
      </c>
      <c r="E718" s="101">
        <v>4</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159</v>
      </c>
      <c r="AU718" s="97" t="s">
        <v>355</v>
      </c>
      <c r="AV718" s="101">
        <v>0</v>
      </c>
      <c r="AW718" s="101">
        <v>21101051</v>
      </c>
      <c r="AX718" s="98" t="s">
        <v>793</v>
      </c>
      <c r="AY718" s="184" t="s">
        <v>856</v>
      </c>
      <c r="AZ718" s="100">
        <v>0</v>
      </c>
      <c r="BA718" s="100">
        <v>0</v>
      </c>
      <c r="BB718" s="124" t="s">
        <v>857</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63011306</v>
      </c>
      <c r="D719" s="98" t="s">
        <v>696</v>
      </c>
      <c r="E719" s="101">
        <v>5</v>
      </c>
      <c r="F719" s="97">
        <v>63011301</v>
      </c>
      <c r="G719" s="101">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159</v>
      </c>
      <c r="AU719" s="97" t="s">
        <v>355</v>
      </c>
      <c r="AV719" s="101">
        <v>0</v>
      </c>
      <c r="AW719" s="101">
        <v>21101051</v>
      </c>
      <c r="AX719" s="98" t="s">
        <v>793</v>
      </c>
      <c r="AY719" s="184" t="s">
        <v>858</v>
      </c>
      <c r="AZ719" s="100">
        <v>0</v>
      </c>
      <c r="BA719" s="100">
        <v>0</v>
      </c>
      <c r="BB719" s="124" t="s">
        <v>859</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20.100000000000001" customHeight="1">
      <c r="C720" s="97">
        <v>63011311</v>
      </c>
      <c r="D720" s="12" t="s">
        <v>217</v>
      </c>
      <c r="E720" s="11">
        <v>1</v>
      </c>
      <c r="F720" s="11">
        <v>80002023</v>
      </c>
      <c r="G720" s="14">
        <v>0</v>
      </c>
      <c r="H720" s="13">
        <v>0</v>
      </c>
      <c r="I720" s="14">
        <v>1</v>
      </c>
      <c r="J720" s="14">
        <v>0</v>
      </c>
      <c r="K720" s="14">
        <v>0</v>
      </c>
      <c r="L720" s="11">
        <v>0</v>
      </c>
      <c r="M720" s="11">
        <v>0</v>
      </c>
      <c r="N720" s="11">
        <v>2</v>
      </c>
      <c r="O720" s="11">
        <v>9</v>
      </c>
      <c r="P720" s="11">
        <v>0.3</v>
      </c>
      <c r="Q720" s="11">
        <v>0</v>
      </c>
      <c r="R720" s="6">
        <v>0</v>
      </c>
      <c r="S720" s="11">
        <v>0</v>
      </c>
      <c r="T720" s="11">
        <v>1</v>
      </c>
      <c r="U720" s="11">
        <v>2</v>
      </c>
      <c r="V720" s="11">
        <v>0</v>
      </c>
      <c r="W720" s="11">
        <v>0</v>
      </c>
      <c r="X720" s="11">
        <v>0</v>
      </c>
      <c r="Y720" s="11">
        <v>0</v>
      </c>
      <c r="Z720" s="11">
        <v>0</v>
      </c>
      <c r="AA720" s="11">
        <v>0</v>
      </c>
      <c r="AB720" s="11">
        <v>0</v>
      </c>
      <c r="AC720" s="11">
        <v>0</v>
      </c>
      <c r="AD720" s="11">
        <v>10</v>
      </c>
      <c r="AE720" s="11">
        <v>0</v>
      </c>
      <c r="AF720" s="11">
        <v>3</v>
      </c>
      <c r="AG720" s="6">
        <v>7</v>
      </c>
      <c r="AH720" s="6">
        <v>0</v>
      </c>
      <c r="AI720" s="6">
        <v>0</v>
      </c>
      <c r="AJ720" s="6">
        <v>10</v>
      </c>
      <c r="AK720" s="11">
        <v>0</v>
      </c>
      <c r="AL720" s="11">
        <v>0</v>
      </c>
      <c r="AM720" s="11">
        <v>0</v>
      </c>
      <c r="AN720" s="11">
        <v>0</v>
      </c>
      <c r="AO720" s="11">
        <v>3000</v>
      </c>
      <c r="AP720" s="11">
        <v>0.5</v>
      </c>
      <c r="AQ720" s="11">
        <v>0</v>
      </c>
      <c r="AR720" s="6">
        <v>0</v>
      </c>
      <c r="AS720" s="11">
        <v>80002003</v>
      </c>
      <c r="AT720" s="12" t="s">
        <v>159</v>
      </c>
      <c r="AU720" s="11">
        <v>0</v>
      </c>
      <c r="AV720" s="14">
        <v>0</v>
      </c>
      <c r="AW720" s="14">
        <v>0</v>
      </c>
      <c r="AX720" s="12" t="s">
        <v>160</v>
      </c>
      <c r="AY720" s="11">
        <v>0</v>
      </c>
      <c r="AZ720" s="13">
        <v>0</v>
      </c>
      <c r="BA720" s="13">
        <v>0</v>
      </c>
      <c r="BB720" s="37" t="s">
        <v>860</v>
      </c>
      <c r="BC720" s="11"/>
      <c r="BD720" s="11">
        <v>0</v>
      </c>
      <c r="BE720" s="11"/>
      <c r="BF720" s="11"/>
      <c r="BG720" s="11"/>
      <c r="BH720" s="14"/>
      <c r="BI720" s="11">
        <v>0</v>
      </c>
      <c r="BJ720" s="6">
        <v>0</v>
      </c>
      <c r="BK720" s="6">
        <v>0</v>
      </c>
      <c r="BL720" s="6">
        <v>0</v>
      </c>
      <c r="BM720" s="6">
        <v>0</v>
      </c>
      <c r="BN720" s="6">
        <v>0</v>
      </c>
      <c r="BO720" s="6">
        <v>0</v>
      </c>
    </row>
    <row r="721" spans="3:67" ht="20.100000000000001" customHeight="1">
      <c r="C721" s="97">
        <v>63011312</v>
      </c>
      <c r="D721" s="12" t="s">
        <v>861</v>
      </c>
      <c r="E721" s="11">
        <v>1</v>
      </c>
      <c r="F721" s="11">
        <v>80002028</v>
      </c>
      <c r="G721" s="14">
        <v>0</v>
      </c>
      <c r="H721" s="13">
        <v>0</v>
      </c>
      <c r="I721" s="14">
        <v>1</v>
      </c>
      <c r="J721" s="14">
        <v>0</v>
      </c>
      <c r="K721" s="14">
        <v>0</v>
      </c>
      <c r="L721" s="11">
        <v>0</v>
      </c>
      <c r="M721" s="11">
        <v>0</v>
      </c>
      <c r="N721" s="11">
        <v>2</v>
      </c>
      <c r="O721" s="11">
        <v>9</v>
      </c>
      <c r="P721" s="11">
        <v>0.1</v>
      </c>
      <c r="Q721" s="11">
        <v>0</v>
      </c>
      <c r="R721" s="6">
        <v>0</v>
      </c>
      <c r="S721" s="11">
        <v>0</v>
      </c>
      <c r="T721" s="11">
        <v>1</v>
      </c>
      <c r="U721" s="11">
        <v>2</v>
      </c>
      <c r="V721" s="11">
        <v>0</v>
      </c>
      <c r="W721" s="11">
        <v>2</v>
      </c>
      <c r="X721" s="11">
        <v>0</v>
      </c>
      <c r="Y721" s="11">
        <v>0</v>
      </c>
      <c r="Z721" s="11">
        <v>0</v>
      </c>
      <c r="AA721" s="11">
        <v>0</v>
      </c>
      <c r="AB721" s="11">
        <v>0</v>
      </c>
      <c r="AC721" s="11">
        <v>0</v>
      </c>
      <c r="AD721" s="11">
        <v>3</v>
      </c>
      <c r="AE721" s="11">
        <v>2</v>
      </c>
      <c r="AF721" s="11" t="s">
        <v>167</v>
      </c>
      <c r="AG721" s="6">
        <v>0</v>
      </c>
      <c r="AH721" s="6">
        <v>0</v>
      </c>
      <c r="AI721" s="6">
        <v>0</v>
      </c>
      <c r="AJ721" s="6">
        <v>1.5</v>
      </c>
      <c r="AK721" s="11">
        <v>0</v>
      </c>
      <c r="AL721" s="11">
        <v>0</v>
      </c>
      <c r="AM721" s="11">
        <v>0</v>
      </c>
      <c r="AN721" s="11">
        <v>0</v>
      </c>
      <c r="AO721" s="11">
        <v>3000</v>
      </c>
      <c r="AP721" s="11">
        <v>0.5</v>
      </c>
      <c r="AQ721" s="11">
        <v>0</v>
      </c>
      <c r="AR721" s="6">
        <v>0</v>
      </c>
      <c r="AS721" s="11">
        <v>0</v>
      </c>
      <c r="AT721" s="12" t="s">
        <v>159</v>
      </c>
      <c r="AU721" s="11">
        <v>0</v>
      </c>
      <c r="AV721" s="14">
        <v>10000007</v>
      </c>
      <c r="AW721" s="14">
        <v>23000040</v>
      </c>
      <c r="AX721" s="12" t="s">
        <v>160</v>
      </c>
      <c r="AY721" s="11">
        <v>0</v>
      </c>
      <c r="AZ721" s="13">
        <v>0</v>
      </c>
      <c r="BA721" s="13">
        <v>1</v>
      </c>
      <c r="BB721" s="37" t="s">
        <v>862</v>
      </c>
      <c r="BC721" s="11">
        <v>0</v>
      </c>
      <c r="BD721" s="11">
        <v>0</v>
      </c>
      <c r="BE721" s="11"/>
      <c r="BF721" s="11"/>
      <c r="BG721" s="11"/>
      <c r="BH721" s="14"/>
      <c r="BI721" s="11">
        <v>0</v>
      </c>
      <c r="BJ721" s="6">
        <v>0</v>
      </c>
      <c r="BK721" s="6">
        <v>0</v>
      </c>
      <c r="BL721" s="6">
        <v>0</v>
      </c>
      <c r="BM721" s="6">
        <v>0</v>
      </c>
      <c r="BN721" s="6">
        <v>0</v>
      </c>
      <c r="BO721" s="6">
        <v>0</v>
      </c>
    </row>
    <row r="722" spans="3:67" ht="20.100000000000001" customHeight="1">
      <c r="C722" s="97">
        <v>63011313</v>
      </c>
      <c r="D722" s="12" t="s">
        <v>863</v>
      </c>
      <c r="E722" s="14">
        <v>1</v>
      </c>
      <c r="F722" s="11">
        <v>80002025</v>
      </c>
      <c r="G722" s="6">
        <v>0</v>
      </c>
      <c r="H722" s="6">
        <v>0</v>
      </c>
      <c r="I722" s="14">
        <v>1</v>
      </c>
      <c r="J722" s="14">
        <v>0</v>
      </c>
      <c r="K722" s="6">
        <v>0</v>
      </c>
      <c r="L722" s="6">
        <v>0</v>
      </c>
      <c r="M722" s="6">
        <v>0</v>
      </c>
      <c r="N722" s="6">
        <v>2</v>
      </c>
      <c r="O722" s="6">
        <v>10</v>
      </c>
      <c r="P722" s="6">
        <v>0.1</v>
      </c>
      <c r="Q722" s="6">
        <v>0</v>
      </c>
      <c r="R722" s="6">
        <v>0</v>
      </c>
      <c r="S722" s="6">
        <v>0</v>
      </c>
      <c r="T722" s="11">
        <v>1</v>
      </c>
      <c r="U722" s="6">
        <v>2</v>
      </c>
      <c r="V722" s="6">
        <v>0</v>
      </c>
      <c r="W722" s="6">
        <v>2.5</v>
      </c>
      <c r="X722" s="6">
        <v>0</v>
      </c>
      <c r="Y722" s="6">
        <v>0</v>
      </c>
      <c r="Z722" s="6">
        <v>0</v>
      </c>
      <c r="AA722" s="6">
        <v>0</v>
      </c>
      <c r="AB722" s="14">
        <v>0</v>
      </c>
      <c r="AC722" s="6">
        <v>0</v>
      </c>
      <c r="AD722" s="6">
        <v>10</v>
      </c>
      <c r="AE722" s="6">
        <v>0</v>
      </c>
      <c r="AF722" s="6">
        <v>0</v>
      </c>
      <c r="AG722" s="6">
        <v>7</v>
      </c>
      <c r="AH722" s="6">
        <v>0</v>
      </c>
      <c r="AI722" s="6">
        <v>0</v>
      </c>
      <c r="AJ722" s="6">
        <v>6</v>
      </c>
      <c r="AK722" s="6">
        <v>0</v>
      </c>
      <c r="AL722" s="6">
        <v>0</v>
      </c>
      <c r="AM722" s="6">
        <v>0</v>
      </c>
      <c r="AN722" s="6">
        <v>0</v>
      </c>
      <c r="AO722" s="6">
        <v>1000</v>
      </c>
      <c r="AP722" s="6">
        <v>0</v>
      </c>
      <c r="AQ722" s="6">
        <v>0</v>
      </c>
      <c r="AR722" s="6">
        <v>0</v>
      </c>
      <c r="AS722" s="6">
        <v>90000009</v>
      </c>
      <c r="AT722" s="12" t="s">
        <v>159</v>
      </c>
      <c r="AU722" s="6" t="s">
        <v>782</v>
      </c>
      <c r="AV722" s="6" t="s">
        <v>158</v>
      </c>
      <c r="AW722" s="6" t="s">
        <v>864</v>
      </c>
      <c r="AX722" s="7" t="s">
        <v>160</v>
      </c>
      <c r="AY722" s="6">
        <v>0</v>
      </c>
      <c r="AZ722" s="13">
        <v>0</v>
      </c>
      <c r="BA722" s="13">
        <v>0</v>
      </c>
      <c r="BB722" s="33" t="s">
        <v>865</v>
      </c>
      <c r="BC722" s="6">
        <v>0</v>
      </c>
      <c r="BD722" s="11">
        <v>0</v>
      </c>
      <c r="BE722" s="11"/>
      <c r="BF722" s="11"/>
      <c r="BG722" s="11"/>
      <c r="BH722" s="14"/>
      <c r="BI722" s="9">
        <v>0</v>
      </c>
      <c r="BJ722" s="6">
        <v>0</v>
      </c>
      <c r="BK722" s="6">
        <v>0</v>
      </c>
      <c r="BL722" s="6">
        <v>0</v>
      </c>
      <c r="BM722" s="6">
        <v>0</v>
      </c>
      <c r="BN722" s="6">
        <v>0</v>
      </c>
      <c r="BO722" s="6">
        <v>0</v>
      </c>
    </row>
    <row r="723" spans="3:67" ht="20.100000000000001" customHeight="1">
      <c r="C723" s="97">
        <v>63011314</v>
      </c>
      <c r="D723" s="12" t="s">
        <v>866</v>
      </c>
      <c r="E723" s="11">
        <v>1</v>
      </c>
      <c r="F723" s="11">
        <v>80002010</v>
      </c>
      <c r="G723" s="14">
        <v>0</v>
      </c>
      <c r="H723" s="13">
        <v>0</v>
      </c>
      <c r="I723" s="14">
        <v>1</v>
      </c>
      <c r="J723" s="14">
        <v>0</v>
      </c>
      <c r="K723" s="14">
        <v>0</v>
      </c>
      <c r="L723" s="11">
        <v>0</v>
      </c>
      <c r="M723" s="11">
        <v>0</v>
      </c>
      <c r="N723" s="11">
        <v>5</v>
      </c>
      <c r="O723" s="11">
        <v>0</v>
      </c>
      <c r="P723" s="11">
        <v>0</v>
      </c>
      <c r="Q723" s="11">
        <v>0</v>
      </c>
      <c r="R723" s="6">
        <v>0</v>
      </c>
      <c r="S723" s="11">
        <v>0</v>
      </c>
      <c r="T723" s="11">
        <v>1</v>
      </c>
      <c r="U723" s="11">
        <v>2</v>
      </c>
      <c r="V723" s="11">
        <v>0</v>
      </c>
      <c r="W723" s="11">
        <v>0</v>
      </c>
      <c r="X723" s="11">
        <v>0</v>
      </c>
      <c r="Y723" s="11">
        <v>0</v>
      </c>
      <c r="Z723" s="11">
        <v>0</v>
      </c>
      <c r="AA723" s="11">
        <v>0</v>
      </c>
      <c r="AB723" s="11">
        <v>0</v>
      </c>
      <c r="AC723" s="11">
        <v>0</v>
      </c>
      <c r="AD723" s="11">
        <v>9</v>
      </c>
      <c r="AE723" s="11">
        <v>2</v>
      </c>
      <c r="AF723" s="11" t="s">
        <v>167</v>
      </c>
      <c r="AG723" s="6">
        <v>2</v>
      </c>
      <c r="AH723" s="6">
        <v>2</v>
      </c>
      <c r="AI723" s="6">
        <v>0</v>
      </c>
      <c r="AJ723" s="6">
        <v>1.5</v>
      </c>
      <c r="AK723" s="11">
        <v>0</v>
      </c>
      <c r="AL723" s="11">
        <v>0</v>
      </c>
      <c r="AM723" s="11">
        <v>0</v>
      </c>
      <c r="AN723" s="11">
        <v>0</v>
      </c>
      <c r="AO723" s="11">
        <v>3000</v>
      </c>
      <c r="AP723" s="11">
        <v>0.5</v>
      </c>
      <c r="AQ723" s="11">
        <v>0</v>
      </c>
      <c r="AR723" s="6">
        <v>0</v>
      </c>
      <c r="AS723" s="11" t="s">
        <v>158</v>
      </c>
      <c r="AT723" s="12" t="s">
        <v>159</v>
      </c>
      <c r="AU723" s="11">
        <v>0</v>
      </c>
      <c r="AV723" s="14">
        <v>0</v>
      </c>
      <c r="AW723" s="14">
        <v>0</v>
      </c>
      <c r="AX723" s="12" t="s">
        <v>160</v>
      </c>
      <c r="AY723" s="11" t="s">
        <v>867</v>
      </c>
      <c r="AZ723" s="13">
        <v>0</v>
      </c>
      <c r="BA723" s="13">
        <v>0</v>
      </c>
      <c r="BB723" s="37" t="s">
        <v>868</v>
      </c>
      <c r="BC723" s="11"/>
      <c r="BD723" s="11">
        <v>0</v>
      </c>
      <c r="BE723" s="11"/>
      <c r="BF723" s="11"/>
      <c r="BG723" s="11"/>
      <c r="BH723" s="14"/>
      <c r="BI723" s="11">
        <v>0</v>
      </c>
      <c r="BJ723" s="6">
        <v>0</v>
      </c>
      <c r="BK723" s="6">
        <v>0</v>
      </c>
      <c r="BL723" s="6">
        <v>0</v>
      </c>
      <c r="BM723" s="6">
        <v>0</v>
      </c>
      <c r="BN723" s="6">
        <v>0</v>
      </c>
      <c r="BO723" s="6">
        <v>0</v>
      </c>
    </row>
    <row r="724" spans="3:67" ht="20.100000000000001" customHeight="1">
      <c r="C724" s="97">
        <v>63011315</v>
      </c>
      <c r="D724" s="82" t="s">
        <v>400</v>
      </c>
      <c r="E724" s="55">
        <v>1</v>
      </c>
      <c r="F724" s="66">
        <v>66001002</v>
      </c>
      <c r="G724" s="66">
        <v>0</v>
      </c>
      <c r="H724" s="73">
        <v>0</v>
      </c>
      <c r="I724" s="66">
        <v>1</v>
      </c>
      <c r="J724" s="66">
        <v>0</v>
      </c>
      <c r="K724" s="55">
        <v>0</v>
      </c>
      <c r="L724" s="66">
        <v>0</v>
      </c>
      <c r="M724" s="66">
        <v>0</v>
      </c>
      <c r="N724" s="66">
        <v>2</v>
      </c>
      <c r="O724" s="66">
        <v>1</v>
      </c>
      <c r="P724" s="66">
        <v>0</v>
      </c>
      <c r="Q724" s="66">
        <v>0</v>
      </c>
      <c r="R724" s="62">
        <v>0</v>
      </c>
      <c r="S724" s="73">
        <v>0</v>
      </c>
      <c r="T724" s="55">
        <v>1</v>
      </c>
      <c r="U724" s="66">
        <v>2</v>
      </c>
      <c r="V724" s="66">
        <v>0</v>
      </c>
      <c r="W724" s="66">
        <v>0.75</v>
      </c>
      <c r="X724" s="66">
        <v>0</v>
      </c>
      <c r="Y724" s="66">
        <v>0</v>
      </c>
      <c r="Z724" s="66">
        <v>0</v>
      </c>
      <c r="AA724" s="66">
        <v>0</v>
      </c>
      <c r="AB724" s="66">
        <v>0</v>
      </c>
      <c r="AC724" s="66">
        <v>0</v>
      </c>
      <c r="AD724" s="66">
        <v>30</v>
      </c>
      <c r="AE724" s="66">
        <v>1</v>
      </c>
      <c r="AF724" s="66">
        <v>4</v>
      </c>
      <c r="AG724" s="62">
        <v>9</v>
      </c>
      <c r="AH724" s="62">
        <v>0</v>
      </c>
      <c r="AI724" s="6">
        <v>0</v>
      </c>
      <c r="AJ724" s="62">
        <v>4</v>
      </c>
      <c r="AK724" s="66">
        <v>0</v>
      </c>
      <c r="AL724" s="66">
        <v>0</v>
      </c>
      <c r="AM724" s="66">
        <v>0</v>
      </c>
      <c r="AN724" s="66">
        <v>0</v>
      </c>
      <c r="AO724" s="66">
        <v>30000</v>
      </c>
      <c r="AP724" s="66">
        <v>0.5</v>
      </c>
      <c r="AQ724" s="66">
        <v>0</v>
      </c>
      <c r="AR724" s="62">
        <v>0</v>
      </c>
      <c r="AS724" s="66">
        <v>0</v>
      </c>
      <c r="AT724" s="82" t="s">
        <v>159</v>
      </c>
      <c r="AU724" s="66" t="s">
        <v>738</v>
      </c>
      <c r="AV724" s="66">
        <v>10000009</v>
      </c>
      <c r="AW724" s="66">
        <v>70405005</v>
      </c>
      <c r="AX724" s="82" t="s">
        <v>229</v>
      </c>
      <c r="AY724" s="82" t="s">
        <v>259</v>
      </c>
      <c r="AZ724" s="73">
        <v>0</v>
      </c>
      <c r="BA724" s="73">
        <v>0</v>
      </c>
      <c r="BB724" s="125" t="s">
        <v>869</v>
      </c>
      <c r="BC724" s="66">
        <v>0</v>
      </c>
      <c r="BD724" s="55">
        <v>0</v>
      </c>
      <c r="BE724" s="66">
        <v>0</v>
      </c>
      <c r="BF724" s="66">
        <v>0</v>
      </c>
      <c r="BG724" s="66">
        <v>0</v>
      </c>
      <c r="BH724" s="66">
        <v>0</v>
      </c>
      <c r="BI724" s="85">
        <v>0</v>
      </c>
      <c r="BJ724" s="6">
        <v>0</v>
      </c>
      <c r="BK724" s="6">
        <v>0</v>
      </c>
      <c r="BL724" s="6">
        <v>0</v>
      </c>
      <c r="BM724" s="6">
        <v>0</v>
      </c>
      <c r="BN724" s="6">
        <v>0</v>
      </c>
      <c r="BO724" s="6">
        <v>0</v>
      </c>
    </row>
    <row r="725" spans="3:67" ht="20.100000000000001" customHeight="1">
      <c r="C725" s="97">
        <v>63011321</v>
      </c>
      <c r="D725" s="98" t="s">
        <v>696</v>
      </c>
      <c r="E725" s="101">
        <v>0</v>
      </c>
      <c r="F725" s="97">
        <v>63011301</v>
      </c>
      <c r="G725" s="97">
        <f t="shared" ref="G725:G727" si="76">C726</f>
        <v>63011322</v>
      </c>
      <c r="H725" s="122">
        <v>5</v>
      </c>
      <c r="I725" s="11">
        <v>5</v>
      </c>
      <c r="J725" s="11">
        <v>5</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159</v>
      </c>
      <c r="AU725" s="97" t="s">
        <v>355</v>
      </c>
      <c r="AV725" s="101">
        <v>0</v>
      </c>
      <c r="AW725" s="101">
        <v>21101051</v>
      </c>
      <c r="AX725" s="98" t="s">
        <v>793</v>
      </c>
      <c r="AY725" s="184" t="s">
        <v>850</v>
      </c>
      <c r="AZ725" s="100">
        <v>0</v>
      </c>
      <c r="BA725" s="100">
        <v>0</v>
      </c>
      <c r="BB725" s="124" t="s">
        <v>851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20.100000000000001" customHeight="1">
      <c r="C726" s="97">
        <v>63011322</v>
      </c>
      <c r="D726" s="98" t="s">
        <v>696</v>
      </c>
      <c r="E726" s="101">
        <v>1</v>
      </c>
      <c r="F726" s="97">
        <v>63011301</v>
      </c>
      <c r="G726" s="97">
        <f t="shared" si="76"/>
        <v>63011323</v>
      </c>
      <c r="H726" s="122">
        <v>5</v>
      </c>
      <c r="I726" s="11">
        <v>5</v>
      </c>
      <c r="J726" s="11">
        <v>2</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63011323</v>
      </c>
      <c r="D727" s="98" t="s">
        <v>696</v>
      </c>
      <c r="E727" s="101">
        <v>2</v>
      </c>
      <c r="F727" s="97">
        <v>63011301</v>
      </c>
      <c r="G727" s="97">
        <f t="shared" si="76"/>
        <v>63011324</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852</v>
      </c>
      <c r="AZ727" s="100">
        <v>0</v>
      </c>
      <c r="BA727" s="100">
        <v>0</v>
      </c>
      <c r="BB727" s="124" t="s">
        <v>853</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19.5" customHeight="1">
      <c r="C728" s="97">
        <v>63011324</v>
      </c>
      <c r="D728" s="98" t="s">
        <v>696</v>
      </c>
      <c r="E728" s="101">
        <v>3</v>
      </c>
      <c r="F728" s="97">
        <v>63011301</v>
      </c>
      <c r="G728" s="97">
        <v>0</v>
      </c>
      <c r="H728" s="122">
        <v>5</v>
      </c>
      <c r="I728" s="11">
        <v>5</v>
      </c>
      <c r="J728" s="11">
        <v>0</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854</v>
      </c>
      <c r="AZ728" s="100">
        <v>0</v>
      </c>
      <c r="BA728" s="100">
        <v>0</v>
      </c>
      <c r="BB728" s="124" t="s">
        <v>855</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63011325</v>
      </c>
      <c r="D729" s="98" t="s">
        <v>696</v>
      </c>
      <c r="E729" s="101">
        <v>4</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856</v>
      </c>
      <c r="AZ729" s="100">
        <v>0</v>
      </c>
      <c r="BA729" s="100">
        <v>0</v>
      </c>
      <c r="BB729" s="124" t="s">
        <v>857</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63011326</v>
      </c>
      <c r="D730" s="98" t="s">
        <v>696</v>
      </c>
      <c r="E730" s="101">
        <v>5</v>
      </c>
      <c r="F730" s="97">
        <v>63011301</v>
      </c>
      <c r="G730" s="101">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858</v>
      </c>
      <c r="AZ730" s="100">
        <v>0</v>
      </c>
      <c r="BA730" s="100">
        <v>0</v>
      </c>
      <c r="BB730" s="124" t="s">
        <v>859</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20.100000000000001" customHeight="1">
      <c r="C731" s="97">
        <v>63012101</v>
      </c>
      <c r="D731" s="121" t="s">
        <v>870</v>
      </c>
      <c r="E731" s="101">
        <v>0</v>
      </c>
      <c r="F731" s="101">
        <v>63012101</v>
      </c>
      <c r="G731" s="97">
        <f t="shared" ref="G731:G733" si="77">C732</f>
        <v>63012102</v>
      </c>
      <c r="H731" s="99">
        <v>1</v>
      </c>
      <c r="I731" s="11">
        <v>1</v>
      </c>
      <c r="J731" s="11">
        <v>5</v>
      </c>
      <c r="K731" s="97">
        <v>0</v>
      </c>
      <c r="L731" s="101">
        <v>0</v>
      </c>
      <c r="M731" s="101">
        <v>0</v>
      </c>
      <c r="N731" s="101">
        <v>1</v>
      </c>
      <c r="O731" s="101">
        <v>0</v>
      </c>
      <c r="P731" s="101">
        <v>0</v>
      </c>
      <c r="Q731" s="101">
        <v>0</v>
      </c>
      <c r="R731" s="100">
        <v>0</v>
      </c>
      <c r="S731" s="101">
        <v>0</v>
      </c>
      <c r="T731" s="97">
        <v>0</v>
      </c>
      <c r="U731" s="101">
        <v>1</v>
      </c>
      <c r="V731" s="101">
        <v>0</v>
      </c>
      <c r="W731" s="101">
        <v>2.5</v>
      </c>
      <c r="X731" s="100">
        <v>900</v>
      </c>
      <c r="Y731" s="101">
        <v>0</v>
      </c>
      <c r="Z731" s="101">
        <v>30</v>
      </c>
      <c r="AA731" s="101">
        <v>0</v>
      </c>
      <c r="AB731" s="101">
        <v>1</v>
      </c>
      <c r="AC731" s="101">
        <v>0</v>
      </c>
      <c r="AD731" s="101">
        <v>1</v>
      </c>
      <c r="AE731" s="101">
        <v>0</v>
      </c>
      <c r="AF731" s="101">
        <v>0</v>
      </c>
      <c r="AG731" s="100">
        <v>7</v>
      </c>
      <c r="AH731" s="100">
        <v>0</v>
      </c>
      <c r="AI731" s="100">
        <v>0</v>
      </c>
      <c r="AJ731" s="100">
        <v>9</v>
      </c>
      <c r="AK731" s="101">
        <v>0</v>
      </c>
      <c r="AL731" s="101">
        <v>0</v>
      </c>
      <c r="AM731" s="123">
        <v>0</v>
      </c>
      <c r="AN731" s="97">
        <v>0.1</v>
      </c>
      <c r="AO731" s="101">
        <v>3000</v>
      </c>
      <c r="AP731" s="101">
        <v>0.2</v>
      </c>
      <c r="AQ731" s="101">
        <v>20</v>
      </c>
      <c r="AR731" s="100">
        <v>0</v>
      </c>
      <c r="AS731" s="101" t="s">
        <v>158</v>
      </c>
      <c r="AT731" s="98" t="s">
        <v>179</v>
      </c>
      <c r="AU731" s="101" t="s">
        <v>192</v>
      </c>
      <c r="AV731" s="101">
        <v>12000010</v>
      </c>
      <c r="AW731" s="101">
        <v>20100410</v>
      </c>
      <c r="AX731" s="121" t="s">
        <v>193</v>
      </c>
      <c r="AY731" s="121" t="s">
        <v>158</v>
      </c>
      <c r="AZ731" s="100">
        <v>0</v>
      </c>
      <c r="BA731" s="100">
        <v>0</v>
      </c>
      <c r="BB731" s="119" t="str">
        <f>"对于当前目标造成"&amp;W731*100&amp;"%攻击伤害+"&amp;X731&amp;"点固定伤害"&amp;",如目标生命低于30%的则造成伤害提升50%"</f>
        <v>对于当前目标造成250%攻击伤害+900点固定伤害,如目标生命低于30%的则造成伤害提升50%</v>
      </c>
      <c r="BC731" s="101">
        <v>0</v>
      </c>
      <c r="BD731" s="101">
        <v>0</v>
      </c>
      <c r="BE731" s="101">
        <v>0</v>
      </c>
      <c r="BF731" s="101">
        <v>0</v>
      </c>
      <c r="BG731" s="101">
        <v>0</v>
      </c>
      <c r="BH731" s="101">
        <v>0</v>
      </c>
      <c r="BI731" s="101">
        <v>0</v>
      </c>
      <c r="BJ731" s="100">
        <v>0</v>
      </c>
      <c r="BK731" s="100">
        <v>0</v>
      </c>
      <c r="BL731" s="100">
        <v>0</v>
      </c>
      <c r="BM731" s="100">
        <v>0</v>
      </c>
      <c r="BN731" s="100">
        <v>0</v>
      </c>
      <c r="BO731" s="100">
        <v>0</v>
      </c>
    </row>
    <row r="732" spans="3:67" ht="20.100000000000001" customHeight="1">
      <c r="C732" s="97">
        <v>63012102</v>
      </c>
      <c r="D732" s="121" t="s">
        <v>870</v>
      </c>
      <c r="E732" s="101">
        <v>1</v>
      </c>
      <c r="F732" s="101">
        <v>63012101</v>
      </c>
      <c r="G732" s="97">
        <f t="shared" si="77"/>
        <v>63012103</v>
      </c>
      <c r="H732" s="99">
        <v>1</v>
      </c>
      <c r="I732" s="11">
        <v>1</v>
      </c>
      <c r="J732" s="11">
        <v>2</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1</v>
      </c>
      <c r="AE732" s="101">
        <v>0</v>
      </c>
      <c r="AF732" s="101">
        <v>0</v>
      </c>
      <c r="AG732" s="100">
        <v>7</v>
      </c>
      <c r="AH732" s="100">
        <v>0</v>
      </c>
      <c r="AI732" s="100">
        <v>0</v>
      </c>
      <c r="AJ732" s="100">
        <v>9</v>
      </c>
      <c r="AK732" s="101">
        <v>0</v>
      </c>
      <c r="AL732" s="101">
        <v>0</v>
      </c>
      <c r="AM732" s="123">
        <v>0</v>
      </c>
      <c r="AN732" s="97">
        <v>0.1</v>
      </c>
      <c r="AO732" s="101">
        <v>3000</v>
      </c>
      <c r="AP732" s="101">
        <v>0.2</v>
      </c>
      <c r="AQ732" s="101">
        <v>20</v>
      </c>
      <c r="AR732" s="100">
        <v>0</v>
      </c>
      <c r="AS732" s="101" t="s">
        <v>158</v>
      </c>
      <c r="AT732" s="98" t="s">
        <v>179</v>
      </c>
      <c r="AU732" s="101" t="s">
        <v>192</v>
      </c>
      <c r="AV732" s="101">
        <v>12000010</v>
      </c>
      <c r="AW732" s="101">
        <v>20100410</v>
      </c>
      <c r="AX732" s="121" t="s">
        <v>193</v>
      </c>
      <c r="AY732" s="121" t="s">
        <v>158</v>
      </c>
      <c r="AZ732" s="100">
        <v>0</v>
      </c>
      <c r="BA732" s="100">
        <v>0</v>
      </c>
      <c r="BB732" s="119" t="str">
        <f t="shared" ref="BB732:BB736" si="78">"对于当前目标造成"&amp;W732*100&amp;"%攻击伤害+"&amp;X732&amp;"点固定伤害"&amp;",如目标生命低于30%的则造成伤害提升50%"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63012103</v>
      </c>
      <c r="D733" s="121" t="s">
        <v>870</v>
      </c>
      <c r="E733" s="101">
        <v>2</v>
      </c>
      <c r="F733" s="101">
        <v>63012101</v>
      </c>
      <c r="G733" s="97">
        <f t="shared" si="77"/>
        <v>63012104</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2.75</v>
      </c>
      <c r="X733" s="100">
        <v>1800</v>
      </c>
      <c r="Y733" s="101">
        <v>0</v>
      </c>
      <c r="Z733" s="101">
        <v>30</v>
      </c>
      <c r="AA733" s="101">
        <v>0</v>
      </c>
      <c r="AB733" s="101">
        <v>1</v>
      </c>
      <c r="AC733" s="101">
        <v>0</v>
      </c>
      <c r="AD733" s="101">
        <v>1</v>
      </c>
      <c r="AE733" s="101">
        <v>0</v>
      </c>
      <c r="AF733" s="101">
        <v>0</v>
      </c>
      <c r="AG733" s="100">
        <v>7</v>
      </c>
      <c r="AH733" s="100">
        <v>0</v>
      </c>
      <c r="AI733" s="100">
        <v>0</v>
      </c>
      <c r="AJ733" s="100">
        <v>9</v>
      </c>
      <c r="AK733" s="101">
        <v>0</v>
      </c>
      <c r="AL733" s="101">
        <v>0</v>
      </c>
      <c r="AM733" s="123">
        <v>0</v>
      </c>
      <c r="AN733" s="97">
        <v>0.1</v>
      </c>
      <c r="AO733" s="101">
        <v>3000</v>
      </c>
      <c r="AP733" s="101">
        <v>0.2</v>
      </c>
      <c r="AQ733" s="101">
        <v>20</v>
      </c>
      <c r="AR733" s="100">
        <v>0</v>
      </c>
      <c r="AS733" s="101" t="s">
        <v>158</v>
      </c>
      <c r="AT733" s="98" t="s">
        <v>179</v>
      </c>
      <c r="AU733" s="101" t="s">
        <v>192</v>
      </c>
      <c r="AV733" s="101">
        <v>12000010</v>
      </c>
      <c r="AW733" s="101">
        <v>20100410</v>
      </c>
      <c r="AX733" s="121" t="s">
        <v>193</v>
      </c>
      <c r="AY733" s="121" t="s">
        <v>158</v>
      </c>
      <c r="AZ733" s="100">
        <v>0</v>
      </c>
      <c r="BA733" s="100">
        <v>0</v>
      </c>
      <c r="BB733" s="119" t="str">
        <f t="shared" si="78"/>
        <v>对于当前目标造成275%攻击伤害+1800点固定伤害,如目标生命低于30%的则造成伤害提升50%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63012104</v>
      </c>
      <c r="D734" s="121" t="s">
        <v>870</v>
      </c>
      <c r="E734" s="101">
        <v>3</v>
      </c>
      <c r="F734" s="101">
        <v>63012101</v>
      </c>
      <c r="G734" s="97">
        <v>0</v>
      </c>
      <c r="H734" s="99">
        <v>1</v>
      </c>
      <c r="I734" s="11">
        <v>1</v>
      </c>
      <c r="J734" s="11">
        <v>0</v>
      </c>
      <c r="K734" s="97">
        <v>0</v>
      </c>
      <c r="L734" s="101">
        <v>0</v>
      </c>
      <c r="M734" s="101">
        <v>0</v>
      </c>
      <c r="N734" s="101">
        <v>1</v>
      </c>
      <c r="O734" s="101">
        <v>0</v>
      </c>
      <c r="P734" s="101">
        <v>0</v>
      </c>
      <c r="Q734" s="101">
        <v>0</v>
      </c>
      <c r="R734" s="100">
        <v>0</v>
      </c>
      <c r="S734" s="101">
        <v>0</v>
      </c>
      <c r="T734" s="97">
        <v>0</v>
      </c>
      <c r="U734" s="101">
        <v>1</v>
      </c>
      <c r="V734" s="101">
        <v>0</v>
      </c>
      <c r="W734" s="101">
        <v>3</v>
      </c>
      <c r="X734" s="100">
        <v>2800</v>
      </c>
      <c r="Y734" s="101">
        <v>0</v>
      </c>
      <c r="Z734" s="101">
        <v>30</v>
      </c>
      <c r="AA734" s="101">
        <v>0</v>
      </c>
      <c r="AB734" s="101">
        <v>1</v>
      </c>
      <c r="AC734" s="101">
        <v>0</v>
      </c>
      <c r="AD734" s="101">
        <v>1</v>
      </c>
      <c r="AE734" s="101">
        <v>0</v>
      </c>
      <c r="AF734" s="101">
        <v>0</v>
      </c>
      <c r="AG734" s="100">
        <v>7</v>
      </c>
      <c r="AH734" s="100">
        <v>0</v>
      </c>
      <c r="AI734" s="100">
        <v>0</v>
      </c>
      <c r="AJ734" s="100">
        <v>9</v>
      </c>
      <c r="AK734" s="101">
        <v>0</v>
      </c>
      <c r="AL734" s="101">
        <v>0</v>
      </c>
      <c r="AM734" s="123">
        <v>0</v>
      </c>
      <c r="AN734" s="97">
        <v>0.1</v>
      </c>
      <c r="AO734" s="101">
        <v>3000</v>
      </c>
      <c r="AP734" s="101">
        <v>0.2</v>
      </c>
      <c r="AQ734" s="101">
        <v>20</v>
      </c>
      <c r="AR734" s="100">
        <v>0</v>
      </c>
      <c r="AS734" s="101" t="s">
        <v>158</v>
      </c>
      <c r="AT734" s="98" t="s">
        <v>179</v>
      </c>
      <c r="AU734" s="101" t="s">
        <v>192</v>
      </c>
      <c r="AV734" s="101">
        <v>12000010</v>
      </c>
      <c r="AW734" s="101">
        <v>20100410</v>
      </c>
      <c r="AX734" s="121" t="s">
        <v>193</v>
      </c>
      <c r="AY734" s="121" t="s">
        <v>158</v>
      </c>
      <c r="AZ734" s="100">
        <v>0</v>
      </c>
      <c r="BA734" s="100">
        <v>0</v>
      </c>
      <c r="BB734" s="119" t="str">
        <f t="shared" si="78"/>
        <v>对于当前目标造成300%攻击伤害+2800点固定伤害,如目标生命低于30%的则造成伤害提升50%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63012105</v>
      </c>
      <c r="D735" s="121" t="s">
        <v>870</v>
      </c>
      <c r="E735" s="101">
        <v>4</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3.25</v>
      </c>
      <c r="X735" s="100">
        <v>4000</v>
      </c>
      <c r="Y735" s="101">
        <v>0</v>
      </c>
      <c r="Z735" s="101">
        <v>30</v>
      </c>
      <c r="AA735" s="101">
        <v>0</v>
      </c>
      <c r="AB735" s="101">
        <v>1</v>
      </c>
      <c r="AC735" s="101">
        <v>0</v>
      </c>
      <c r="AD735" s="101">
        <v>1</v>
      </c>
      <c r="AE735" s="101">
        <v>0</v>
      </c>
      <c r="AF735" s="101">
        <v>0</v>
      </c>
      <c r="AG735" s="100">
        <v>7</v>
      </c>
      <c r="AH735" s="100">
        <v>0</v>
      </c>
      <c r="AI735" s="100">
        <v>0</v>
      </c>
      <c r="AJ735" s="100">
        <v>9</v>
      </c>
      <c r="AK735" s="101">
        <v>0</v>
      </c>
      <c r="AL735" s="101">
        <v>0</v>
      </c>
      <c r="AM735" s="123">
        <v>0</v>
      </c>
      <c r="AN735" s="97">
        <v>0.1</v>
      </c>
      <c r="AO735" s="101">
        <v>3000</v>
      </c>
      <c r="AP735" s="101">
        <v>0.2</v>
      </c>
      <c r="AQ735" s="101">
        <v>20</v>
      </c>
      <c r="AR735" s="100">
        <v>0</v>
      </c>
      <c r="AS735" s="101" t="s">
        <v>158</v>
      </c>
      <c r="AT735" s="98" t="s">
        <v>179</v>
      </c>
      <c r="AU735" s="101" t="s">
        <v>192</v>
      </c>
      <c r="AV735" s="101">
        <v>12000010</v>
      </c>
      <c r="AW735" s="101">
        <v>20100410</v>
      </c>
      <c r="AX735" s="121" t="s">
        <v>193</v>
      </c>
      <c r="AY735" s="121" t="s">
        <v>158</v>
      </c>
      <c r="AZ735" s="100">
        <v>0</v>
      </c>
      <c r="BA735" s="100">
        <v>0</v>
      </c>
      <c r="BB735" s="119" t="str">
        <f t="shared" si="78"/>
        <v>对于当前目标造成325%攻击伤害+4000点固定伤害,如目标生命低于30%的则造成伤害提升50%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63012106</v>
      </c>
      <c r="D736" s="121" t="s">
        <v>870</v>
      </c>
      <c r="E736" s="101">
        <v>5</v>
      </c>
      <c r="F736" s="101">
        <v>63012101</v>
      </c>
      <c r="G736" s="101">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3.5</v>
      </c>
      <c r="X736" s="100">
        <v>5200</v>
      </c>
      <c r="Y736" s="101">
        <v>0</v>
      </c>
      <c r="Z736" s="101">
        <v>30</v>
      </c>
      <c r="AA736" s="101">
        <v>0</v>
      </c>
      <c r="AB736" s="101">
        <v>1</v>
      </c>
      <c r="AC736" s="101">
        <v>0</v>
      </c>
      <c r="AD736" s="101">
        <v>1</v>
      </c>
      <c r="AE736" s="101">
        <v>0</v>
      </c>
      <c r="AF736" s="101">
        <v>0</v>
      </c>
      <c r="AG736" s="100">
        <v>7</v>
      </c>
      <c r="AH736" s="100">
        <v>0</v>
      </c>
      <c r="AI736" s="100">
        <v>0</v>
      </c>
      <c r="AJ736" s="100">
        <v>9</v>
      </c>
      <c r="AK736" s="101">
        <v>0</v>
      </c>
      <c r="AL736" s="101">
        <v>0</v>
      </c>
      <c r="AM736" s="123">
        <v>0</v>
      </c>
      <c r="AN736" s="97">
        <v>0.1</v>
      </c>
      <c r="AO736" s="101">
        <v>3000</v>
      </c>
      <c r="AP736" s="101">
        <v>0.2</v>
      </c>
      <c r="AQ736" s="101">
        <v>20</v>
      </c>
      <c r="AR736" s="100">
        <v>0</v>
      </c>
      <c r="AS736" s="101" t="s">
        <v>158</v>
      </c>
      <c r="AT736" s="98" t="s">
        <v>179</v>
      </c>
      <c r="AU736" s="101" t="s">
        <v>192</v>
      </c>
      <c r="AV736" s="101">
        <v>12000010</v>
      </c>
      <c r="AW736" s="101">
        <v>20100410</v>
      </c>
      <c r="AX736" s="121" t="s">
        <v>193</v>
      </c>
      <c r="AY736" s="121" t="s">
        <v>158</v>
      </c>
      <c r="AZ736" s="100">
        <v>0</v>
      </c>
      <c r="BA736" s="100">
        <v>0</v>
      </c>
      <c r="BB736" s="119" t="str">
        <f t="shared" si="78"/>
        <v>对于当前目标造成350%攻击伤害+5200点固定伤害,如目标生命低于30%的则造成伤害提升50%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63012201</v>
      </c>
      <c r="D737" s="116" t="s">
        <v>697</v>
      </c>
      <c r="E737" s="101">
        <v>0</v>
      </c>
      <c r="F737" s="101">
        <v>60031111</v>
      </c>
      <c r="G737" s="97">
        <f t="shared" ref="G737:G739" si="79">C738</f>
        <v>63012202</v>
      </c>
      <c r="H737" s="122">
        <v>5</v>
      </c>
      <c r="I737" s="11">
        <v>3</v>
      </c>
      <c r="J737" s="11">
        <v>5</v>
      </c>
      <c r="K737" s="101">
        <v>0</v>
      </c>
      <c r="L737" s="97">
        <v>0</v>
      </c>
      <c r="M737" s="97">
        <v>0</v>
      </c>
      <c r="N737" s="97">
        <v>1</v>
      </c>
      <c r="O737" s="97">
        <v>0</v>
      </c>
      <c r="P737" s="97">
        <v>1</v>
      </c>
      <c r="Q737" s="97">
        <v>0</v>
      </c>
      <c r="R737" s="100">
        <v>0</v>
      </c>
      <c r="S737" s="97">
        <v>0</v>
      </c>
      <c r="T737" s="97">
        <v>1</v>
      </c>
      <c r="U737" s="97">
        <v>2</v>
      </c>
      <c r="V737" s="97">
        <v>0</v>
      </c>
      <c r="W737" s="100">
        <v>1.75</v>
      </c>
      <c r="X737" s="100">
        <v>750</v>
      </c>
      <c r="Y737" s="97">
        <v>1</v>
      </c>
      <c r="Z737" s="101">
        <v>35</v>
      </c>
      <c r="AA737" s="97">
        <v>0</v>
      </c>
      <c r="AB737" s="97">
        <v>0</v>
      </c>
      <c r="AC737" s="97">
        <v>0</v>
      </c>
      <c r="AD737" s="97">
        <v>30</v>
      </c>
      <c r="AE737" s="97">
        <v>1</v>
      </c>
      <c r="AF737" s="97">
        <v>3</v>
      </c>
      <c r="AG737" s="100">
        <v>0</v>
      </c>
      <c r="AH737" s="100">
        <v>2</v>
      </c>
      <c r="AI737" s="100">
        <v>0</v>
      </c>
      <c r="AJ737" s="100">
        <v>2</v>
      </c>
      <c r="AK737" s="97">
        <v>0</v>
      </c>
      <c r="AL737" s="97">
        <v>0</v>
      </c>
      <c r="AM737" s="97">
        <v>0</v>
      </c>
      <c r="AN737" s="97">
        <v>2</v>
      </c>
      <c r="AO737" s="97">
        <v>10000</v>
      </c>
      <c r="AP737" s="97">
        <v>0.5</v>
      </c>
      <c r="AQ737" s="97">
        <v>30</v>
      </c>
      <c r="AR737" s="100">
        <v>0</v>
      </c>
      <c r="AS737" s="97">
        <v>92003001</v>
      </c>
      <c r="AT737" s="121" t="s">
        <v>871</v>
      </c>
      <c r="AU737" s="97" t="s">
        <v>348</v>
      </c>
      <c r="AV737" s="101">
        <v>21200031</v>
      </c>
      <c r="AW737" s="101">
        <v>21200030</v>
      </c>
      <c r="AX737" s="121" t="s">
        <v>379</v>
      </c>
      <c r="AY737" s="100" t="s">
        <v>872</v>
      </c>
      <c r="AZ737" s="100">
        <v>0</v>
      </c>
      <c r="BA737" s="100">
        <v>0</v>
      </c>
      <c r="BB737" s="119" t="str">
        <f>"对前方扇形范围进行散射,造成"&amp;W737*100&amp;"%攻击伤害+"&amp;X737&amp;"点固定伤害"&amp;",并对目标触发1秒眩晕"</f>
        <v>对前方扇形范围进行散射,造成175%攻击伤害+750点固定伤害,并对目标触发1秒眩晕</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63012202</v>
      </c>
      <c r="D738" s="116" t="s">
        <v>697</v>
      </c>
      <c r="E738" s="101">
        <v>1</v>
      </c>
      <c r="F738" s="101">
        <v>60031111</v>
      </c>
      <c r="G738" s="97">
        <f t="shared" si="79"/>
        <v>63012203</v>
      </c>
      <c r="H738" s="122">
        <v>5</v>
      </c>
      <c r="I738" s="11">
        <v>3</v>
      </c>
      <c r="J738" s="11">
        <v>2</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97">
        <v>30</v>
      </c>
      <c r="AE738" s="97">
        <v>1</v>
      </c>
      <c r="AF738" s="97">
        <v>3</v>
      </c>
      <c r="AG738" s="100">
        <v>0</v>
      </c>
      <c r="AH738" s="100">
        <v>2</v>
      </c>
      <c r="AI738" s="100">
        <v>0</v>
      </c>
      <c r="AJ738" s="100">
        <v>2</v>
      </c>
      <c r="AK738" s="97">
        <v>0</v>
      </c>
      <c r="AL738" s="97">
        <v>0</v>
      </c>
      <c r="AM738" s="97">
        <v>0</v>
      </c>
      <c r="AN738" s="97">
        <v>2</v>
      </c>
      <c r="AO738" s="97">
        <v>10000</v>
      </c>
      <c r="AP738" s="97">
        <v>0.5</v>
      </c>
      <c r="AQ738" s="97">
        <v>30</v>
      </c>
      <c r="AR738" s="100">
        <v>0</v>
      </c>
      <c r="AS738" s="97">
        <v>92003001</v>
      </c>
      <c r="AT738" s="121" t="s">
        <v>871</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63012203</v>
      </c>
      <c r="D739" s="116" t="s">
        <v>697</v>
      </c>
      <c r="E739" s="101">
        <v>2</v>
      </c>
      <c r="F739" s="101">
        <v>60031111</v>
      </c>
      <c r="G739" s="97">
        <f t="shared" si="79"/>
        <v>63012204</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2</v>
      </c>
      <c r="X739" s="100">
        <v>1500</v>
      </c>
      <c r="Y739" s="97">
        <v>1</v>
      </c>
      <c r="Z739" s="101">
        <v>35</v>
      </c>
      <c r="AA739" s="97">
        <v>0</v>
      </c>
      <c r="AB739" s="97">
        <v>0</v>
      </c>
      <c r="AC739" s="97">
        <v>0</v>
      </c>
      <c r="AD739" s="97">
        <v>30</v>
      </c>
      <c r="AE739" s="97">
        <v>1</v>
      </c>
      <c r="AF739" s="97">
        <v>3</v>
      </c>
      <c r="AG739" s="100">
        <v>0</v>
      </c>
      <c r="AH739" s="100">
        <v>2</v>
      </c>
      <c r="AI739" s="100">
        <v>0</v>
      </c>
      <c r="AJ739" s="100">
        <v>2</v>
      </c>
      <c r="AK739" s="97">
        <v>0</v>
      </c>
      <c r="AL739" s="97">
        <v>0</v>
      </c>
      <c r="AM739" s="97">
        <v>0</v>
      </c>
      <c r="AN739" s="97">
        <v>2</v>
      </c>
      <c r="AO739" s="97">
        <v>10000</v>
      </c>
      <c r="AP739" s="97">
        <v>0.5</v>
      </c>
      <c r="AQ739" s="97">
        <v>30</v>
      </c>
      <c r="AR739" s="100">
        <v>0</v>
      </c>
      <c r="AS739" s="97">
        <v>92003001</v>
      </c>
      <c r="AT739" s="121" t="s">
        <v>871</v>
      </c>
      <c r="AU739" s="97" t="s">
        <v>348</v>
      </c>
      <c r="AV739" s="101">
        <v>21200031</v>
      </c>
      <c r="AW739" s="101">
        <v>21200030</v>
      </c>
      <c r="AX739" s="121" t="s">
        <v>379</v>
      </c>
      <c r="AY739" s="100" t="s">
        <v>872</v>
      </c>
      <c r="AZ739" s="100">
        <v>0</v>
      </c>
      <c r="BA739" s="100">
        <v>0</v>
      </c>
      <c r="BB739" s="119" t="str">
        <f t="shared" ref="BB739:BB742" si="80">"对前方扇形范围进行散射,造成"&amp;W739*100&amp;"%攻击伤害+"&amp;X739&amp;"点固定伤害"&amp;",并对目标触发1秒眩晕"</f>
        <v>对前方扇形范围进行散射,造成200%攻击伤害+1500点固定伤害,并对目标触发1秒眩晕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63012204</v>
      </c>
      <c r="D740" s="116" t="s">
        <v>697</v>
      </c>
      <c r="E740" s="101">
        <v>3</v>
      </c>
      <c r="F740" s="101">
        <v>60031111</v>
      </c>
      <c r="G740" s="97">
        <v>0</v>
      </c>
      <c r="H740" s="122">
        <v>5</v>
      </c>
      <c r="I740" s="11">
        <v>3</v>
      </c>
      <c r="J740" s="11">
        <v>0</v>
      </c>
      <c r="K740" s="101">
        <v>0</v>
      </c>
      <c r="L740" s="97">
        <v>0</v>
      </c>
      <c r="M740" s="97">
        <v>0</v>
      </c>
      <c r="N740" s="97">
        <v>1</v>
      </c>
      <c r="O740" s="97">
        <v>0</v>
      </c>
      <c r="P740" s="97">
        <v>1</v>
      </c>
      <c r="Q740" s="97">
        <v>0</v>
      </c>
      <c r="R740" s="100">
        <v>0</v>
      </c>
      <c r="S740" s="97">
        <v>0</v>
      </c>
      <c r="T740" s="97">
        <v>1</v>
      </c>
      <c r="U740" s="97">
        <v>2</v>
      </c>
      <c r="V740" s="97">
        <v>0</v>
      </c>
      <c r="W740" s="100">
        <v>2.25</v>
      </c>
      <c r="X740" s="100">
        <v>2250</v>
      </c>
      <c r="Y740" s="97">
        <v>1</v>
      </c>
      <c r="Z740" s="101">
        <v>35</v>
      </c>
      <c r="AA740" s="97">
        <v>0</v>
      </c>
      <c r="AB740" s="97">
        <v>0</v>
      </c>
      <c r="AC740" s="97">
        <v>0</v>
      </c>
      <c r="AD740" s="97">
        <v>30</v>
      </c>
      <c r="AE740" s="97">
        <v>1</v>
      </c>
      <c r="AF740" s="97">
        <v>3</v>
      </c>
      <c r="AG740" s="100">
        <v>0</v>
      </c>
      <c r="AH740" s="100">
        <v>2</v>
      </c>
      <c r="AI740" s="100">
        <v>0</v>
      </c>
      <c r="AJ740" s="100">
        <v>2</v>
      </c>
      <c r="AK740" s="97">
        <v>0</v>
      </c>
      <c r="AL740" s="97">
        <v>0</v>
      </c>
      <c r="AM740" s="97">
        <v>0</v>
      </c>
      <c r="AN740" s="97">
        <v>2</v>
      </c>
      <c r="AO740" s="97">
        <v>10000</v>
      </c>
      <c r="AP740" s="97">
        <v>0.5</v>
      </c>
      <c r="AQ740" s="97">
        <v>30</v>
      </c>
      <c r="AR740" s="100">
        <v>0</v>
      </c>
      <c r="AS740" s="97">
        <v>92003001</v>
      </c>
      <c r="AT740" s="121" t="s">
        <v>871</v>
      </c>
      <c r="AU740" s="97" t="s">
        <v>348</v>
      </c>
      <c r="AV740" s="101">
        <v>21200031</v>
      </c>
      <c r="AW740" s="101">
        <v>21200030</v>
      </c>
      <c r="AX740" s="121" t="s">
        <v>379</v>
      </c>
      <c r="AY740" s="100" t="s">
        <v>872</v>
      </c>
      <c r="AZ740" s="100">
        <v>0</v>
      </c>
      <c r="BA740" s="100">
        <v>0</v>
      </c>
      <c r="BB740" s="119" t="str">
        <f t="shared" si="80"/>
        <v>对前方扇形范围进行散射,造成225%攻击伤害+2250点固定伤害,并对目标触发1秒眩晕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63012205</v>
      </c>
      <c r="D741" s="116" t="s">
        <v>697</v>
      </c>
      <c r="E741" s="101">
        <v>4</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2.5</v>
      </c>
      <c r="X741" s="100">
        <v>3250</v>
      </c>
      <c r="Y741" s="97">
        <v>1</v>
      </c>
      <c r="Z741" s="101">
        <v>35</v>
      </c>
      <c r="AA741" s="97">
        <v>0</v>
      </c>
      <c r="AB741" s="97">
        <v>0</v>
      </c>
      <c r="AC741" s="97">
        <v>0</v>
      </c>
      <c r="AD741" s="97">
        <v>30</v>
      </c>
      <c r="AE741" s="97">
        <v>1</v>
      </c>
      <c r="AF741" s="97">
        <v>3</v>
      </c>
      <c r="AG741" s="100">
        <v>0</v>
      </c>
      <c r="AH741" s="100">
        <v>2</v>
      </c>
      <c r="AI741" s="100">
        <v>0</v>
      </c>
      <c r="AJ741" s="100">
        <v>2</v>
      </c>
      <c r="AK741" s="97">
        <v>0</v>
      </c>
      <c r="AL741" s="97">
        <v>0</v>
      </c>
      <c r="AM741" s="97">
        <v>0</v>
      </c>
      <c r="AN741" s="97">
        <v>2</v>
      </c>
      <c r="AO741" s="97">
        <v>10000</v>
      </c>
      <c r="AP741" s="97">
        <v>0.5</v>
      </c>
      <c r="AQ741" s="97">
        <v>30</v>
      </c>
      <c r="AR741" s="100">
        <v>0</v>
      </c>
      <c r="AS741" s="97">
        <v>92003001</v>
      </c>
      <c r="AT741" s="121" t="s">
        <v>871</v>
      </c>
      <c r="AU741" s="97" t="s">
        <v>348</v>
      </c>
      <c r="AV741" s="101">
        <v>21200031</v>
      </c>
      <c r="AW741" s="101">
        <v>21200030</v>
      </c>
      <c r="AX741" s="121" t="s">
        <v>379</v>
      </c>
      <c r="AY741" s="100" t="s">
        <v>872</v>
      </c>
      <c r="AZ741" s="100">
        <v>0</v>
      </c>
      <c r="BA741" s="100">
        <v>0</v>
      </c>
      <c r="BB741" s="119" t="str">
        <f t="shared" si="80"/>
        <v>对前方扇形范围进行散射,造成250%攻击伤害+3250点固定伤害,并对目标触发1秒眩晕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63012206</v>
      </c>
      <c r="D742" s="116" t="s">
        <v>697</v>
      </c>
      <c r="E742" s="101">
        <v>5</v>
      </c>
      <c r="F742" s="101">
        <v>60031111</v>
      </c>
      <c r="G742" s="101">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2.75</v>
      </c>
      <c r="X742" s="100">
        <v>4250</v>
      </c>
      <c r="Y742" s="97">
        <v>1</v>
      </c>
      <c r="Z742" s="101">
        <v>35</v>
      </c>
      <c r="AA742" s="97">
        <v>0</v>
      </c>
      <c r="AB742" s="97">
        <v>0</v>
      </c>
      <c r="AC742" s="97">
        <v>0</v>
      </c>
      <c r="AD742" s="97">
        <v>30</v>
      </c>
      <c r="AE742" s="97">
        <v>1</v>
      </c>
      <c r="AF742" s="97">
        <v>3</v>
      </c>
      <c r="AG742" s="100">
        <v>0</v>
      </c>
      <c r="AH742" s="100">
        <v>2</v>
      </c>
      <c r="AI742" s="100">
        <v>0</v>
      </c>
      <c r="AJ742" s="100">
        <v>2</v>
      </c>
      <c r="AK742" s="97">
        <v>0</v>
      </c>
      <c r="AL742" s="97">
        <v>0</v>
      </c>
      <c r="AM742" s="97">
        <v>0</v>
      </c>
      <c r="AN742" s="97">
        <v>2</v>
      </c>
      <c r="AO742" s="97">
        <v>10000</v>
      </c>
      <c r="AP742" s="97">
        <v>0.5</v>
      </c>
      <c r="AQ742" s="97">
        <v>30</v>
      </c>
      <c r="AR742" s="100">
        <v>0</v>
      </c>
      <c r="AS742" s="97">
        <v>92003001</v>
      </c>
      <c r="AT742" s="121" t="s">
        <v>871</v>
      </c>
      <c r="AU742" s="97" t="s">
        <v>348</v>
      </c>
      <c r="AV742" s="101">
        <v>21200031</v>
      </c>
      <c r="AW742" s="101">
        <v>21200030</v>
      </c>
      <c r="AX742" s="121" t="s">
        <v>379</v>
      </c>
      <c r="AY742" s="100" t="s">
        <v>872</v>
      </c>
      <c r="AZ742" s="100">
        <v>0</v>
      </c>
      <c r="BA742" s="100">
        <v>0</v>
      </c>
      <c r="BB742" s="119" t="str">
        <f t="shared" si="80"/>
        <v>对前方扇形范围进行散射,造成275%攻击伤害+4250点固定伤害,并对目标触发1秒眩晕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19.5" customHeight="1">
      <c r="C743" s="97">
        <v>63012301</v>
      </c>
      <c r="D743" s="121" t="s">
        <v>873</v>
      </c>
      <c r="E743" s="101">
        <v>0</v>
      </c>
      <c r="F743" s="101">
        <v>63012302</v>
      </c>
      <c r="G743" s="97">
        <f t="shared" ref="G743:G745" si="81">C744</f>
        <v>63012302</v>
      </c>
      <c r="H743" s="99">
        <v>1</v>
      </c>
      <c r="I743" s="11">
        <v>5</v>
      </c>
      <c r="J743" s="11">
        <v>5</v>
      </c>
      <c r="K743" s="97">
        <v>0</v>
      </c>
      <c r="L743" s="101">
        <v>0</v>
      </c>
      <c r="M743" s="101">
        <v>0</v>
      </c>
      <c r="N743" s="101">
        <v>1</v>
      </c>
      <c r="O743" s="101">
        <v>0</v>
      </c>
      <c r="P743" s="101">
        <v>0</v>
      </c>
      <c r="Q743" s="101">
        <v>0</v>
      </c>
      <c r="R743" s="100">
        <v>0</v>
      </c>
      <c r="S743" s="99">
        <v>0</v>
      </c>
      <c r="T743" s="97">
        <v>1</v>
      </c>
      <c r="U743" s="101">
        <v>2</v>
      </c>
      <c r="V743" s="101">
        <v>0</v>
      </c>
      <c r="W743" s="101">
        <v>2.5</v>
      </c>
      <c r="X743" s="100">
        <v>900</v>
      </c>
      <c r="Y743" s="101">
        <v>0</v>
      </c>
      <c r="Z743" s="101">
        <v>35</v>
      </c>
      <c r="AA743" s="101">
        <v>0</v>
      </c>
      <c r="AB743" s="101">
        <v>0</v>
      </c>
      <c r="AC743" s="101">
        <v>0</v>
      </c>
      <c r="AD743" s="101">
        <v>9</v>
      </c>
      <c r="AE743" s="101">
        <v>1</v>
      </c>
      <c r="AF743" s="101">
        <v>3</v>
      </c>
      <c r="AG743" s="100">
        <v>2</v>
      </c>
      <c r="AH743" s="100">
        <v>1</v>
      </c>
      <c r="AI743" s="100">
        <v>0</v>
      </c>
      <c r="AJ743" s="100">
        <v>4</v>
      </c>
      <c r="AK743" s="101">
        <v>0</v>
      </c>
      <c r="AL743" s="101">
        <v>1</v>
      </c>
      <c r="AM743" s="101">
        <v>0</v>
      </c>
      <c r="AN743" s="101">
        <v>0.25</v>
      </c>
      <c r="AO743" s="101">
        <v>30000</v>
      </c>
      <c r="AP743" s="101">
        <v>0</v>
      </c>
      <c r="AQ743" s="101">
        <v>0</v>
      </c>
      <c r="AR743" s="100">
        <v>0</v>
      </c>
      <c r="AS743" s="101" t="s">
        <v>158</v>
      </c>
      <c r="AT743" s="121" t="s">
        <v>159</v>
      </c>
      <c r="AU743" s="101" t="s">
        <v>348</v>
      </c>
      <c r="AV743" s="101">
        <v>10003002</v>
      </c>
      <c r="AW743" s="101">
        <v>21200130</v>
      </c>
      <c r="AX743" s="121" t="s">
        <v>160</v>
      </c>
      <c r="AY743" s="121">
        <v>0</v>
      </c>
      <c r="AZ743" s="100">
        <v>0</v>
      </c>
      <c r="BA743" s="100">
        <v>0</v>
      </c>
      <c r="BB743" s="126" t="str">
        <f>"立即对目标范围内的怪物造成"&amp;W743*100&amp;"%攻击伤害+"&amp;X743&amp;"点固定伤害"</f>
        <v>立即对目标范围内的怪物造成250%攻击伤害+900点固定伤害</v>
      </c>
      <c r="BC743" s="101">
        <v>0</v>
      </c>
      <c r="BD743" s="97">
        <v>0</v>
      </c>
      <c r="BE743" s="101">
        <v>0</v>
      </c>
      <c r="BF743" s="101">
        <v>0</v>
      </c>
      <c r="BG743" s="101">
        <v>0</v>
      </c>
      <c r="BH743" s="101">
        <v>0</v>
      </c>
      <c r="BI743" s="103">
        <v>0</v>
      </c>
      <c r="BJ743" s="100">
        <v>0</v>
      </c>
      <c r="BK743" s="100">
        <v>0</v>
      </c>
      <c r="BL743" s="100">
        <v>0</v>
      </c>
      <c r="BM743" s="100">
        <v>0</v>
      </c>
      <c r="BN743" s="100">
        <v>0</v>
      </c>
      <c r="BO743" s="100">
        <v>0</v>
      </c>
    </row>
    <row r="744" spans="3:67" ht="19.5" customHeight="1">
      <c r="C744" s="97">
        <v>63012302</v>
      </c>
      <c r="D744" s="121" t="s">
        <v>873</v>
      </c>
      <c r="E744" s="101">
        <v>1</v>
      </c>
      <c r="F744" s="101">
        <v>63012302</v>
      </c>
      <c r="G744" s="97">
        <f t="shared" si="81"/>
        <v>63012303</v>
      </c>
      <c r="H744" s="99">
        <v>1</v>
      </c>
      <c r="I744" s="11">
        <v>5</v>
      </c>
      <c r="J744" s="11">
        <v>2</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2</v>
      </c>
      <c r="AH744" s="100">
        <v>1</v>
      </c>
      <c r="AI744" s="100">
        <v>0</v>
      </c>
      <c r="AJ744" s="100">
        <v>4</v>
      </c>
      <c r="AK744" s="101">
        <v>0</v>
      </c>
      <c r="AL744" s="101">
        <v>1</v>
      </c>
      <c r="AM744" s="101">
        <v>0</v>
      </c>
      <c r="AN744" s="101">
        <v>0.25</v>
      </c>
      <c r="AO744" s="101">
        <v>30000</v>
      </c>
      <c r="AP744" s="101">
        <v>0</v>
      </c>
      <c r="AQ744" s="101">
        <v>0</v>
      </c>
      <c r="AR744" s="100">
        <v>0</v>
      </c>
      <c r="AS744" s="101" t="s">
        <v>158</v>
      </c>
      <c r="AT744" s="121" t="s">
        <v>159</v>
      </c>
      <c r="AU744" s="101" t="s">
        <v>348</v>
      </c>
      <c r="AV744" s="101">
        <v>10003002</v>
      </c>
      <c r="AW744" s="101">
        <v>21200130</v>
      </c>
      <c r="AX744" s="121" t="s">
        <v>160</v>
      </c>
      <c r="AY744" s="121">
        <v>0</v>
      </c>
      <c r="AZ744" s="100">
        <v>0</v>
      </c>
      <c r="BA744" s="100">
        <v>0</v>
      </c>
      <c r="BB744" s="126" t="str">
        <f t="shared" ref="BB744:BB748" si="82">"立即对目标范围内的怪物造成"&amp;W744*100&amp;"%攻击伤害+"&amp;X744&amp;"点固定伤害"</f>
        <v>立即对目标范围内的怪物造成250%攻击伤害+900点固定伤害</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63012303</v>
      </c>
      <c r="D745" s="121" t="s">
        <v>873</v>
      </c>
      <c r="E745" s="101">
        <v>2</v>
      </c>
      <c r="F745" s="101">
        <v>63012302</v>
      </c>
      <c r="G745" s="97">
        <f t="shared" si="81"/>
        <v>63012304</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2.75</v>
      </c>
      <c r="X745" s="100">
        <v>1800</v>
      </c>
      <c r="Y745" s="101">
        <v>0</v>
      </c>
      <c r="Z745" s="101">
        <v>35</v>
      </c>
      <c r="AA745" s="101">
        <v>0</v>
      </c>
      <c r="AB745" s="101">
        <v>0</v>
      </c>
      <c r="AC745" s="101">
        <v>0</v>
      </c>
      <c r="AD745" s="101">
        <v>9</v>
      </c>
      <c r="AE745" s="101">
        <v>1</v>
      </c>
      <c r="AF745" s="101">
        <v>3</v>
      </c>
      <c r="AG745" s="100">
        <v>2</v>
      </c>
      <c r="AH745" s="100">
        <v>1</v>
      </c>
      <c r="AI745" s="100">
        <v>0</v>
      </c>
      <c r="AJ745" s="100">
        <v>4</v>
      </c>
      <c r="AK745" s="101">
        <v>0</v>
      </c>
      <c r="AL745" s="101">
        <v>1</v>
      </c>
      <c r="AM745" s="101">
        <v>0</v>
      </c>
      <c r="AN745" s="101">
        <v>0.25</v>
      </c>
      <c r="AO745" s="101">
        <v>30000</v>
      </c>
      <c r="AP745" s="101">
        <v>0</v>
      </c>
      <c r="AQ745" s="101">
        <v>0</v>
      </c>
      <c r="AR745" s="100">
        <v>0</v>
      </c>
      <c r="AS745" s="101" t="s">
        <v>158</v>
      </c>
      <c r="AT745" s="121" t="s">
        <v>159</v>
      </c>
      <c r="AU745" s="101" t="s">
        <v>348</v>
      </c>
      <c r="AV745" s="101">
        <v>10003002</v>
      </c>
      <c r="AW745" s="101">
        <v>21200130</v>
      </c>
      <c r="AX745" s="121" t="s">
        <v>160</v>
      </c>
      <c r="AY745" s="121">
        <v>0</v>
      </c>
      <c r="AZ745" s="100">
        <v>0</v>
      </c>
      <c r="BA745" s="100">
        <v>0</v>
      </c>
      <c r="BB745" s="126" t="str">
        <f t="shared" si="82"/>
        <v>立即对目标范围内的怪物造成275%攻击伤害+1800点固定伤害</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63012304</v>
      </c>
      <c r="D746" s="121" t="s">
        <v>873</v>
      </c>
      <c r="E746" s="101">
        <v>3</v>
      </c>
      <c r="F746" s="101">
        <v>63012302</v>
      </c>
      <c r="G746" s="97">
        <v>0</v>
      </c>
      <c r="H746" s="99">
        <v>1</v>
      </c>
      <c r="I746" s="11">
        <v>5</v>
      </c>
      <c r="J746" s="11">
        <v>0</v>
      </c>
      <c r="K746" s="97">
        <v>0</v>
      </c>
      <c r="L746" s="101">
        <v>0</v>
      </c>
      <c r="M746" s="101">
        <v>0</v>
      </c>
      <c r="N746" s="101">
        <v>1</v>
      </c>
      <c r="O746" s="101">
        <v>0</v>
      </c>
      <c r="P746" s="101">
        <v>0</v>
      </c>
      <c r="Q746" s="101">
        <v>0</v>
      </c>
      <c r="R746" s="100">
        <v>0</v>
      </c>
      <c r="S746" s="99">
        <v>0</v>
      </c>
      <c r="T746" s="97">
        <v>1</v>
      </c>
      <c r="U746" s="101">
        <v>2</v>
      </c>
      <c r="V746" s="101">
        <v>0</v>
      </c>
      <c r="W746" s="101">
        <v>3</v>
      </c>
      <c r="X746" s="100">
        <v>2800</v>
      </c>
      <c r="Y746" s="101">
        <v>0</v>
      </c>
      <c r="Z746" s="101">
        <v>35</v>
      </c>
      <c r="AA746" s="101">
        <v>0</v>
      </c>
      <c r="AB746" s="101">
        <v>0</v>
      </c>
      <c r="AC746" s="101">
        <v>0</v>
      </c>
      <c r="AD746" s="101">
        <v>9</v>
      </c>
      <c r="AE746" s="101">
        <v>1</v>
      </c>
      <c r="AF746" s="101">
        <v>3</v>
      </c>
      <c r="AG746" s="100">
        <v>2</v>
      </c>
      <c r="AH746" s="100">
        <v>1</v>
      </c>
      <c r="AI746" s="100">
        <v>0</v>
      </c>
      <c r="AJ746" s="100">
        <v>4</v>
      </c>
      <c r="AK746" s="101">
        <v>0</v>
      </c>
      <c r="AL746" s="101">
        <v>1</v>
      </c>
      <c r="AM746" s="101">
        <v>0</v>
      </c>
      <c r="AN746" s="101">
        <v>0.25</v>
      </c>
      <c r="AO746" s="101">
        <v>30000</v>
      </c>
      <c r="AP746" s="101">
        <v>0</v>
      </c>
      <c r="AQ746" s="101">
        <v>0</v>
      </c>
      <c r="AR746" s="100">
        <v>0</v>
      </c>
      <c r="AS746" s="101" t="s">
        <v>158</v>
      </c>
      <c r="AT746" s="121" t="s">
        <v>159</v>
      </c>
      <c r="AU746" s="101" t="s">
        <v>348</v>
      </c>
      <c r="AV746" s="101">
        <v>10003002</v>
      </c>
      <c r="AW746" s="101">
        <v>21200130</v>
      </c>
      <c r="AX746" s="121" t="s">
        <v>160</v>
      </c>
      <c r="AY746" s="121">
        <v>0</v>
      </c>
      <c r="AZ746" s="100">
        <v>0</v>
      </c>
      <c r="BA746" s="100">
        <v>0</v>
      </c>
      <c r="BB746" s="126" t="str">
        <f t="shared" si="82"/>
        <v>立即对目标范围内的怪物造成300%攻击伤害+2800点固定伤害</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63012305</v>
      </c>
      <c r="D747" s="121" t="s">
        <v>873</v>
      </c>
      <c r="E747" s="101">
        <v>4</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3.25</v>
      </c>
      <c r="X747" s="100">
        <v>4000</v>
      </c>
      <c r="Y747" s="101">
        <v>0</v>
      </c>
      <c r="Z747" s="101">
        <v>35</v>
      </c>
      <c r="AA747" s="101">
        <v>0</v>
      </c>
      <c r="AB747" s="101">
        <v>0</v>
      </c>
      <c r="AC747" s="101">
        <v>0</v>
      </c>
      <c r="AD747" s="101">
        <v>9</v>
      </c>
      <c r="AE747" s="101">
        <v>1</v>
      </c>
      <c r="AF747" s="101">
        <v>3</v>
      </c>
      <c r="AG747" s="100">
        <v>2</v>
      </c>
      <c r="AH747" s="100">
        <v>1</v>
      </c>
      <c r="AI747" s="100">
        <v>0</v>
      </c>
      <c r="AJ747" s="100">
        <v>4</v>
      </c>
      <c r="AK747" s="101">
        <v>0</v>
      </c>
      <c r="AL747" s="101">
        <v>1</v>
      </c>
      <c r="AM747" s="101">
        <v>0</v>
      </c>
      <c r="AN747" s="101">
        <v>0.25</v>
      </c>
      <c r="AO747" s="101">
        <v>30000</v>
      </c>
      <c r="AP747" s="101">
        <v>0</v>
      </c>
      <c r="AQ747" s="101">
        <v>0</v>
      </c>
      <c r="AR747" s="100">
        <v>0</v>
      </c>
      <c r="AS747" s="101" t="s">
        <v>158</v>
      </c>
      <c r="AT747" s="121" t="s">
        <v>159</v>
      </c>
      <c r="AU747" s="101" t="s">
        <v>348</v>
      </c>
      <c r="AV747" s="101">
        <v>10003002</v>
      </c>
      <c r="AW747" s="101">
        <v>21200130</v>
      </c>
      <c r="AX747" s="121" t="s">
        <v>160</v>
      </c>
      <c r="AY747" s="121">
        <v>0</v>
      </c>
      <c r="AZ747" s="100">
        <v>0</v>
      </c>
      <c r="BA747" s="100">
        <v>0</v>
      </c>
      <c r="BB747" s="126" t="str">
        <f t="shared" si="82"/>
        <v>立即对目标范围内的怪物造成325%攻击伤害+4000点固定伤害</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63012306</v>
      </c>
      <c r="D748" s="121" t="s">
        <v>873</v>
      </c>
      <c r="E748" s="101">
        <v>5</v>
      </c>
      <c r="F748" s="101">
        <v>63012302</v>
      </c>
      <c r="G748" s="101">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3.5</v>
      </c>
      <c r="X748" s="100">
        <v>5200</v>
      </c>
      <c r="Y748" s="101">
        <v>0</v>
      </c>
      <c r="Z748" s="101">
        <v>35</v>
      </c>
      <c r="AA748" s="101">
        <v>0</v>
      </c>
      <c r="AB748" s="101">
        <v>0</v>
      </c>
      <c r="AC748" s="101">
        <v>0</v>
      </c>
      <c r="AD748" s="101">
        <v>9</v>
      </c>
      <c r="AE748" s="101">
        <v>1</v>
      </c>
      <c r="AF748" s="101">
        <v>3</v>
      </c>
      <c r="AG748" s="100">
        <v>2</v>
      </c>
      <c r="AH748" s="100">
        <v>1</v>
      </c>
      <c r="AI748" s="100">
        <v>0</v>
      </c>
      <c r="AJ748" s="100">
        <v>4</v>
      </c>
      <c r="AK748" s="101">
        <v>0</v>
      </c>
      <c r="AL748" s="101">
        <v>1</v>
      </c>
      <c r="AM748" s="101">
        <v>0</v>
      </c>
      <c r="AN748" s="101">
        <v>0.25</v>
      </c>
      <c r="AO748" s="101">
        <v>30000</v>
      </c>
      <c r="AP748" s="101">
        <v>0</v>
      </c>
      <c r="AQ748" s="101">
        <v>0</v>
      </c>
      <c r="AR748" s="100">
        <v>92005002</v>
      </c>
      <c r="AS748" s="101" t="s">
        <v>158</v>
      </c>
      <c r="AT748" s="121" t="s">
        <v>159</v>
      </c>
      <c r="AU748" s="101" t="s">
        <v>348</v>
      </c>
      <c r="AV748" s="101">
        <v>10003002</v>
      </c>
      <c r="AW748" s="101">
        <v>21200130</v>
      </c>
      <c r="AX748" s="121" t="s">
        <v>160</v>
      </c>
      <c r="AY748" s="121">
        <v>0</v>
      </c>
      <c r="AZ748" s="100">
        <v>0</v>
      </c>
      <c r="BA748" s="100">
        <v>0</v>
      </c>
      <c r="BB748" s="126" t="str">
        <f t="shared" si="82"/>
        <v>立即对目标范围内的怪物造成350%攻击伤害+5200点固定伤害</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20.100000000000001" customHeight="1">
      <c r="C749" s="97">
        <v>63021101</v>
      </c>
      <c r="D749" s="121" t="s">
        <v>874</v>
      </c>
      <c r="E749" s="101">
        <v>0</v>
      </c>
      <c r="F749" s="101">
        <v>63021101</v>
      </c>
      <c r="G749" s="97">
        <f t="shared" ref="G749:G751" si="83">C750</f>
        <v>63021102</v>
      </c>
      <c r="H749" s="99">
        <v>0</v>
      </c>
      <c r="I749" s="11">
        <v>18</v>
      </c>
      <c r="J749" s="11">
        <v>5</v>
      </c>
      <c r="K749" s="101">
        <v>0</v>
      </c>
      <c r="L749" s="101">
        <v>0</v>
      </c>
      <c r="M749" s="101">
        <v>0</v>
      </c>
      <c r="N749" s="101">
        <v>1</v>
      </c>
      <c r="O749" s="101">
        <v>0</v>
      </c>
      <c r="P749" s="101">
        <v>0</v>
      </c>
      <c r="Q749" s="101">
        <v>0</v>
      </c>
      <c r="R749" s="100">
        <v>0</v>
      </c>
      <c r="S749" s="99">
        <v>0</v>
      </c>
      <c r="T749" s="97">
        <v>1</v>
      </c>
      <c r="U749" s="101">
        <v>2</v>
      </c>
      <c r="V749" s="101">
        <v>0</v>
      </c>
      <c r="W749" s="101">
        <v>0</v>
      </c>
      <c r="X749" s="101">
        <v>0</v>
      </c>
      <c r="Y749" s="101">
        <v>0</v>
      </c>
      <c r="Z749" s="101">
        <v>30</v>
      </c>
      <c r="AA749" s="101">
        <v>0</v>
      </c>
      <c r="AB749" s="101">
        <v>0</v>
      </c>
      <c r="AC749" s="101">
        <v>0</v>
      </c>
      <c r="AD749" s="101">
        <v>9</v>
      </c>
      <c r="AE749" s="101">
        <v>1</v>
      </c>
      <c r="AF749" s="101">
        <v>3</v>
      </c>
      <c r="AG749" s="100">
        <v>2</v>
      </c>
      <c r="AH749" s="100">
        <v>1</v>
      </c>
      <c r="AI749" s="100">
        <v>0</v>
      </c>
      <c r="AJ749" s="100">
        <v>6</v>
      </c>
      <c r="AK749" s="101">
        <v>0</v>
      </c>
      <c r="AL749" s="101">
        <v>0</v>
      </c>
      <c r="AM749" s="101">
        <v>0</v>
      </c>
      <c r="AN749" s="101">
        <v>1</v>
      </c>
      <c r="AO749" s="101">
        <v>360000</v>
      </c>
      <c r="AP749" s="101">
        <v>0.5</v>
      </c>
      <c r="AQ749" s="101">
        <v>0</v>
      </c>
      <c r="AR749" s="100">
        <v>0</v>
      </c>
      <c r="AS749" s="101" t="s">
        <v>372</v>
      </c>
      <c r="AT749" s="121" t="s">
        <v>159</v>
      </c>
      <c r="AU749" s="101" t="s">
        <v>355</v>
      </c>
      <c r="AV749" s="101">
        <v>10002001</v>
      </c>
      <c r="AW749" s="101">
        <v>21201010</v>
      </c>
      <c r="AX749" s="121" t="s">
        <v>793</v>
      </c>
      <c r="AY749" s="121" t="s">
        <v>875</v>
      </c>
      <c r="AZ749" s="99">
        <v>0</v>
      </c>
      <c r="BA749" s="99">
        <v>0</v>
      </c>
      <c r="BB749" s="127" t="s">
        <v>876</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63021102</v>
      </c>
      <c r="D750" s="121" t="s">
        <v>874</v>
      </c>
      <c r="E750" s="101">
        <v>1</v>
      </c>
      <c r="F750" s="101">
        <v>63021101</v>
      </c>
      <c r="G750" s="97">
        <f t="shared" si="83"/>
        <v>63021103</v>
      </c>
      <c r="H750" s="99">
        <v>0</v>
      </c>
      <c r="I750" s="11">
        <v>27</v>
      </c>
      <c r="J750" s="11">
        <v>2</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159</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63021103</v>
      </c>
      <c r="D751" s="121" t="s">
        <v>874</v>
      </c>
      <c r="E751" s="101">
        <v>2</v>
      </c>
      <c r="F751" s="101">
        <v>63021101</v>
      </c>
      <c r="G751" s="97">
        <f t="shared" si="83"/>
        <v>63021104</v>
      </c>
      <c r="H751" s="99">
        <v>0</v>
      </c>
      <c r="I751" s="11">
        <v>32</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159</v>
      </c>
      <c r="AU751" s="101" t="s">
        <v>355</v>
      </c>
      <c r="AV751" s="101">
        <v>10002001</v>
      </c>
      <c r="AW751" s="101">
        <v>21201010</v>
      </c>
      <c r="AX751" s="121" t="s">
        <v>793</v>
      </c>
      <c r="AY751" s="121" t="s">
        <v>877</v>
      </c>
      <c r="AZ751" s="99">
        <v>0</v>
      </c>
      <c r="BA751" s="99">
        <v>0</v>
      </c>
      <c r="BB751" s="127" t="s">
        <v>878</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63021104</v>
      </c>
      <c r="D752" s="121" t="s">
        <v>874</v>
      </c>
      <c r="E752" s="101">
        <v>3</v>
      </c>
      <c r="F752" s="101">
        <v>63021101</v>
      </c>
      <c r="G752" s="97">
        <v>0</v>
      </c>
      <c r="H752" s="99">
        <v>0</v>
      </c>
      <c r="I752" s="11">
        <v>0</v>
      </c>
      <c r="J752" s="107">
        <v>0</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159</v>
      </c>
      <c r="AU752" s="101" t="s">
        <v>355</v>
      </c>
      <c r="AV752" s="101">
        <v>10002001</v>
      </c>
      <c r="AW752" s="101">
        <v>21201010</v>
      </c>
      <c r="AX752" s="121" t="s">
        <v>793</v>
      </c>
      <c r="AY752" s="121" t="s">
        <v>879</v>
      </c>
      <c r="AZ752" s="99">
        <v>0</v>
      </c>
      <c r="BA752" s="99">
        <v>0</v>
      </c>
      <c r="BB752" s="127" t="s">
        <v>880</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63021105</v>
      </c>
      <c r="D753" s="121" t="s">
        <v>874</v>
      </c>
      <c r="E753" s="101">
        <v>4</v>
      </c>
      <c r="F753" s="101">
        <v>63021101</v>
      </c>
      <c r="G753" s="97">
        <v>0</v>
      </c>
      <c r="H753" s="99">
        <v>0</v>
      </c>
      <c r="I753" s="11">
        <v>0</v>
      </c>
      <c r="J753" s="11">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159</v>
      </c>
      <c r="AU753" s="101" t="s">
        <v>355</v>
      </c>
      <c r="AV753" s="101">
        <v>10002001</v>
      </c>
      <c r="AW753" s="101">
        <v>21201010</v>
      </c>
      <c r="AX753" s="121" t="s">
        <v>793</v>
      </c>
      <c r="AY753" s="121" t="s">
        <v>881</v>
      </c>
      <c r="AZ753" s="99">
        <v>0</v>
      </c>
      <c r="BA753" s="99">
        <v>0</v>
      </c>
      <c r="BB753" s="127" t="s">
        <v>882</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63021106</v>
      </c>
      <c r="D754" s="121" t="s">
        <v>874</v>
      </c>
      <c r="E754" s="101">
        <v>5</v>
      </c>
      <c r="F754" s="101">
        <v>63021101</v>
      </c>
      <c r="G754" s="101">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159</v>
      </c>
      <c r="AU754" s="101" t="s">
        <v>355</v>
      </c>
      <c r="AV754" s="101">
        <v>10002001</v>
      </c>
      <c r="AW754" s="101">
        <v>21201010</v>
      </c>
      <c r="AX754" s="121" t="s">
        <v>793</v>
      </c>
      <c r="AY754" s="121" t="s">
        <v>883</v>
      </c>
      <c r="AZ754" s="99">
        <v>0</v>
      </c>
      <c r="BA754" s="99">
        <v>0</v>
      </c>
      <c r="BB754" s="127" t="s">
        <v>884</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11">
        <v>63021111</v>
      </c>
      <c r="D755" s="15" t="s">
        <v>885</v>
      </c>
      <c r="E755" s="11">
        <v>1</v>
      </c>
      <c r="F755" s="14">
        <v>62011101</v>
      </c>
      <c r="G755" s="11">
        <v>0</v>
      </c>
      <c r="H755" s="13">
        <v>0</v>
      </c>
      <c r="I755" s="11">
        <v>1</v>
      </c>
      <c r="J755" s="11">
        <v>0</v>
      </c>
      <c r="K755" s="11">
        <v>0</v>
      </c>
      <c r="L755" s="14">
        <v>0</v>
      </c>
      <c r="M755" s="14">
        <v>0</v>
      </c>
      <c r="N755" s="14">
        <v>2</v>
      </c>
      <c r="O755" s="14">
        <v>10</v>
      </c>
      <c r="P755" s="14">
        <v>0.8</v>
      </c>
      <c r="Q755" s="14">
        <v>0</v>
      </c>
      <c r="R755" s="6">
        <v>0</v>
      </c>
      <c r="S755" s="13">
        <v>0</v>
      </c>
      <c r="T755" s="11">
        <v>1</v>
      </c>
      <c r="U755" s="14">
        <v>2</v>
      </c>
      <c r="V755" s="14">
        <v>0</v>
      </c>
      <c r="W755" s="14">
        <v>2.5</v>
      </c>
      <c r="X755" s="14">
        <v>750</v>
      </c>
      <c r="Y755" s="14">
        <v>0</v>
      </c>
      <c r="Z755" s="14">
        <v>0</v>
      </c>
      <c r="AA755" s="14">
        <v>0</v>
      </c>
      <c r="AB755" s="14">
        <v>0</v>
      </c>
      <c r="AC755" s="14">
        <v>0</v>
      </c>
      <c r="AD755" s="14">
        <v>8</v>
      </c>
      <c r="AE755" s="14">
        <v>1</v>
      </c>
      <c r="AF755" s="14">
        <v>3</v>
      </c>
      <c r="AG755" s="6">
        <v>2</v>
      </c>
      <c r="AH755" s="6">
        <v>1</v>
      </c>
      <c r="AI755" s="6">
        <v>1</v>
      </c>
      <c r="AJ755" s="100">
        <v>3</v>
      </c>
      <c r="AK755" s="14">
        <v>0</v>
      </c>
      <c r="AL755" s="14">
        <v>0</v>
      </c>
      <c r="AM755" s="14">
        <v>0</v>
      </c>
      <c r="AN755" s="14">
        <v>0</v>
      </c>
      <c r="AO755" s="14">
        <v>3000</v>
      </c>
      <c r="AP755" s="14">
        <v>0.5</v>
      </c>
      <c r="AQ755" s="14">
        <v>0</v>
      </c>
      <c r="AR755" s="6">
        <v>0</v>
      </c>
      <c r="AS755" s="6">
        <v>90000011</v>
      </c>
      <c r="AT755" s="15" t="s">
        <v>159</v>
      </c>
      <c r="AU755" s="14" t="s">
        <v>782</v>
      </c>
      <c r="AV755" s="101">
        <v>10002001</v>
      </c>
      <c r="AW755" s="101">
        <v>21201010</v>
      </c>
      <c r="AX755" s="15" t="s">
        <v>160</v>
      </c>
      <c r="AY755" s="15">
        <v>0</v>
      </c>
      <c r="AZ755" s="13">
        <v>0</v>
      </c>
      <c r="BA755" s="13">
        <v>0</v>
      </c>
      <c r="BB755" s="110" t="str">
        <f>"在指定区域释放一个冰封陷阱,2秒后陷阱开启触发机制,对触碰的敌人造成"&amp;W755*100&amp;"%攻击伤害+"&amp;X755&amp;"点固定伤害,并使其减速50%,持续5秒"</f>
        <v>在指定区域释放一个冰封陷阱,2秒后陷阱开启触发机制,对触碰的敌人造成250%攻击伤害+750点固定伤害,并使其减速50%,持续5秒</v>
      </c>
      <c r="BC755" s="14">
        <v>0</v>
      </c>
      <c r="BD755" s="11">
        <v>0</v>
      </c>
      <c r="BE755" s="14">
        <v>0</v>
      </c>
      <c r="BF755" s="14">
        <v>0</v>
      </c>
      <c r="BG755" s="14">
        <v>0</v>
      </c>
      <c r="BH755" s="14">
        <v>0</v>
      </c>
      <c r="BI755" s="9">
        <v>0</v>
      </c>
      <c r="BJ755" s="6">
        <v>0</v>
      </c>
      <c r="BK755" s="6">
        <v>0</v>
      </c>
      <c r="BL755" s="6">
        <v>0</v>
      </c>
      <c r="BM755" s="6">
        <v>0</v>
      </c>
      <c r="BN755" s="6">
        <v>0</v>
      </c>
      <c r="BO755" s="6">
        <v>0</v>
      </c>
    </row>
    <row r="756" spans="3:67" ht="19.5" customHeight="1">
      <c r="C756" s="11">
        <v>63021112</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2.75</v>
      </c>
      <c r="X756" s="14">
        <v>1500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 t="shared" ref="BB756:BB759" si="84">"在指定区域释放一个冰封陷阱,2秒后陷阱开启触发机制,对触碰的敌人造成"&amp;W756*100&amp;"%攻击伤害+"&amp;X756&amp;"点固定伤害,并使其减速50%,持续5秒"</f>
        <v>在指定区域释放一个冰封陷阱,2秒后陷阱开启触发机制,对触碰的敌人造成275%攻击伤害+1500点固定伤害,并使其减速50%,持续5秒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63021113</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3</v>
      </c>
      <c r="X757" s="14">
        <v>2250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si="84"/>
        <v>在指定区域释放一个冰封陷阱,2秒后陷阱开启触发机制,对触碰的敌人造成300%攻击伤害+2250点固定伤害,并使其减速50%,持续5秒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63021114</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3.25</v>
      </c>
      <c r="X758" s="14">
        <v>3250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在指定区域释放一个冰封陷阱,2秒后陷阱开启触发机制,对触碰的敌人造成325%攻击伤害+3250点固定伤害,并使其减速50%,持续5秒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63021115</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3.5</v>
      </c>
      <c r="X759" s="14">
        <v>4250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在指定区域释放一个冰封陷阱,2秒后陷阱开启触发机制,对触碰的敌人造成350%攻击伤害+4250点固定伤害,并使其减速50%,持续5秒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20.100000000000001" customHeight="1">
      <c r="C760" s="97">
        <v>63021201</v>
      </c>
      <c r="D760" s="121" t="s">
        <v>886</v>
      </c>
      <c r="E760" s="101">
        <v>0</v>
      </c>
      <c r="F760" s="101">
        <v>63021201</v>
      </c>
      <c r="G760" s="97">
        <f t="shared" ref="G760:G762" si="85">C761</f>
        <v>63021202</v>
      </c>
      <c r="H760" s="99">
        <v>0</v>
      </c>
      <c r="I760" s="11">
        <v>25</v>
      </c>
      <c r="J760" s="11">
        <v>5</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35</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159</v>
      </c>
      <c r="AU760" s="101" t="s">
        <v>355</v>
      </c>
      <c r="AV760" s="101">
        <v>10002001</v>
      </c>
      <c r="AW760" s="101">
        <v>21201020</v>
      </c>
      <c r="AX760" s="121" t="s">
        <v>793</v>
      </c>
      <c r="AY760" s="121" t="s">
        <v>887</v>
      </c>
      <c r="AZ760" s="99">
        <v>0</v>
      </c>
      <c r="BA760" s="99">
        <v>0</v>
      </c>
      <c r="BB760" s="127" t="s">
        <v>888</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63021202</v>
      </c>
      <c r="D761" s="121" t="s">
        <v>886</v>
      </c>
      <c r="E761" s="101">
        <v>1</v>
      </c>
      <c r="F761" s="101">
        <v>63021201</v>
      </c>
      <c r="G761" s="97">
        <f t="shared" si="85"/>
        <v>63021203</v>
      </c>
      <c r="H761" s="99">
        <v>0</v>
      </c>
      <c r="I761" s="11">
        <v>32</v>
      </c>
      <c r="J761" s="11">
        <v>2</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159</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63021203</v>
      </c>
      <c r="D762" s="121" t="s">
        <v>886</v>
      </c>
      <c r="E762" s="101">
        <v>2</v>
      </c>
      <c r="F762" s="101">
        <v>63021201</v>
      </c>
      <c r="G762" s="97">
        <f t="shared" si="85"/>
        <v>63021204</v>
      </c>
      <c r="H762" s="99">
        <v>0</v>
      </c>
      <c r="I762" s="11">
        <v>37</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159</v>
      </c>
      <c r="AU762" s="101" t="s">
        <v>355</v>
      </c>
      <c r="AV762" s="101">
        <v>10002001</v>
      </c>
      <c r="AW762" s="101">
        <v>21201020</v>
      </c>
      <c r="AX762" s="121" t="s">
        <v>793</v>
      </c>
      <c r="AY762" s="121" t="s">
        <v>889</v>
      </c>
      <c r="AZ762" s="99">
        <v>0</v>
      </c>
      <c r="BA762" s="99">
        <v>0</v>
      </c>
      <c r="BB762" s="127" t="s">
        <v>890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63021204</v>
      </c>
      <c r="D763" s="121" t="s">
        <v>886</v>
      </c>
      <c r="E763" s="101">
        <v>3</v>
      </c>
      <c r="F763" s="101">
        <v>63021201</v>
      </c>
      <c r="G763" s="97">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159</v>
      </c>
      <c r="AU763" s="101" t="s">
        <v>355</v>
      </c>
      <c r="AV763" s="101">
        <v>10002001</v>
      </c>
      <c r="AW763" s="101">
        <v>21201020</v>
      </c>
      <c r="AX763" s="121" t="s">
        <v>793</v>
      </c>
      <c r="AY763" s="121" t="s">
        <v>891</v>
      </c>
      <c r="AZ763" s="99">
        <v>0</v>
      </c>
      <c r="BA763" s="99">
        <v>0</v>
      </c>
      <c r="BB763" s="127" t="s">
        <v>892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63021205</v>
      </c>
      <c r="D764" s="121" t="s">
        <v>886</v>
      </c>
      <c r="E764" s="101">
        <v>4</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159</v>
      </c>
      <c r="AU764" s="101" t="s">
        <v>355</v>
      </c>
      <c r="AV764" s="101">
        <v>10002001</v>
      </c>
      <c r="AW764" s="101">
        <v>21201020</v>
      </c>
      <c r="AX764" s="121" t="s">
        <v>793</v>
      </c>
      <c r="AY764" s="121" t="s">
        <v>893</v>
      </c>
      <c r="AZ764" s="99">
        <v>0</v>
      </c>
      <c r="BA764" s="99">
        <v>0</v>
      </c>
      <c r="BB764" s="127" t="s">
        <v>894</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63021206</v>
      </c>
      <c r="D765" s="121" t="s">
        <v>886</v>
      </c>
      <c r="E765" s="101">
        <v>5</v>
      </c>
      <c r="F765" s="101">
        <v>63021201</v>
      </c>
      <c r="G765" s="101">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159</v>
      </c>
      <c r="AU765" s="101" t="s">
        <v>355</v>
      </c>
      <c r="AV765" s="101">
        <v>10002001</v>
      </c>
      <c r="AW765" s="101">
        <v>21201020</v>
      </c>
      <c r="AX765" s="121" t="s">
        <v>793</v>
      </c>
      <c r="AY765" s="121" t="s">
        <v>895</v>
      </c>
      <c r="AZ765" s="99">
        <v>0</v>
      </c>
      <c r="BA765" s="99">
        <v>0</v>
      </c>
      <c r="BB765" s="127" t="s">
        <v>896</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19.5" customHeight="1">
      <c r="C766" s="97">
        <v>63021211</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2.5</v>
      </c>
      <c r="X766" s="14">
        <v>750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14">
        <v>90000010</v>
      </c>
      <c r="AT766" s="15" t="s">
        <v>159</v>
      </c>
      <c r="AU766" s="14" t="s">
        <v>782</v>
      </c>
      <c r="AV766" s="101">
        <v>10002001</v>
      </c>
      <c r="AW766" s="101">
        <v>21201020</v>
      </c>
      <c r="AX766" s="15" t="s">
        <v>160</v>
      </c>
      <c r="AY766" s="15">
        <v>0</v>
      </c>
      <c r="AZ766" s="13">
        <v>0</v>
      </c>
      <c r="BA766" s="13">
        <v>0</v>
      </c>
      <c r="BB766" s="110" t="str">
        <f t="shared" ref="BB766:BB770" si="86">"在指定区域释放一个爆炸陷阱,2秒后陷阱开启触发机制,对触碰的敌人造成"&amp;W766*100&amp;"%攻击伤害+"&amp;X766&amp;"点固定伤害,并使其眩晕1秒"</f>
        <v>在指定区域释放一个爆炸陷阱,2秒后陷阱开启触发机制,对触碰的敌人造成250%攻击伤害+750点固定伤害,并使其眩晕1秒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97">
        <v>63021212</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2.75</v>
      </c>
      <c r="X767" s="14">
        <v>1500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si="86"/>
        <v>在指定区域释放一个爆炸陷阱,2秒后陷阱开启触发机制,对触碰的敌人造成275%攻击伤害+1500点固定伤害,并使其眩晕1秒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63021213</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v>
      </c>
      <c r="X768" s="14">
        <v>2250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在指定区域释放一个爆炸陷阱,2秒后陷阱开启触发机制,对触碰的敌人造成300%攻击伤害+2250点固定伤害,并使其眩晕1秒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63021214</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3.25</v>
      </c>
      <c r="X769" s="14">
        <v>3250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在指定区域释放一个爆炸陷阱,2秒后陷阱开启触发机制,对触碰的敌人造成325%攻击伤害+3250点固定伤害,并使其眩晕1秒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63021215</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3.5</v>
      </c>
      <c r="X770" s="14">
        <v>4250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在指定区域释放一个爆炸陷阱,2秒后陷阱开启触发机制,对触碰的敌人造成350%攻击伤害+4250点固定伤害,并使其眩晕1秒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20.100000000000001" customHeight="1">
      <c r="C771" s="97">
        <v>63021301</v>
      </c>
      <c r="D771" s="121" t="s">
        <v>898</v>
      </c>
      <c r="E771" s="101">
        <v>0</v>
      </c>
      <c r="F771" s="101">
        <v>63021301</v>
      </c>
      <c r="G771" s="97">
        <f t="shared" ref="G771:G773" si="87">C772</f>
        <v>63021302</v>
      </c>
      <c r="H771" s="99">
        <v>0</v>
      </c>
      <c r="I771" s="11">
        <v>30</v>
      </c>
      <c r="J771" s="14">
        <v>5</v>
      </c>
      <c r="K771" s="97">
        <v>0</v>
      </c>
      <c r="L771" s="101">
        <v>0</v>
      </c>
      <c r="M771" s="101">
        <v>0</v>
      </c>
      <c r="N771" s="101">
        <v>1</v>
      </c>
      <c r="O771" s="101">
        <v>0</v>
      </c>
      <c r="P771" s="101">
        <v>0</v>
      </c>
      <c r="Q771" s="101">
        <v>0</v>
      </c>
      <c r="R771" s="100">
        <v>0</v>
      </c>
      <c r="S771" s="99">
        <v>0</v>
      </c>
      <c r="T771" s="97">
        <v>1</v>
      </c>
      <c r="U771" s="101">
        <v>2</v>
      </c>
      <c r="V771" s="101">
        <v>0</v>
      </c>
      <c r="W771" s="101">
        <v>0.8</v>
      </c>
      <c r="X771" s="101">
        <v>500</v>
      </c>
      <c r="Y771" s="101">
        <v>0</v>
      </c>
      <c r="Z771" s="101">
        <v>40</v>
      </c>
      <c r="AA771" s="101">
        <v>0</v>
      </c>
      <c r="AB771" s="101">
        <v>0</v>
      </c>
      <c r="AC771" s="101">
        <v>0</v>
      </c>
      <c r="AD771" s="101">
        <v>9</v>
      </c>
      <c r="AE771" s="101">
        <v>1</v>
      </c>
      <c r="AF771" s="101">
        <v>3</v>
      </c>
      <c r="AG771" s="100">
        <v>2</v>
      </c>
      <c r="AH771" s="100">
        <v>0</v>
      </c>
      <c r="AI771" s="100">
        <v>0</v>
      </c>
      <c r="AJ771" s="100">
        <v>5</v>
      </c>
      <c r="AK771" s="101">
        <v>0</v>
      </c>
      <c r="AL771" s="101">
        <v>0</v>
      </c>
      <c r="AM771" s="101">
        <v>0</v>
      </c>
      <c r="AN771" s="101">
        <v>0.5</v>
      </c>
      <c r="AO771" s="101">
        <v>10000</v>
      </c>
      <c r="AP771" s="101">
        <v>0.5</v>
      </c>
      <c r="AQ771" s="101">
        <v>0</v>
      </c>
      <c r="AR771" s="100">
        <v>0</v>
      </c>
      <c r="AS771" s="6">
        <v>90000011</v>
      </c>
      <c r="AT771" s="121" t="s">
        <v>728</v>
      </c>
      <c r="AU771" s="101" t="s">
        <v>738</v>
      </c>
      <c r="AV771" s="101">
        <v>10002001</v>
      </c>
      <c r="AW771" s="101">
        <v>21201030</v>
      </c>
      <c r="AX771" s="121" t="s">
        <v>229</v>
      </c>
      <c r="AY771" s="121" t="s">
        <v>259</v>
      </c>
      <c r="AZ771" s="99">
        <v>0</v>
      </c>
      <c r="BA771" s="99">
        <v>0</v>
      </c>
      <c r="BB771" s="126" t="str">
        <f>"在脚底下立即释放法术,在此范围内的目标每秒造成"&amp;W771*100&amp;"%攻击伤害+"&amp;X771&amp;"点固定伤害,目标移动速度降低50%,持续10秒"</f>
        <v>在脚底下立即释放法术,在此范围内的目标每秒造成80%攻击伤害+500点固定伤害,目标移动速度降低50%,持续10秒</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63021302</v>
      </c>
      <c r="D772" s="121" t="s">
        <v>898</v>
      </c>
      <c r="E772" s="101">
        <v>1</v>
      </c>
      <c r="F772" s="101">
        <v>63021301</v>
      </c>
      <c r="G772" s="97">
        <f t="shared" si="87"/>
        <v>63021303</v>
      </c>
      <c r="H772" s="99">
        <v>0</v>
      </c>
      <c r="I772" s="11">
        <v>37</v>
      </c>
      <c r="J772" s="14">
        <v>2</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 t="shared" ref="BB772:BB776" si="88">"在脚底下立即释放法术,在此范围内的目标每秒造成"&amp;W772*100&amp;"%攻击伤害+"&amp;X772&amp;"点固定伤害,目标移动速度降低50%,持续10秒"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63021303</v>
      </c>
      <c r="D773" s="121" t="s">
        <v>898</v>
      </c>
      <c r="E773" s="101">
        <v>2</v>
      </c>
      <c r="F773" s="101">
        <v>63021301</v>
      </c>
      <c r="G773" s="97">
        <f t="shared" si="87"/>
        <v>63021304</v>
      </c>
      <c r="H773" s="99">
        <v>0</v>
      </c>
      <c r="I773" s="11">
        <v>42</v>
      </c>
      <c r="J773" s="14">
        <v>2</v>
      </c>
      <c r="K773" s="97">
        <v>0</v>
      </c>
      <c r="L773" s="101">
        <v>0</v>
      </c>
      <c r="M773" s="101">
        <v>0</v>
      </c>
      <c r="N773" s="101">
        <v>1</v>
      </c>
      <c r="O773" s="101">
        <v>0</v>
      </c>
      <c r="P773" s="101">
        <v>0</v>
      </c>
      <c r="Q773" s="101">
        <v>0</v>
      </c>
      <c r="R773" s="100">
        <v>0</v>
      </c>
      <c r="S773" s="99">
        <v>0</v>
      </c>
      <c r="T773" s="97">
        <v>1</v>
      </c>
      <c r="U773" s="101">
        <v>2</v>
      </c>
      <c r="V773" s="101">
        <v>0</v>
      </c>
      <c r="W773" s="101">
        <v>0.9</v>
      </c>
      <c r="X773" s="101">
        <v>800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si="88"/>
        <v>在脚底下立即释放法术,在此范围内的目标每秒造成90%攻击伤害+800点固定伤害,目标移动速度降低50%,持续10秒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63021304</v>
      </c>
      <c r="D774" s="121" t="s">
        <v>898</v>
      </c>
      <c r="E774" s="101">
        <v>3</v>
      </c>
      <c r="F774" s="101">
        <v>63021301</v>
      </c>
      <c r="G774" s="97">
        <v>0</v>
      </c>
      <c r="H774" s="99">
        <v>0</v>
      </c>
      <c r="I774" s="14">
        <v>0</v>
      </c>
      <c r="J774" s="14">
        <v>0</v>
      </c>
      <c r="K774" s="97">
        <v>0</v>
      </c>
      <c r="L774" s="101">
        <v>0</v>
      </c>
      <c r="M774" s="101">
        <v>0</v>
      </c>
      <c r="N774" s="101">
        <v>1</v>
      </c>
      <c r="O774" s="101">
        <v>0</v>
      </c>
      <c r="P774" s="101">
        <v>0</v>
      </c>
      <c r="Q774" s="101">
        <v>0</v>
      </c>
      <c r="R774" s="100">
        <v>0</v>
      </c>
      <c r="S774" s="99">
        <v>0</v>
      </c>
      <c r="T774" s="97">
        <v>1</v>
      </c>
      <c r="U774" s="101">
        <v>2</v>
      </c>
      <c r="V774" s="101">
        <v>0</v>
      </c>
      <c r="W774" s="101">
        <v>1</v>
      </c>
      <c r="X774" s="101">
        <v>1150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在脚底下立即释放法术,在此范围内的目标每秒造成100%攻击伤害+1150点固定伤害,目标移动速度降低50%,持续10秒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63021305</v>
      </c>
      <c r="D775" s="121" t="s">
        <v>898</v>
      </c>
      <c r="E775" s="101">
        <v>4</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1.1000000000000001</v>
      </c>
      <c r="X775" s="101">
        <v>1550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在脚底下立即释放法术,在此范围内的目标每秒造成110%攻击伤害+1550点固定伤害,目标移动速度降低50%,持续10秒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63021306</v>
      </c>
      <c r="D776" s="121" t="s">
        <v>898</v>
      </c>
      <c r="E776" s="101">
        <v>5</v>
      </c>
      <c r="F776" s="101">
        <v>63021301</v>
      </c>
      <c r="G776" s="101">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1.2</v>
      </c>
      <c r="X776" s="101">
        <v>2050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在脚底下立即释放法术,在此范围内的目标每秒造成120%攻击伤害+2050点固定伤害,目标移动速度降低50%,持续10秒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19.5" customHeight="1">
      <c r="C777" s="97">
        <v>63021401</v>
      </c>
      <c r="D777" s="121" t="s">
        <v>899</v>
      </c>
      <c r="E777" s="101">
        <v>0</v>
      </c>
      <c r="F777" s="101">
        <v>63021401</v>
      </c>
      <c r="G777" s="97">
        <f t="shared" ref="G777:G779" si="89">C778</f>
        <v>63021402</v>
      </c>
      <c r="H777" s="99">
        <v>0</v>
      </c>
      <c r="I777" s="11">
        <v>35</v>
      </c>
      <c r="J777" s="14">
        <v>5</v>
      </c>
      <c r="K777" s="101">
        <v>0</v>
      </c>
      <c r="L777" s="101">
        <v>0</v>
      </c>
      <c r="M777" s="101">
        <v>0</v>
      </c>
      <c r="N777" s="97">
        <v>1</v>
      </c>
      <c r="O777" s="101">
        <v>0</v>
      </c>
      <c r="P777" s="101">
        <v>0</v>
      </c>
      <c r="Q777" s="101">
        <v>0</v>
      </c>
      <c r="R777" s="100">
        <v>0</v>
      </c>
      <c r="S777" s="99">
        <v>0</v>
      </c>
      <c r="T777" s="97">
        <v>1</v>
      </c>
      <c r="U777" s="101">
        <v>2</v>
      </c>
      <c r="V777" s="101">
        <v>0</v>
      </c>
      <c r="W777" s="101">
        <v>0</v>
      </c>
      <c r="X777" s="101">
        <v>0</v>
      </c>
      <c r="Y777" s="101">
        <v>0</v>
      </c>
      <c r="Z777" s="101">
        <v>50</v>
      </c>
      <c r="AA777" s="101">
        <v>0</v>
      </c>
      <c r="AB777" s="101">
        <v>0</v>
      </c>
      <c r="AC777" s="101">
        <v>0</v>
      </c>
      <c r="AD777" s="101">
        <v>30</v>
      </c>
      <c r="AE777" s="101">
        <v>1</v>
      </c>
      <c r="AF777" s="101">
        <v>2</v>
      </c>
      <c r="AG777" s="100">
        <v>2</v>
      </c>
      <c r="AH777" s="100">
        <v>1</v>
      </c>
      <c r="AI777" s="100">
        <v>0</v>
      </c>
      <c r="AJ777" s="100">
        <v>5</v>
      </c>
      <c r="AK777" s="101">
        <v>0</v>
      </c>
      <c r="AL777" s="101">
        <v>0</v>
      </c>
      <c r="AM777" s="101">
        <v>0</v>
      </c>
      <c r="AN777" s="101">
        <v>0.5</v>
      </c>
      <c r="AO777" s="101">
        <v>2000</v>
      </c>
      <c r="AP777" s="101">
        <v>0</v>
      </c>
      <c r="AQ777" s="101">
        <v>0</v>
      </c>
      <c r="AR777" s="100">
        <v>0</v>
      </c>
      <c r="AS777" s="101" t="s">
        <v>158</v>
      </c>
      <c r="AT777" s="121" t="s">
        <v>159</v>
      </c>
      <c r="AU777" s="101" t="s">
        <v>355</v>
      </c>
      <c r="AV777" s="101">
        <v>0</v>
      </c>
      <c r="AW777" s="101">
        <v>21201040</v>
      </c>
      <c r="AX777" s="121" t="s">
        <v>900</v>
      </c>
      <c r="AY777" s="185" t="s">
        <v>901</v>
      </c>
      <c r="AZ777" s="99">
        <v>0</v>
      </c>
      <c r="BA777" s="99">
        <v>0</v>
      </c>
      <c r="BB777" s="127" t="s">
        <v>902</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63021402</v>
      </c>
      <c r="D778" s="121" t="s">
        <v>899</v>
      </c>
      <c r="E778" s="101">
        <v>1</v>
      </c>
      <c r="F778" s="101">
        <v>63021401</v>
      </c>
      <c r="G778" s="97">
        <f t="shared" si="89"/>
        <v>63021403</v>
      </c>
      <c r="H778" s="99">
        <v>0</v>
      </c>
      <c r="I778" s="11">
        <v>42</v>
      </c>
      <c r="J778" s="14">
        <v>2</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121" t="s">
        <v>159</v>
      </c>
      <c r="AU778" s="101" t="s">
        <v>355</v>
      </c>
      <c r="AV778" s="101">
        <v>0</v>
      </c>
      <c r="AW778" s="101">
        <v>21201040</v>
      </c>
      <c r="AX778" s="121" t="s">
        <v>900</v>
      </c>
      <c r="AY778" s="185" t="s">
        <v>901</v>
      </c>
      <c r="AZ778" s="99">
        <v>0</v>
      </c>
      <c r="BA778" s="99">
        <v>0</v>
      </c>
      <c r="BB778" s="127" t="s">
        <v>902</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63021403</v>
      </c>
      <c r="D779" s="121" t="s">
        <v>899</v>
      </c>
      <c r="E779" s="101">
        <v>2</v>
      </c>
      <c r="F779" s="101">
        <v>63021401</v>
      </c>
      <c r="G779" s="97">
        <f t="shared" si="89"/>
        <v>63021404</v>
      </c>
      <c r="H779" s="99">
        <v>0</v>
      </c>
      <c r="I779" s="11">
        <v>47</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121" t="s">
        <v>159</v>
      </c>
      <c r="AU779" s="101" t="s">
        <v>355</v>
      </c>
      <c r="AV779" s="101">
        <v>0</v>
      </c>
      <c r="AW779" s="101">
        <v>21201040</v>
      </c>
      <c r="AX779" s="121" t="s">
        <v>900</v>
      </c>
      <c r="AY779" s="185" t="s">
        <v>903</v>
      </c>
      <c r="AZ779" s="99">
        <v>0</v>
      </c>
      <c r="BA779" s="99">
        <v>0</v>
      </c>
      <c r="BB779" s="127" t="s">
        <v>904</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63021404</v>
      </c>
      <c r="D780" s="121" t="s">
        <v>899</v>
      </c>
      <c r="E780" s="101">
        <v>3</v>
      </c>
      <c r="F780" s="101">
        <v>63021401</v>
      </c>
      <c r="G780" s="97">
        <v>0</v>
      </c>
      <c r="H780" s="99">
        <v>0</v>
      </c>
      <c r="I780" s="14">
        <v>0</v>
      </c>
      <c r="J780" s="14">
        <v>0</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121" t="s">
        <v>159</v>
      </c>
      <c r="AU780" s="101" t="s">
        <v>355</v>
      </c>
      <c r="AV780" s="101">
        <v>0</v>
      </c>
      <c r="AW780" s="101">
        <v>21201040</v>
      </c>
      <c r="AX780" s="121" t="s">
        <v>900</v>
      </c>
      <c r="AY780" s="185" t="s">
        <v>905</v>
      </c>
      <c r="AZ780" s="99">
        <v>0</v>
      </c>
      <c r="BA780" s="99">
        <v>0</v>
      </c>
      <c r="BB780" s="127" t="s">
        <v>906</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63021405</v>
      </c>
      <c r="D781" s="121" t="s">
        <v>899</v>
      </c>
      <c r="E781" s="101">
        <v>4</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121" t="s">
        <v>159</v>
      </c>
      <c r="AU781" s="101" t="s">
        <v>355</v>
      </c>
      <c r="AV781" s="101">
        <v>0</v>
      </c>
      <c r="AW781" s="101">
        <v>21201040</v>
      </c>
      <c r="AX781" s="121" t="s">
        <v>900</v>
      </c>
      <c r="AY781" s="185" t="s">
        <v>907</v>
      </c>
      <c r="AZ781" s="99">
        <v>0</v>
      </c>
      <c r="BA781" s="99">
        <v>0</v>
      </c>
      <c r="BB781" s="127" t="s">
        <v>908</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63021406</v>
      </c>
      <c r="D782" s="121" t="s">
        <v>899</v>
      </c>
      <c r="E782" s="101">
        <v>5</v>
      </c>
      <c r="F782" s="101">
        <v>63021401</v>
      </c>
      <c r="G782" s="101">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121" t="s">
        <v>159</v>
      </c>
      <c r="AU782" s="101" t="s">
        <v>355</v>
      </c>
      <c r="AV782" s="101">
        <v>0</v>
      </c>
      <c r="AW782" s="101">
        <v>21201040</v>
      </c>
      <c r="AX782" s="121" t="s">
        <v>900</v>
      </c>
      <c r="AY782" s="185" t="s">
        <v>909</v>
      </c>
      <c r="AZ782" s="99">
        <v>0</v>
      </c>
      <c r="BA782" s="99">
        <v>0</v>
      </c>
      <c r="BB782" s="127" t="s">
        <v>910</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63022101</v>
      </c>
      <c r="D783" s="128" t="s">
        <v>911</v>
      </c>
      <c r="E783" s="122">
        <v>0</v>
      </c>
      <c r="F783" s="122">
        <v>63022101</v>
      </c>
      <c r="G783" s="97">
        <f t="shared" ref="G783:G785" si="90">C784</f>
        <v>63022102</v>
      </c>
      <c r="H783" s="99">
        <v>0</v>
      </c>
      <c r="I783" s="11">
        <v>18</v>
      </c>
      <c r="J783" s="11">
        <v>5</v>
      </c>
      <c r="K783" s="122">
        <v>0</v>
      </c>
      <c r="L783" s="122">
        <v>0</v>
      </c>
      <c r="M783" s="122">
        <v>0</v>
      </c>
      <c r="N783" s="122">
        <v>1</v>
      </c>
      <c r="O783" s="122">
        <v>0</v>
      </c>
      <c r="P783" s="122">
        <v>0</v>
      </c>
      <c r="Q783" s="122">
        <v>0</v>
      </c>
      <c r="R783" s="122">
        <v>0</v>
      </c>
      <c r="S783" s="122">
        <v>0</v>
      </c>
      <c r="T783" s="122">
        <v>1</v>
      </c>
      <c r="U783" s="122">
        <v>2</v>
      </c>
      <c r="V783" s="101">
        <v>0</v>
      </c>
      <c r="W783" s="101">
        <v>5</v>
      </c>
      <c r="X783" s="101">
        <v>1800</v>
      </c>
      <c r="Y783" s="122">
        <v>0</v>
      </c>
      <c r="Z783" s="122">
        <v>30</v>
      </c>
      <c r="AA783" s="122">
        <v>0</v>
      </c>
      <c r="AB783" s="122">
        <v>0</v>
      </c>
      <c r="AC783" s="122">
        <v>0</v>
      </c>
      <c r="AD783" s="122">
        <v>9</v>
      </c>
      <c r="AE783" s="122">
        <v>1</v>
      </c>
      <c r="AF783" s="122">
        <v>3</v>
      </c>
      <c r="AG783" s="122">
        <v>2</v>
      </c>
      <c r="AH783" s="122">
        <v>2</v>
      </c>
      <c r="AI783" s="122">
        <v>0</v>
      </c>
      <c r="AJ783" s="122">
        <v>4</v>
      </c>
      <c r="AK783" s="122">
        <v>0</v>
      </c>
      <c r="AL783" s="122">
        <v>0</v>
      </c>
      <c r="AM783" s="122">
        <v>0</v>
      </c>
      <c r="AN783" s="122">
        <v>0.25</v>
      </c>
      <c r="AO783" s="122">
        <v>2000</v>
      </c>
      <c r="AP783" s="122">
        <v>0.25</v>
      </c>
      <c r="AQ783" s="122">
        <v>20</v>
      </c>
      <c r="AR783" s="122">
        <v>0</v>
      </c>
      <c r="AS783" s="122">
        <v>92002001</v>
      </c>
      <c r="AT783" s="128" t="s">
        <v>159</v>
      </c>
      <c r="AU783" s="122" t="s">
        <v>784</v>
      </c>
      <c r="AV783" s="122">
        <v>10003002</v>
      </c>
      <c r="AW783" s="122">
        <v>21202010</v>
      </c>
      <c r="AX783" s="128" t="s">
        <v>379</v>
      </c>
      <c r="AY783" s="128">
        <v>0</v>
      </c>
      <c r="AZ783" s="122">
        <v>0</v>
      </c>
      <c r="BA783" s="122">
        <v>0</v>
      </c>
      <c r="BB783" s="129" t="str">
        <f t="shared" ref="BB783:BB788" si="91">"立即对目标范围内的怪物造成"&amp;W783*100&amp;"%攻击伤害+"&amp;X783&amp;"点固定伤害"&amp;",并使目标移动速度降低50%,持续3秒"</f>
        <v>立即对目标范围内的怪物造成500%攻击伤害+1800点固定伤害,并使目标移动速度降低50%,持续3秒</v>
      </c>
      <c r="BC783" s="122">
        <v>0</v>
      </c>
      <c r="BD783" s="122">
        <v>0</v>
      </c>
      <c r="BE783" s="122">
        <v>0</v>
      </c>
      <c r="BF783" s="122">
        <v>0</v>
      </c>
      <c r="BG783" s="122">
        <v>0</v>
      </c>
      <c r="BH783" s="122">
        <v>0</v>
      </c>
      <c r="BI783" s="131">
        <v>0</v>
      </c>
      <c r="BJ783" s="122">
        <v>0</v>
      </c>
      <c r="BK783" s="122">
        <v>0</v>
      </c>
      <c r="BL783" s="122">
        <v>0</v>
      </c>
      <c r="BM783" s="122">
        <v>0</v>
      </c>
      <c r="BN783" s="122">
        <v>0</v>
      </c>
      <c r="BO783" s="122">
        <v>0</v>
      </c>
    </row>
    <row r="784" spans="3:67" ht="19.5" customHeight="1">
      <c r="C784" s="97">
        <v>63022102</v>
      </c>
      <c r="D784" s="128" t="s">
        <v>911</v>
      </c>
      <c r="E784" s="122">
        <v>1</v>
      </c>
      <c r="F784" s="122">
        <v>63022101</v>
      </c>
      <c r="G784" s="97">
        <f t="shared" si="90"/>
        <v>63022103</v>
      </c>
      <c r="H784" s="99">
        <v>0</v>
      </c>
      <c r="I784" s="11">
        <v>27</v>
      </c>
      <c r="J784" s="11">
        <v>2</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si="91"/>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63022103</v>
      </c>
      <c r="D785" s="128" t="s">
        <v>911</v>
      </c>
      <c r="E785" s="122">
        <v>2</v>
      </c>
      <c r="F785" s="122">
        <v>63022101</v>
      </c>
      <c r="G785" s="97">
        <f t="shared" si="90"/>
        <v>63022104</v>
      </c>
      <c r="H785" s="99">
        <v>0</v>
      </c>
      <c r="I785" s="11">
        <v>32</v>
      </c>
      <c r="J785" s="11">
        <v>2</v>
      </c>
      <c r="K785" s="122">
        <v>0</v>
      </c>
      <c r="L785" s="122">
        <v>0</v>
      </c>
      <c r="M785" s="122">
        <v>0</v>
      </c>
      <c r="N785" s="122">
        <v>1</v>
      </c>
      <c r="O785" s="122">
        <v>0</v>
      </c>
      <c r="P785" s="122">
        <v>0</v>
      </c>
      <c r="Q785" s="122">
        <v>0</v>
      </c>
      <c r="R785" s="122">
        <v>0</v>
      </c>
      <c r="S785" s="122">
        <v>0</v>
      </c>
      <c r="T785" s="122">
        <v>1</v>
      </c>
      <c r="U785" s="122">
        <v>2</v>
      </c>
      <c r="V785" s="101">
        <v>0</v>
      </c>
      <c r="W785" s="101">
        <v>5.5</v>
      </c>
      <c r="X785" s="101">
        <v>3600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立即对目标范围内的怪物造成550%攻击伤害+3600点固定伤害,并使目标移动速度降低50%,持续3秒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63022104</v>
      </c>
      <c r="D786" s="128" t="s">
        <v>911</v>
      </c>
      <c r="E786" s="122">
        <v>3</v>
      </c>
      <c r="F786" s="122">
        <v>63022101</v>
      </c>
      <c r="G786" s="97">
        <v>0</v>
      </c>
      <c r="H786" s="99">
        <v>0</v>
      </c>
      <c r="I786" s="11">
        <v>0</v>
      </c>
      <c r="J786" s="107">
        <v>0</v>
      </c>
      <c r="K786" s="122">
        <v>0</v>
      </c>
      <c r="L786" s="122">
        <v>0</v>
      </c>
      <c r="M786" s="122">
        <v>0</v>
      </c>
      <c r="N786" s="122">
        <v>1</v>
      </c>
      <c r="O786" s="122">
        <v>0</v>
      </c>
      <c r="P786" s="122">
        <v>0</v>
      </c>
      <c r="Q786" s="122">
        <v>0</v>
      </c>
      <c r="R786" s="122">
        <v>0</v>
      </c>
      <c r="S786" s="122">
        <v>0</v>
      </c>
      <c r="T786" s="122">
        <v>1</v>
      </c>
      <c r="U786" s="122">
        <v>2</v>
      </c>
      <c r="V786" s="101">
        <v>0</v>
      </c>
      <c r="W786" s="101">
        <v>6</v>
      </c>
      <c r="X786" s="101">
        <v>5600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立即对目标范围内的怪物造成600%攻击伤害+5600点固定伤害,并使目标移动速度降低50%,持续3秒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63022105</v>
      </c>
      <c r="D787" s="128" t="s">
        <v>911</v>
      </c>
      <c r="E787" s="122">
        <v>4</v>
      </c>
      <c r="F787" s="122">
        <v>63022101</v>
      </c>
      <c r="G787" s="97">
        <v>0</v>
      </c>
      <c r="H787" s="99">
        <v>0</v>
      </c>
      <c r="I787" s="11">
        <v>0</v>
      </c>
      <c r="J787" s="11">
        <v>0</v>
      </c>
      <c r="K787" s="122">
        <v>0</v>
      </c>
      <c r="L787" s="122">
        <v>0</v>
      </c>
      <c r="M787" s="122">
        <v>0</v>
      </c>
      <c r="N787" s="122">
        <v>1</v>
      </c>
      <c r="O787" s="122">
        <v>0</v>
      </c>
      <c r="P787" s="122">
        <v>0</v>
      </c>
      <c r="Q787" s="122">
        <v>0</v>
      </c>
      <c r="R787" s="122">
        <v>0</v>
      </c>
      <c r="S787" s="122">
        <v>0</v>
      </c>
      <c r="T787" s="122">
        <v>1</v>
      </c>
      <c r="U787" s="122">
        <v>2</v>
      </c>
      <c r="V787" s="101">
        <v>0</v>
      </c>
      <c r="W787" s="101">
        <v>6.5</v>
      </c>
      <c r="X787" s="101">
        <v>8000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立即对目标范围内的怪物造成650%攻击伤害+8000点固定伤害,并使目标移动速度降低50%,持续3秒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63022106</v>
      </c>
      <c r="D788" s="128" t="s">
        <v>911</v>
      </c>
      <c r="E788" s="122">
        <v>5</v>
      </c>
      <c r="F788" s="122">
        <v>63022101</v>
      </c>
      <c r="G788" s="101">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7</v>
      </c>
      <c r="X788" s="101">
        <v>10400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立即对目标范围内的怪物造成700%攻击伤害+10400点固定伤害,并使目标移动速度降低50%,持续3秒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20.100000000000001" customHeight="1">
      <c r="C789" s="97">
        <v>63022201</v>
      </c>
      <c r="D789" s="116" t="s">
        <v>912</v>
      </c>
      <c r="E789" s="101">
        <v>0</v>
      </c>
      <c r="F789" s="101">
        <v>63022201</v>
      </c>
      <c r="G789" s="97">
        <f t="shared" ref="G789:G791" si="92">C790</f>
        <v>63022202</v>
      </c>
      <c r="H789" s="99">
        <v>0</v>
      </c>
      <c r="I789" s="11">
        <v>25</v>
      </c>
      <c r="J789" s="11">
        <v>5</v>
      </c>
      <c r="K789" s="101">
        <v>0</v>
      </c>
      <c r="L789" s="97">
        <v>0</v>
      </c>
      <c r="M789" s="97">
        <v>0</v>
      </c>
      <c r="N789" s="97">
        <v>1</v>
      </c>
      <c r="O789" s="97">
        <v>0</v>
      </c>
      <c r="P789" s="97">
        <v>1</v>
      </c>
      <c r="Q789" s="97">
        <v>0</v>
      </c>
      <c r="R789" s="100">
        <v>0</v>
      </c>
      <c r="S789" s="97">
        <v>0</v>
      </c>
      <c r="T789" s="97">
        <v>1</v>
      </c>
      <c r="U789" s="97">
        <v>2</v>
      </c>
      <c r="V789" s="97">
        <v>0</v>
      </c>
      <c r="W789" s="100">
        <v>2</v>
      </c>
      <c r="X789" s="100">
        <v>750</v>
      </c>
      <c r="Y789" s="122">
        <v>0</v>
      </c>
      <c r="Z789" s="97">
        <v>35</v>
      </c>
      <c r="AA789" s="97">
        <v>0</v>
      </c>
      <c r="AB789" s="97">
        <v>0</v>
      </c>
      <c r="AC789" s="97">
        <v>0</v>
      </c>
      <c r="AD789" s="97">
        <v>9</v>
      </c>
      <c r="AE789" s="97">
        <v>1</v>
      </c>
      <c r="AF789" s="97">
        <v>3</v>
      </c>
      <c r="AG789" s="100">
        <v>0</v>
      </c>
      <c r="AH789" s="100">
        <v>2</v>
      </c>
      <c r="AI789" s="100">
        <v>0</v>
      </c>
      <c r="AJ789" s="100">
        <v>2</v>
      </c>
      <c r="AK789" s="97">
        <v>0</v>
      </c>
      <c r="AL789" s="97">
        <v>0</v>
      </c>
      <c r="AM789" s="97">
        <v>0</v>
      </c>
      <c r="AN789" s="97">
        <v>2</v>
      </c>
      <c r="AO789" s="97">
        <v>10000</v>
      </c>
      <c r="AP789" s="97">
        <v>0.5</v>
      </c>
      <c r="AQ789" s="122">
        <v>20</v>
      </c>
      <c r="AR789" s="100">
        <v>0</v>
      </c>
      <c r="AS789" s="97" t="s">
        <v>158</v>
      </c>
      <c r="AT789" s="121" t="s">
        <v>871</v>
      </c>
      <c r="AU789" s="97" t="s">
        <v>348</v>
      </c>
      <c r="AV789" s="101">
        <v>10000007</v>
      </c>
      <c r="AW789" s="101">
        <v>21202020</v>
      </c>
      <c r="AX789" s="121" t="s">
        <v>379</v>
      </c>
      <c r="AY789" s="100" t="s">
        <v>872</v>
      </c>
      <c r="AZ789" s="99">
        <v>0</v>
      </c>
      <c r="BA789" s="99">
        <v>0</v>
      </c>
      <c r="BB789" s="129" t="str">
        <f>"每次向前方释放5个烈焰飓风，每个飓风可以对目标造成2"&amp;W789*100&amp;"%攻击伤害+"&amp;X789&amp;"点固定伤害"&amp;",并使目标造成眩晕效果,持续1秒"</f>
        <v>每次向前方释放5个烈焰飓风，每个飓风可以对目标造成2200%攻击伤害+750点固定伤害,并使目标造成眩晕效果,持续1秒</v>
      </c>
      <c r="BC789" s="97">
        <v>0</v>
      </c>
      <c r="BD789" s="97">
        <v>0</v>
      </c>
      <c r="BE789" s="97">
        <v>0</v>
      </c>
      <c r="BF789" s="97">
        <v>0</v>
      </c>
      <c r="BG789" s="97">
        <v>0</v>
      </c>
      <c r="BH789" s="97">
        <v>0</v>
      </c>
      <c r="BI789" s="103">
        <v>0</v>
      </c>
      <c r="BJ789" s="100">
        <v>0</v>
      </c>
      <c r="BK789" s="100">
        <v>0</v>
      </c>
      <c r="BL789" s="100">
        <v>0</v>
      </c>
      <c r="BM789" s="100">
        <v>0</v>
      </c>
      <c r="BN789" s="100">
        <v>0</v>
      </c>
      <c r="BO789" s="100">
        <v>0</v>
      </c>
    </row>
    <row r="790" spans="3:67" ht="20.100000000000001" customHeight="1">
      <c r="C790" s="97">
        <v>63022202</v>
      </c>
      <c r="D790" s="116" t="s">
        <v>912</v>
      </c>
      <c r="E790" s="101">
        <v>1</v>
      </c>
      <c r="F790" s="101">
        <v>63022201</v>
      </c>
      <c r="G790" s="97">
        <f t="shared" si="92"/>
        <v>63022203</v>
      </c>
      <c r="H790" s="99">
        <v>0</v>
      </c>
      <c r="I790" s="11">
        <v>32</v>
      </c>
      <c r="J790" s="11">
        <v>2</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871</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63022203</v>
      </c>
      <c r="D791" s="116" t="s">
        <v>912</v>
      </c>
      <c r="E791" s="101">
        <v>2</v>
      </c>
      <c r="F791" s="101">
        <v>63022201</v>
      </c>
      <c r="G791" s="97">
        <f t="shared" si="92"/>
        <v>63022204</v>
      </c>
      <c r="H791" s="99">
        <v>0</v>
      </c>
      <c r="I791" s="11">
        <v>37</v>
      </c>
      <c r="J791" s="11">
        <v>2</v>
      </c>
      <c r="K791" s="101">
        <v>0</v>
      </c>
      <c r="L791" s="97">
        <v>0</v>
      </c>
      <c r="M791" s="97">
        <v>0</v>
      </c>
      <c r="N791" s="97">
        <v>1</v>
      </c>
      <c r="O791" s="97">
        <v>0</v>
      </c>
      <c r="P791" s="97">
        <v>1</v>
      </c>
      <c r="Q791" s="97">
        <v>0</v>
      </c>
      <c r="R791" s="100">
        <v>0</v>
      </c>
      <c r="S791" s="97">
        <v>0</v>
      </c>
      <c r="T791" s="97">
        <v>1</v>
      </c>
      <c r="U791" s="97">
        <v>2</v>
      </c>
      <c r="V791" s="97">
        <v>0</v>
      </c>
      <c r="W791" s="100">
        <v>2.25</v>
      </c>
      <c r="X791" s="100">
        <v>1500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871</v>
      </c>
      <c r="AU791" s="97" t="s">
        <v>348</v>
      </c>
      <c r="AV791" s="101">
        <v>10000007</v>
      </c>
      <c r="AW791" s="101">
        <v>21202020</v>
      </c>
      <c r="AX791" s="121" t="s">
        <v>379</v>
      </c>
      <c r="AY791" s="100" t="s">
        <v>872</v>
      </c>
      <c r="AZ791" s="99">
        <v>0</v>
      </c>
      <c r="BA791" s="99">
        <v>0</v>
      </c>
      <c r="BB791" s="129" t="str">
        <f t="shared" ref="BB791:BB794" si="93">"每次向前方释放5个烈焰飓风，每个飓风可以对目标造成2"&amp;W791*100&amp;"%攻击伤害+"&amp;X791&amp;"点固定伤害"&amp;",并使目标造成眩晕效果,持续1秒"</f>
        <v>每次向前方释放5个烈焰飓风，每个飓风可以对目标造成2225%攻击伤害+1500点固定伤害,并使目标造成眩晕效果,持续1秒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63022204</v>
      </c>
      <c r="D792" s="116" t="s">
        <v>912</v>
      </c>
      <c r="E792" s="101">
        <v>3</v>
      </c>
      <c r="F792" s="101">
        <v>63022201</v>
      </c>
      <c r="G792" s="97">
        <v>0</v>
      </c>
      <c r="H792" s="99">
        <v>0</v>
      </c>
      <c r="I792" s="11">
        <v>0</v>
      </c>
      <c r="J792" s="11">
        <v>0</v>
      </c>
      <c r="K792" s="101">
        <v>0</v>
      </c>
      <c r="L792" s="97">
        <v>0</v>
      </c>
      <c r="M792" s="97">
        <v>0</v>
      </c>
      <c r="N792" s="97">
        <v>1</v>
      </c>
      <c r="O792" s="97">
        <v>0</v>
      </c>
      <c r="P792" s="97">
        <v>1</v>
      </c>
      <c r="Q792" s="97">
        <v>0</v>
      </c>
      <c r="R792" s="100">
        <v>0</v>
      </c>
      <c r="S792" s="97">
        <v>0</v>
      </c>
      <c r="T792" s="97">
        <v>1</v>
      </c>
      <c r="U792" s="97">
        <v>2</v>
      </c>
      <c r="V792" s="97">
        <v>0</v>
      </c>
      <c r="W792" s="100">
        <v>2.5</v>
      </c>
      <c r="X792" s="100">
        <v>2250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871</v>
      </c>
      <c r="AU792" s="97" t="s">
        <v>348</v>
      </c>
      <c r="AV792" s="101">
        <v>10000007</v>
      </c>
      <c r="AW792" s="101">
        <v>21202020</v>
      </c>
      <c r="AX792" s="121" t="s">
        <v>379</v>
      </c>
      <c r="AY792" s="100" t="s">
        <v>872</v>
      </c>
      <c r="AZ792" s="99">
        <v>0</v>
      </c>
      <c r="BA792" s="99">
        <v>0</v>
      </c>
      <c r="BB792" s="129" t="str">
        <f t="shared" si="93"/>
        <v>每次向前方释放5个烈焰飓风，每个飓风可以对目标造成2250%攻击伤害+2250点固定伤害,并使目标造成眩晕效果,持续1秒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63022205</v>
      </c>
      <c r="D793" s="116" t="s">
        <v>912</v>
      </c>
      <c r="E793" s="101">
        <v>4</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2.75</v>
      </c>
      <c r="X793" s="100">
        <v>3250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871</v>
      </c>
      <c r="AU793" s="97" t="s">
        <v>348</v>
      </c>
      <c r="AV793" s="101">
        <v>10000007</v>
      </c>
      <c r="AW793" s="101">
        <v>21202020</v>
      </c>
      <c r="AX793" s="121" t="s">
        <v>379</v>
      </c>
      <c r="AY793" s="100" t="s">
        <v>872</v>
      </c>
      <c r="AZ793" s="99">
        <v>0</v>
      </c>
      <c r="BA793" s="99">
        <v>0</v>
      </c>
      <c r="BB793" s="129" t="str">
        <f t="shared" si="93"/>
        <v>每次向前方释放5个烈焰飓风，每个飓风可以对目标造成2275%攻击伤害+3250点固定伤害,并使目标造成眩晕效果,持续1秒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63022206</v>
      </c>
      <c r="D794" s="116" t="s">
        <v>912</v>
      </c>
      <c r="E794" s="101">
        <v>5</v>
      </c>
      <c r="F794" s="101">
        <v>63022201</v>
      </c>
      <c r="G794" s="101">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3</v>
      </c>
      <c r="X794" s="100">
        <v>4250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871</v>
      </c>
      <c r="AU794" s="97" t="s">
        <v>348</v>
      </c>
      <c r="AV794" s="101">
        <v>10000007</v>
      </c>
      <c r="AW794" s="101">
        <v>21202020</v>
      </c>
      <c r="AX794" s="121" t="s">
        <v>379</v>
      </c>
      <c r="AY794" s="100" t="s">
        <v>872</v>
      </c>
      <c r="AZ794" s="99">
        <v>0</v>
      </c>
      <c r="BA794" s="99">
        <v>0</v>
      </c>
      <c r="BB794" s="129" t="str">
        <f t="shared" si="93"/>
        <v>每次向前方释放5个烈焰飓风，每个飓风可以对目标造成2300%攻击伤害+4250点固定伤害,并使目标造成眩晕效果,持续1秒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19.5" customHeight="1">
      <c r="C795" s="97">
        <v>63022301</v>
      </c>
      <c r="D795" s="128" t="s">
        <v>636</v>
      </c>
      <c r="E795" s="122">
        <v>0</v>
      </c>
      <c r="F795" s="122">
        <v>63022301</v>
      </c>
      <c r="G795" s="97">
        <f t="shared" ref="G795:G797" si="94">C796</f>
        <v>63022302</v>
      </c>
      <c r="H795" s="99">
        <v>0</v>
      </c>
      <c r="I795" s="11">
        <v>30</v>
      </c>
      <c r="J795" s="14">
        <v>5</v>
      </c>
      <c r="K795" s="122">
        <v>0</v>
      </c>
      <c r="L795" s="122">
        <v>0</v>
      </c>
      <c r="M795" s="122">
        <v>0</v>
      </c>
      <c r="N795" s="122">
        <v>1</v>
      </c>
      <c r="O795" s="122">
        <v>2</v>
      </c>
      <c r="P795" s="122">
        <v>0</v>
      </c>
      <c r="Q795" s="122">
        <v>0</v>
      </c>
      <c r="R795" s="122">
        <v>0</v>
      </c>
      <c r="S795" s="122">
        <v>0</v>
      </c>
      <c r="T795" s="122">
        <v>1</v>
      </c>
      <c r="U795" s="122">
        <v>2</v>
      </c>
      <c r="V795" s="122">
        <v>0</v>
      </c>
      <c r="W795" s="100">
        <v>4</v>
      </c>
      <c r="X795" s="100">
        <v>1500</v>
      </c>
      <c r="Y795" s="122">
        <v>0</v>
      </c>
      <c r="Z795" s="122">
        <v>40</v>
      </c>
      <c r="AA795" s="122">
        <v>0</v>
      </c>
      <c r="AB795" s="122">
        <v>0</v>
      </c>
      <c r="AC795" s="122">
        <v>0</v>
      </c>
      <c r="AD795" s="122">
        <v>9</v>
      </c>
      <c r="AE795" s="122">
        <v>1</v>
      </c>
      <c r="AF795" s="122">
        <v>3</v>
      </c>
      <c r="AG795" s="122">
        <v>2</v>
      </c>
      <c r="AH795" s="122">
        <v>2</v>
      </c>
      <c r="AI795" s="122">
        <v>0</v>
      </c>
      <c r="AJ795" s="122">
        <v>4</v>
      </c>
      <c r="AK795" s="122">
        <v>0</v>
      </c>
      <c r="AL795" s="122">
        <v>2</v>
      </c>
      <c r="AM795" s="122">
        <v>0</v>
      </c>
      <c r="AN795" s="122">
        <v>0.25</v>
      </c>
      <c r="AO795" s="122">
        <v>2000</v>
      </c>
      <c r="AP795" s="122">
        <v>0.25</v>
      </c>
      <c r="AQ795" s="122">
        <v>30</v>
      </c>
      <c r="AR795" s="122">
        <v>0</v>
      </c>
      <c r="AS795" s="122">
        <v>92002001</v>
      </c>
      <c r="AT795" s="128" t="s">
        <v>159</v>
      </c>
      <c r="AU795" s="122" t="s">
        <v>784</v>
      </c>
      <c r="AV795" s="122">
        <v>10003002</v>
      </c>
      <c r="AW795" s="122">
        <v>21202030</v>
      </c>
      <c r="AX795" s="128" t="s">
        <v>379</v>
      </c>
      <c r="AY795" s="128">
        <v>0</v>
      </c>
      <c r="AZ795" s="122">
        <v>0</v>
      </c>
      <c r="BA795" s="122">
        <v>0</v>
      </c>
      <c r="BB795" s="129" t="str">
        <f>"蓄力2秒,立即对目标范围内的怪物造成"&amp;W795*100&amp;"%攻击伤害+"&amp;X795&amp;"点固定伤害"&amp;",中途可随时取消蓄力直接释放,但是技能伤害会相应降低"</f>
        <v>蓄力2秒,立即对目标范围内的怪物造成400%攻击伤害+1500点固定伤害,中途可随时取消蓄力直接释放,但是技能伤害会相应降低</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63022302</v>
      </c>
      <c r="D796" s="128" t="s">
        <v>636</v>
      </c>
      <c r="E796" s="122">
        <v>1</v>
      </c>
      <c r="F796" s="122">
        <v>63022301</v>
      </c>
      <c r="G796" s="97">
        <f t="shared" si="94"/>
        <v>63022303</v>
      </c>
      <c r="H796" s="99">
        <v>0</v>
      </c>
      <c r="I796" s="11">
        <v>37</v>
      </c>
      <c r="J796" s="14">
        <v>2</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8" t="s">
        <v>159</v>
      </c>
      <c r="AU796" s="122" t="s">
        <v>784</v>
      </c>
      <c r="AV796" s="122">
        <v>10003002</v>
      </c>
      <c r="AW796" s="122">
        <v>21202030</v>
      </c>
      <c r="AX796" s="128" t="s">
        <v>379</v>
      </c>
      <c r="AY796" s="128">
        <v>0</v>
      </c>
      <c r="AZ796" s="122">
        <v>0</v>
      </c>
      <c r="BA796" s="122">
        <v>0</v>
      </c>
      <c r="BB796" s="129" t="str">
        <f t="shared" ref="BB796:BB800" si="95">"蓄力2秒,立即对目标范围内的怪物造成"&amp;W796*100&amp;"%攻击伤害+"&amp;X796&amp;"点固定伤害"&amp;",中途可随时取消蓄力直接释放,但是技能伤害会相应降低"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63022303</v>
      </c>
      <c r="D797" s="128" t="s">
        <v>636</v>
      </c>
      <c r="E797" s="122">
        <v>2</v>
      </c>
      <c r="F797" s="122">
        <v>63022301</v>
      </c>
      <c r="G797" s="97">
        <f t="shared" si="94"/>
        <v>63022304</v>
      </c>
      <c r="H797" s="99">
        <v>0</v>
      </c>
      <c r="I797" s="11">
        <v>42</v>
      </c>
      <c r="J797" s="14">
        <v>2</v>
      </c>
      <c r="K797" s="122">
        <v>0</v>
      </c>
      <c r="L797" s="122">
        <v>0</v>
      </c>
      <c r="M797" s="122">
        <v>0</v>
      </c>
      <c r="N797" s="122">
        <v>1</v>
      </c>
      <c r="O797" s="122">
        <v>2</v>
      </c>
      <c r="P797" s="122">
        <v>0</v>
      </c>
      <c r="Q797" s="122">
        <v>0</v>
      </c>
      <c r="R797" s="122">
        <v>0</v>
      </c>
      <c r="S797" s="122">
        <v>0</v>
      </c>
      <c r="T797" s="122">
        <v>1</v>
      </c>
      <c r="U797" s="122">
        <v>2</v>
      </c>
      <c r="V797" s="122">
        <v>0</v>
      </c>
      <c r="W797" s="100">
        <v>4.5</v>
      </c>
      <c r="X797" s="100">
        <v>3000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8" t="s">
        <v>159</v>
      </c>
      <c r="AU797" s="122" t="s">
        <v>784</v>
      </c>
      <c r="AV797" s="122">
        <v>10003002</v>
      </c>
      <c r="AW797" s="122">
        <v>21202030</v>
      </c>
      <c r="AX797" s="128" t="s">
        <v>379</v>
      </c>
      <c r="AY797" s="128">
        <v>0</v>
      </c>
      <c r="AZ797" s="122">
        <v>0</v>
      </c>
      <c r="BA797" s="122">
        <v>0</v>
      </c>
      <c r="BB797" s="129" t="str">
        <f t="shared" si="95"/>
        <v>蓄力2秒,立即对目标范围内的怪物造成450%攻击伤害+3000点固定伤害,中途可随时取消蓄力直接释放,但是技能伤害会相应降低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63022304</v>
      </c>
      <c r="D798" s="128" t="s">
        <v>636</v>
      </c>
      <c r="E798" s="122">
        <v>3</v>
      </c>
      <c r="F798" s="122">
        <v>63022301</v>
      </c>
      <c r="G798" s="97">
        <v>0</v>
      </c>
      <c r="H798" s="99">
        <v>0</v>
      </c>
      <c r="I798" s="14">
        <v>0</v>
      </c>
      <c r="J798" s="14">
        <v>0</v>
      </c>
      <c r="K798" s="122">
        <v>0</v>
      </c>
      <c r="L798" s="122">
        <v>0</v>
      </c>
      <c r="M798" s="122">
        <v>0</v>
      </c>
      <c r="N798" s="122">
        <v>1</v>
      </c>
      <c r="O798" s="122">
        <v>2</v>
      </c>
      <c r="P798" s="122">
        <v>0</v>
      </c>
      <c r="Q798" s="122">
        <v>0</v>
      </c>
      <c r="R798" s="122">
        <v>0</v>
      </c>
      <c r="S798" s="122">
        <v>0</v>
      </c>
      <c r="T798" s="122">
        <v>1</v>
      </c>
      <c r="U798" s="122">
        <v>2</v>
      </c>
      <c r="V798" s="122">
        <v>0</v>
      </c>
      <c r="W798" s="100">
        <v>5</v>
      </c>
      <c r="X798" s="100">
        <v>4500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8" t="s">
        <v>159</v>
      </c>
      <c r="AU798" s="122" t="s">
        <v>784</v>
      </c>
      <c r="AV798" s="122">
        <v>10003002</v>
      </c>
      <c r="AW798" s="122">
        <v>21202030</v>
      </c>
      <c r="AX798" s="128" t="s">
        <v>379</v>
      </c>
      <c r="AY798" s="128">
        <v>0</v>
      </c>
      <c r="AZ798" s="122">
        <v>0</v>
      </c>
      <c r="BA798" s="122">
        <v>0</v>
      </c>
      <c r="BB798" s="129" t="str">
        <f t="shared" si="95"/>
        <v>蓄力2秒,立即对目标范围内的怪物造成500%攻击伤害+4500点固定伤害,中途可随时取消蓄力直接释放,但是技能伤害会相应降低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63022305</v>
      </c>
      <c r="D799" s="128" t="s">
        <v>636</v>
      </c>
      <c r="E799" s="122">
        <v>4</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5.5</v>
      </c>
      <c r="X799" s="100">
        <v>6500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8" t="s">
        <v>159</v>
      </c>
      <c r="AU799" s="122" t="s">
        <v>784</v>
      </c>
      <c r="AV799" s="122">
        <v>10003002</v>
      </c>
      <c r="AW799" s="122">
        <v>21202030</v>
      </c>
      <c r="AX799" s="128" t="s">
        <v>379</v>
      </c>
      <c r="AY799" s="128">
        <v>0</v>
      </c>
      <c r="AZ799" s="122">
        <v>0</v>
      </c>
      <c r="BA799" s="122">
        <v>0</v>
      </c>
      <c r="BB799" s="129" t="str">
        <f t="shared" si="95"/>
        <v>蓄力2秒,立即对目标范围内的怪物造成550%攻击伤害+6500点固定伤害,中途可随时取消蓄力直接释放,但是技能伤害会相应降低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63022306</v>
      </c>
      <c r="D800" s="128" t="s">
        <v>636</v>
      </c>
      <c r="E800" s="122">
        <v>5</v>
      </c>
      <c r="F800" s="122">
        <v>63022301</v>
      </c>
      <c r="G800" s="101">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6</v>
      </c>
      <c r="X800" s="100">
        <v>8500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8" t="s">
        <v>159</v>
      </c>
      <c r="AU800" s="122" t="s">
        <v>784</v>
      </c>
      <c r="AV800" s="122">
        <v>10003002</v>
      </c>
      <c r="AW800" s="122">
        <v>21202030</v>
      </c>
      <c r="AX800" s="128" t="s">
        <v>379</v>
      </c>
      <c r="AY800" s="128">
        <v>0</v>
      </c>
      <c r="AZ800" s="122">
        <v>0</v>
      </c>
      <c r="BA800" s="122">
        <v>0</v>
      </c>
      <c r="BB800" s="129" t="str">
        <f t="shared" si="95"/>
        <v>蓄力2秒,立即对目标范围内的怪物造成600%攻击伤害+8500点固定伤害,中途可随时取消蓄力直接释放,但是技能伤害会相应降低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20.100000000000001" customHeight="1">
      <c r="C801" s="97">
        <v>63022401</v>
      </c>
      <c r="D801" s="121" t="s">
        <v>913</v>
      </c>
      <c r="E801" s="97">
        <v>0</v>
      </c>
      <c r="F801" s="97">
        <v>63022401</v>
      </c>
      <c r="G801" s="97">
        <f t="shared" ref="G801:G803" si="96">C802</f>
        <v>63022402</v>
      </c>
      <c r="H801" s="99">
        <v>0</v>
      </c>
      <c r="I801" s="11">
        <v>35</v>
      </c>
      <c r="J801" s="14">
        <v>5</v>
      </c>
      <c r="K801" s="97">
        <v>0</v>
      </c>
      <c r="L801" s="101">
        <v>0</v>
      </c>
      <c r="M801" s="101">
        <v>0</v>
      </c>
      <c r="N801" s="101">
        <v>1</v>
      </c>
      <c r="O801" s="101">
        <v>0</v>
      </c>
      <c r="P801" s="101">
        <v>0</v>
      </c>
      <c r="Q801" s="101">
        <v>0</v>
      </c>
      <c r="R801" s="100">
        <v>0</v>
      </c>
      <c r="S801" s="99">
        <v>0</v>
      </c>
      <c r="T801" s="97">
        <v>1</v>
      </c>
      <c r="U801" s="101">
        <v>1</v>
      </c>
      <c r="V801" s="101">
        <v>0</v>
      </c>
      <c r="W801" s="101">
        <v>1</v>
      </c>
      <c r="X801" s="101">
        <v>600</v>
      </c>
      <c r="Y801" s="122">
        <v>0</v>
      </c>
      <c r="Z801" s="101">
        <v>50</v>
      </c>
      <c r="AA801" s="101">
        <v>0</v>
      </c>
      <c r="AB801" s="101">
        <v>0</v>
      </c>
      <c r="AC801" s="101">
        <v>0</v>
      </c>
      <c r="AD801" s="100">
        <v>9</v>
      </c>
      <c r="AE801" s="101">
        <v>1</v>
      </c>
      <c r="AF801" s="101">
        <v>4</v>
      </c>
      <c r="AG801" s="100">
        <v>2</v>
      </c>
      <c r="AH801" s="100">
        <v>1</v>
      </c>
      <c r="AI801" s="100">
        <v>0</v>
      </c>
      <c r="AJ801" s="100">
        <v>8</v>
      </c>
      <c r="AK801" s="101">
        <v>0</v>
      </c>
      <c r="AL801" s="101">
        <v>0</v>
      </c>
      <c r="AM801" s="101">
        <v>0</v>
      </c>
      <c r="AN801" s="100">
        <v>0.25</v>
      </c>
      <c r="AO801" s="101">
        <v>6000</v>
      </c>
      <c r="AP801" s="101">
        <v>0.5</v>
      </c>
      <c r="AQ801" s="101">
        <v>0</v>
      </c>
      <c r="AR801" s="100">
        <v>0</v>
      </c>
      <c r="AS801" s="121">
        <v>90000012</v>
      </c>
      <c r="AT801" s="121" t="s">
        <v>159</v>
      </c>
      <c r="AU801" s="101" t="s">
        <v>738</v>
      </c>
      <c r="AV801" s="101">
        <v>10002001</v>
      </c>
      <c r="AW801" s="101">
        <v>21202040</v>
      </c>
      <c r="AX801" s="121" t="s">
        <v>229</v>
      </c>
      <c r="AY801" s="121" t="s">
        <v>259</v>
      </c>
      <c r="AZ801" s="99">
        <v>0</v>
      </c>
      <c r="BA801" s="99">
        <v>0</v>
      </c>
      <c r="BB801" s="126" t="str">
        <f t="shared" ref="BB801:BB803" si="97">"对目标区域释放箭域,在此范围内的目标每秒造成"&amp;W801*100&amp;"%攻击伤害+"&amp;X801&amp;"点固定伤害,在剑域内的目标受到物理伤害会额外提升20%"</f>
        <v>对目标区域释放箭域,在此范围内的目标每秒造成100%攻击伤害+600点固定伤害,在剑域内的目标受到物理伤害会额外提升20%</v>
      </c>
      <c r="BC801" s="101">
        <v>0</v>
      </c>
      <c r="BD801" s="97">
        <v>0</v>
      </c>
      <c r="BE801" s="101">
        <v>0</v>
      </c>
      <c r="BF801" s="101">
        <v>0</v>
      </c>
      <c r="BG801" s="101">
        <v>0</v>
      </c>
      <c r="BH801" s="101">
        <v>0</v>
      </c>
      <c r="BI801" s="103">
        <v>0</v>
      </c>
      <c r="BJ801" s="100">
        <v>0</v>
      </c>
      <c r="BK801" s="100">
        <v>0</v>
      </c>
      <c r="BL801" s="100">
        <v>0</v>
      </c>
      <c r="BM801" s="100">
        <v>0</v>
      </c>
      <c r="BN801" s="100">
        <v>0</v>
      </c>
      <c r="BO801" s="100">
        <v>0</v>
      </c>
    </row>
    <row r="802" spans="3:67" ht="20.100000000000001" customHeight="1">
      <c r="C802" s="97">
        <v>63022402</v>
      </c>
      <c r="D802" s="121" t="s">
        <v>913</v>
      </c>
      <c r="E802" s="97">
        <v>1</v>
      </c>
      <c r="F802" s="97">
        <v>63022401</v>
      </c>
      <c r="G802" s="97">
        <f t="shared" si="96"/>
        <v>63022403</v>
      </c>
      <c r="H802" s="99">
        <v>0</v>
      </c>
      <c r="I802" s="11">
        <v>42</v>
      </c>
      <c r="J802" s="14">
        <v>2</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159</v>
      </c>
      <c r="AU802" s="101" t="s">
        <v>738</v>
      </c>
      <c r="AV802" s="101">
        <v>10002001</v>
      </c>
      <c r="AW802" s="101">
        <v>21202040</v>
      </c>
      <c r="AX802" s="121" t="s">
        <v>229</v>
      </c>
      <c r="AY802" s="121" t="s">
        <v>259</v>
      </c>
      <c r="AZ802" s="99">
        <v>0</v>
      </c>
      <c r="BA802" s="99">
        <v>0</v>
      </c>
      <c r="BB802" s="126" t="str">
        <f t="shared" si="97"/>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63022403</v>
      </c>
      <c r="D803" s="121" t="s">
        <v>913</v>
      </c>
      <c r="E803" s="97">
        <v>2</v>
      </c>
      <c r="F803" s="97">
        <v>63022401</v>
      </c>
      <c r="G803" s="97">
        <f t="shared" si="96"/>
        <v>63022404</v>
      </c>
      <c r="H803" s="99">
        <v>0</v>
      </c>
      <c r="I803" s="11">
        <v>47</v>
      </c>
      <c r="J803" s="14">
        <v>2</v>
      </c>
      <c r="K803" s="97">
        <v>0</v>
      </c>
      <c r="L803" s="101">
        <v>0</v>
      </c>
      <c r="M803" s="101">
        <v>0</v>
      </c>
      <c r="N803" s="101">
        <v>1</v>
      </c>
      <c r="O803" s="101">
        <v>0</v>
      </c>
      <c r="P803" s="101">
        <v>0</v>
      </c>
      <c r="Q803" s="101">
        <v>0</v>
      </c>
      <c r="R803" s="100">
        <v>0</v>
      </c>
      <c r="S803" s="99">
        <v>0</v>
      </c>
      <c r="T803" s="97">
        <v>1</v>
      </c>
      <c r="U803" s="101">
        <v>1</v>
      </c>
      <c r="V803" s="101">
        <v>0</v>
      </c>
      <c r="W803" s="101">
        <v>1.1000000000000001</v>
      </c>
      <c r="X803" s="101">
        <v>960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159</v>
      </c>
      <c r="AU803" s="101" t="s">
        <v>738</v>
      </c>
      <c r="AV803" s="101">
        <v>10002001</v>
      </c>
      <c r="AW803" s="101">
        <v>21202040</v>
      </c>
      <c r="AX803" s="121" t="s">
        <v>229</v>
      </c>
      <c r="AY803" s="121" t="s">
        <v>259</v>
      </c>
      <c r="AZ803" s="99">
        <v>0</v>
      </c>
      <c r="BA803" s="99">
        <v>0</v>
      </c>
      <c r="BB803" s="126" t="str">
        <f t="shared" si="97"/>
        <v>对目标区域释放箭域,在此范围内的目标每秒造成110%攻击伤害+960点固定伤害,在剑域内的目标受到物理伤害会额外提升20%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63022404</v>
      </c>
      <c r="D804" s="121" t="s">
        <v>913</v>
      </c>
      <c r="E804" s="97">
        <v>3</v>
      </c>
      <c r="F804" s="97">
        <v>63022401</v>
      </c>
      <c r="G804" s="97">
        <v>0</v>
      </c>
      <c r="H804" s="99">
        <v>0</v>
      </c>
      <c r="I804" s="14">
        <v>0</v>
      </c>
      <c r="J804" s="14">
        <v>0</v>
      </c>
      <c r="K804" s="97">
        <v>0</v>
      </c>
      <c r="L804" s="101">
        <v>0</v>
      </c>
      <c r="M804" s="101">
        <v>0</v>
      </c>
      <c r="N804" s="101">
        <v>1</v>
      </c>
      <c r="O804" s="101">
        <v>0</v>
      </c>
      <c r="P804" s="101">
        <v>0</v>
      </c>
      <c r="Q804" s="101">
        <v>0</v>
      </c>
      <c r="R804" s="100">
        <v>0</v>
      </c>
      <c r="S804" s="99">
        <v>0</v>
      </c>
      <c r="T804" s="97">
        <v>1</v>
      </c>
      <c r="U804" s="101">
        <v>1</v>
      </c>
      <c r="V804" s="101">
        <v>0</v>
      </c>
      <c r="W804" s="101">
        <v>1.2</v>
      </c>
      <c r="X804" s="101">
        <v>1380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90000013</v>
      </c>
      <c r="AT804" s="121" t="s">
        <v>159</v>
      </c>
      <c r="AU804" s="101" t="s">
        <v>738</v>
      </c>
      <c r="AV804" s="101">
        <v>10002001</v>
      </c>
      <c r="AW804" s="101">
        <v>21202040</v>
      </c>
      <c r="AX804" s="121" t="s">
        <v>229</v>
      </c>
      <c r="AY804" s="121" t="s">
        <v>259</v>
      </c>
      <c r="AZ804" s="99">
        <v>0</v>
      </c>
      <c r="BA804" s="99">
        <v>0</v>
      </c>
      <c r="BB804" s="126" t="str">
        <f>"对目标区域释放箭域,在此范围内的目标每秒造成"&amp;W804*100&amp;"%攻击伤害+"&amp;X804&amp;"点固定伤害,在剑域内的目标受到物理伤害会额外提升25%"</f>
        <v>对目标区域释放箭域,在此范围内的目标每秒造成120%攻击伤害+1380点固定伤害,在剑域内的目标受到物理伤害会额外提升25%</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63022405</v>
      </c>
      <c r="D805" s="121" t="s">
        <v>913</v>
      </c>
      <c r="E805" s="97">
        <v>4</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1.3</v>
      </c>
      <c r="X805" s="101">
        <v>1860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159</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对目标区域释放箭域,在此范围内的目标每秒造成130%攻击伤害+1860点固定伤害,在剑域内的目标受到物理伤害会额外提升25%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63022406</v>
      </c>
      <c r="D806" s="121" t="s">
        <v>913</v>
      </c>
      <c r="E806" s="97">
        <v>5</v>
      </c>
      <c r="F806" s="97">
        <v>63022401</v>
      </c>
      <c r="G806" s="101">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1.4</v>
      </c>
      <c r="X806" s="101">
        <v>2460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90000014</v>
      </c>
      <c r="AT806" s="121" t="s">
        <v>159</v>
      </c>
      <c r="AU806" s="101" t="s">
        <v>738</v>
      </c>
      <c r="AV806" s="101">
        <v>10002001</v>
      </c>
      <c r="AW806" s="101">
        <v>21202040</v>
      </c>
      <c r="AX806" s="121" t="s">
        <v>229</v>
      </c>
      <c r="AY806" s="121" t="s">
        <v>259</v>
      </c>
      <c r="AZ806" s="99">
        <v>0</v>
      </c>
      <c r="BA806" s="99">
        <v>0</v>
      </c>
      <c r="BB806" s="126" t="str">
        <f t="shared" ref="BB806" si="98">"对目标区域释放箭域,在此范围内的目标每秒造成"&amp;W806*100&amp;"%攻击伤害+"&amp;X806&amp;"点固定伤害,在剑域内的目标受到物理伤害会额外提升30%"</f>
        <v>对目标区域释放箭域,在此范围内的目标每秒造成140%攻击伤害+2460点固定伤害,在剑域内的目标受到物理伤害会额外提升30%</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63023101</v>
      </c>
      <c r="D807" s="116" t="s">
        <v>914</v>
      </c>
      <c r="E807" s="97">
        <v>0</v>
      </c>
      <c r="F807" s="100">
        <v>63023101</v>
      </c>
      <c r="G807" s="97">
        <f t="shared" ref="G807:G809" si="99">C808</f>
        <v>63023102</v>
      </c>
      <c r="H807" s="99">
        <v>0</v>
      </c>
      <c r="I807" s="11">
        <v>18</v>
      </c>
      <c r="J807" s="11">
        <v>5</v>
      </c>
      <c r="K807" s="97">
        <v>0</v>
      </c>
      <c r="L807" s="100">
        <v>0</v>
      </c>
      <c r="M807" s="100">
        <v>0</v>
      </c>
      <c r="N807" s="100">
        <v>1</v>
      </c>
      <c r="O807" s="100">
        <v>0</v>
      </c>
      <c r="P807" s="100">
        <v>0</v>
      </c>
      <c r="Q807" s="100">
        <v>0</v>
      </c>
      <c r="R807" s="100">
        <v>0</v>
      </c>
      <c r="S807" s="100">
        <v>0</v>
      </c>
      <c r="T807" s="97">
        <v>1</v>
      </c>
      <c r="U807" s="100">
        <v>2</v>
      </c>
      <c r="V807" s="100">
        <v>0</v>
      </c>
      <c r="W807" s="101">
        <v>0</v>
      </c>
      <c r="X807" s="101">
        <v>0</v>
      </c>
      <c r="Y807" s="122">
        <v>0</v>
      </c>
      <c r="Z807" s="100">
        <v>30</v>
      </c>
      <c r="AA807" s="100">
        <v>0</v>
      </c>
      <c r="AB807" s="101">
        <v>0</v>
      </c>
      <c r="AC807" s="100">
        <v>0</v>
      </c>
      <c r="AD807" s="101">
        <v>15</v>
      </c>
      <c r="AE807" s="100">
        <v>1</v>
      </c>
      <c r="AF807" s="101">
        <v>4</v>
      </c>
      <c r="AG807" s="100">
        <v>2</v>
      </c>
      <c r="AH807" s="100">
        <v>1</v>
      </c>
      <c r="AI807" s="100">
        <v>1</v>
      </c>
      <c r="AJ807" s="100">
        <v>6</v>
      </c>
      <c r="AK807" s="100">
        <v>0</v>
      </c>
      <c r="AL807" s="100">
        <v>0</v>
      </c>
      <c r="AM807" s="100">
        <v>0</v>
      </c>
      <c r="AN807" s="101">
        <v>0.25</v>
      </c>
      <c r="AO807" s="101">
        <v>2000</v>
      </c>
      <c r="AP807" s="100">
        <v>0.1</v>
      </c>
      <c r="AQ807" s="100">
        <v>0</v>
      </c>
      <c r="AR807" s="100">
        <v>0</v>
      </c>
      <c r="AS807" s="121" t="s">
        <v>915</v>
      </c>
      <c r="AT807" s="116" t="s">
        <v>196</v>
      </c>
      <c r="AU807" s="100" t="s">
        <v>838</v>
      </c>
      <c r="AV807" s="100" t="s">
        <v>158</v>
      </c>
      <c r="AW807" s="100">
        <v>21203010</v>
      </c>
      <c r="AX807" s="116" t="s">
        <v>160</v>
      </c>
      <c r="AY807" s="100">
        <v>0</v>
      </c>
      <c r="AZ807" s="100">
        <v>0</v>
      </c>
      <c r="BA807" s="100">
        <v>0</v>
      </c>
      <c r="BB807" s="130" t="s">
        <v>916</v>
      </c>
      <c r="BC807" s="100">
        <v>0</v>
      </c>
      <c r="BD807" s="97">
        <v>0</v>
      </c>
      <c r="BE807" s="100">
        <v>0</v>
      </c>
      <c r="BF807" s="100">
        <v>0</v>
      </c>
      <c r="BG807" s="100">
        <v>0</v>
      </c>
      <c r="BH807" s="100">
        <v>0</v>
      </c>
      <c r="BI807" s="103">
        <v>0</v>
      </c>
      <c r="BJ807" s="100">
        <v>0</v>
      </c>
      <c r="BK807" s="100">
        <v>0</v>
      </c>
      <c r="BL807" s="100">
        <v>0</v>
      </c>
      <c r="BM807" s="100">
        <v>0</v>
      </c>
      <c r="BN807" s="100">
        <v>0</v>
      </c>
      <c r="BO807" s="100">
        <v>0</v>
      </c>
    </row>
    <row r="808" spans="3:67" ht="20.100000000000001" customHeight="1">
      <c r="C808" s="97">
        <v>63023102</v>
      </c>
      <c r="D808" s="116" t="s">
        <v>914</v>
      </c>
      <c r="E808" s="97">
        <v>1</v>
      </c>
      <c r="F808" s="100">
        <v>63023101</v>
      </c>
      <c r="G808" s="97">
        <f t="shared" si="99"/>
        <v>63023103</v>
      </c>
      <c r="H808" s="99">
        <v>0</v>
      </c>
      <c r="I808" s="11">
        <v>27</v>
      </c>
      <c r="J808" s="11">
        <v>2</v>
      </c>
      <c r="K808" s="97">
        <v>0</v>
      </c>
      <c r="L808" s="100">
        <v>0</v>
      </c>
      <c r="M808" s="100">
        <v>0</v>
      </c>
      <c r="N808" s="100">
        <v>1</v>
      </c>
      <c r="O808" s="100">
        <v>0</v>
      </c>
      <c r="P808" s="100">
        <v>0</v>
      </c>
      <c r="Q808" s="100">
        <v>0</v>
      </c>
      <c r="R808" s="100">
        <v>0</v>
      </c>
      <c r="S808" s="100">
        <v>0</v>
      </c>
      <c r="T808" s="97">
        <v>1</v>
      </c>
      <c r="U808" s="100">
        <v>2</v>
      </c>
      <c r="V808" s="100">
        <v>0</v>
      </c>
      <c r="W808" s="101">
        <v>0</v>
      </c>
      <c r="X808" s="101">
        <v>0</v>
      </c>
      <c r="Y808" s="100">
        <v>0</v>
      </c>
      <c r="Z808" s="100">
        <v>30</v>
      </c>
      <c r="AA808" s="100">
        <v>0</v>
      </c>
      <c r="AB808" s="101">
        <v>0</v>
      </c>
      <c r="AC808" s="100">
        <v>0</v>
      </c>
      <c r="AD808" s="101">
        <v>15</v>
      </c>
      <c r="AE808" s="100">
        <v>1</v>
      </c>
      <c r="AF808" s="100">
        <v>3</v>
      </c>
      <c r="AG808" s="100">
        <v>2</v>
      </c>
      <c r="AH808" s="100">
        <v>1</v>
      </c>
      <c r="AI808" s="100">
        <v>1</v>
      </c>
      <c r="AJ808" s="100">
        <v>6</v>
      </c>
      <c r="AK808" s="100">
        <v>0</v>
      </c>
      <c r="AL808" s="100">
        <v>0</v>
      </c>
      <c r="AM808" s="100">
        <v>0</v>
      </c>
      <c r="AN808" s="101">
        <v>0.25</v>
      </c>
      <c r="AO808" s="101">
        <v>2000</v>
      </c>
      <c r="AP808" s="100">
        <v>0.1</v>
      </c>
      <c r="AQ808" s="100">
        <v>0</v>
      </c>
      <c r="AR808" s="100">
        <v>0</v>
      </c>
      <c r="AS808" s="121" t="s">
        <v>915</v>
      </c>
      <c r="AT808" s="116" t="s">
        <v>196</v>
      </c>
      <c r="AU808" s="100" t="s">
        <v>838</v>
      </c>
      <c r="AV808" s="100" t="s">
        <v>158</v>
      </c>
      <c r="AW808" s="100">
        <v>21203010</v>
      </c>
      <c r="AX808" s="116" t="s">
        <v>160</v>
      </c>
      <c r="AY808" s="100">
        <v>0</v>
      </c>
      <c r="AZ808" s="100">
        <v>0</v>
      </c>
      <c r="BA808" s="100">
        <v>0</v>
      </c>
      <c r="BB808" s="130" t="s">
        <v>916</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63023103</v>
      </c>
      <c r="D809" s="116" t="s">
        <v>914</v>
      </c>
      <c r="E809" s="97">
        <v>2</v>
      </c>
      <c r="F809" s="100">
        <v>63023101</v>
      </c>
      <c r="G809" s="97">
        <f t="shared" si="99"/>
        <v>63023104</v>
      </c>
      <c r="H809" s="99">
        <v>0</v>
      </c>
      <c r="I809" s="11">
        <v>32</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917</v>
      </c>
      <c r="AT809" s="116" t="s">
        <v>196</v>
      </c>
      <c r="AU809" s="100" t="s">
        <v>838</v>
      </c>
      <c r="AV809" s="100" t="s">
        <v>158</v>
      </c>
      <c r="AW809" s="100">
        <v>21203010</v>
      </c>
      <c r="AX809" s="116" t="s">
        <v>160</v>
      </c>
      <c r="AY809" s="100">
        <v>0</v>
      </c>
      <c r="AZ809" s="100">
        <v>0</v>
      </c>
      <c r="BA809" s="100">
        <v>0</v>
      </c>
      <c r="BB809" s="130" t="s">
        <v>918</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63023104</v>
      </c>
      <c r="D810" s="116" t="s">
        <v>914</v>
      </c>
      <c r="E810" s="97">
        <v>3</v>
      </c>
      <c r="F810" s="100">
        <v>63023101</v>
      </c>
      <c r="G810" s="97">
        <v>0</v>
      </c>
      <c r="H810" s="99">
        <v>0</v>
      </c>
      <c r="I810" s="11">
        <v>0</v>
      </c>
      <c r="J810" s="107">
        <v>0</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919</v>
      </c>
      <c r="AT810" s="116" t="s">
        <v>196</v>
      </c>
      <c r="AU810" s="100" t="s">
        <v>838</v>
      </c>
      <c r="AV810" s="100" t="s">
        <v>158</v>
      </c>
      <c r="AW810" s="100">
        <v>21203010</v>
      </c>
      <c r="AX810" s="116" t="s">
        <v>160</v>
      </c>
      <c r="AY810" s="100">
        <v>0</v>
      </c>
      <c r="AZ810" s="100">
        <v>0</v>
      </c>
      <c r="BA810" s="100">
        <v>0</v>
      </c>
      <c r="BB810" s="130" t="s">
        <v>920</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63023105</v>
      </c>
      <c r="D811" s="116" t="s">
        <v>914</v>
      </c>
      <c r="E811" s="97">
        <v>4</v>
      </c>
      <c r="F811" s="100">
        <v>63023101</v>
      </c>
      <c r="G811" s="97">
        <v>0</v>
      </c>
      <c r="H811" s="99">
        <v>0</v>
      </c>
      <c r="I811" s="11">
        <v>0</v>
      </c>
      <c r="J811" s="11">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921</v>
      </c>
      <c r="AT811" s="116" t="s">
        <v>196</v>
      </c>
      <c r="AU811" s="100" t="s">
        <v>838</v>
      </c>
      <c r="AV811" s="100" t="s">
        <v>158</v>
      </c>
      <c r="AW811" s="100">
        <v>21203010</v>
      </c>
      <c r="AX811" s="116" t="s">
        <v>160</v>
      </c>
      <c r="AY811" s="100">
        <v>0</v>
      </c>
      <c r="AZ811" s="100">
        <v>0</v>
      </c>
      <c r="BA811" s="100">
        <v>0</v>
      </c>
      <c r="BB811" s="130" t="s">
        <v>922</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63023106</v>
      </c>
      <c r="D812" s="116" t="s">
        <v>914</v>
      </c>
      <c r="E812" s="97">
        <v>5</v>
      </c>
      <c r="F812" s="100">
        <v>63023101</v>
      </c>
      <c r="G812" s="101">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923</v>
      </c>
      <c r="AT812" s="116" t="s">
        <v>196</v>
      </c>
      <c r="AU812" s="100" t="s">
        <v>838</v>
      </c>
      <c r="AV812" s="100" t="s">
        <v>158</v>
      </c>
      <c r="AW812" s="100">
        <v>21203010</v>
      </c>
      <c r="AX812" s="116" t="s">
        <v>160</v>
      </c>
      <c r="AY812" s="100">
        <v>0</v>
      </c>
      <c r="AZ812" s="100">
        <v>0</v>
      </c>
      <c r="BA812" s="100">
        <v>0</v>
      </c>
      <c r="BB812" s="130" t="s">
        <v>924</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63023201</v>
      </c>
      <c r="D813" s="116" t="s">
        <v>925</v>
      </c>
      <c r="E813" s="97">
        <v>0</v>
      </c>
      <c r="F813" s="97">
        <v>63023201</v>
      </c>
      <c r="G813" s="97">
        <f t="shared" ref="G813:G815" si="100">C814</f>
        <v>63023202</v>
      </c>
      <c r="H813" s="99">
        <v>0</v>
      </c>
      <c r="I813" s="11">
        <v>25</v>
      </c>
      <c r="J813" s="11">
        <v>5</v>
      </c>
      <c r="K813" s="97">
        <v>0</v>
      </c>
      <c r="L813" s="100">
        <v>0</v>
      </c>
      <c r="M813" s="100">
        <v>0</v>
      </c>
      <c r="N813" s="100">
        <v>1</v>
      </c>
      <c r="O813" s="100">
        <v>0</v>
      </c>
      <c r="P813" s="100">
        <v>0</v>
      </c>
      <c r="Q813" s="100">
        <v>0</v>
      </c>
      <c r="R813" s="100">
        <v>0</v>
      </c>
      <c r="S813" s="100">
        <v>0</v>
      </c>
      <c r="T813" s="97">
        <v>1</v>
      </c>
      <c r="U813" s="100">
        <v>2</v>
      </c>
      <c r="V813" s="100">
        <v>0</v>
      </c>
      <c r="W813" s="101">
        <v>2</v>
      </c>
      <c r="X813" s="101">
        <v>900</v>
      </c>
      <c r="Y813" s="100">
        <v>0</v>
      </c>
      <c r="Z813" s="100">
        <v>35</v>
      </c>
      <c r="AA813" s="100">
        <v>0</v>
      </c>
      <c r="AB813" s="100">
        <v>0</v>
      </c>
      <c r="AC813" s="100">
        <v>0</v>
      </c>
      <c r="AD813" s="100">
        <v>10</v>
      </c>
      <c r="AE813" s="100">
        <v>0</v>
      </c>
      <c r="AF813" s="100">
        <v>0</v>
      </c>
      <c r="AG813" s="100">
        <v>7</v>
      </c>
      <c r="AH813" s="100">
        <v>0</v>
      </c>
      <c r="AI813" s="100">
        <v>0</v>
      </c>
      <c r="AJ813" s="100">
        <v>9</v>
      </c>
      <c r="AK813" s="100">
        <v>0</v>
      </c>
      <c r="AL813" s="100">
        <v>0</v>
      </c>
      <c r="AM813" s="100">
        <v>0</v>
      </c>
      <c r="AN813" s="100">
        <v>0.25</v>
      </c>
      <c r="AO813" s="100">
        <v>1000</v>
      </c>
      <c r="AP813" s="100">
        <v>0</v>
      </c>
      <c r="AQ813" s="100">
        <v>0</v>
      </c>
      <c r="AR813" s="100">
        <v>0</v>
      </c>
      <c r="AS813" s="100">
        <v>92033003</v>
      </c>
      <c r="AT813" s="116" t="s">
        <v>196</v>
      </c>
      <c r="AU813" s="100" t="s">
        <v>782</v>
      </c>
      <c r="AV813" s="100">
        <v>21203020</v>
      </c>
      <c r="AW813" s="100">
        <v>21203020</v>
      </c>
      <c r="AX813" s="116" t="s">
        <v>160</v>
      </c>
      <c r="AY813" s="100">
        <v>0</v>
      </c>
      <c r="AZ813" s="99">
        <v>0</v>
      </c>
      <c r="BA813" s="99">
        <v>0</v>
      </c>
      <c r="BB813" s="126" t="str">
        <f>"立即对当前目标怪物造成"&amp;W813*100&amp;"%攻击伤害+"&amp;X813&amp;"点固定伤害,并让其附带一个狩猎印记,使其受到伤害额外提升20%,持续15秒"</f>
        <v>立即对当前目标怪物造成200%攻击伤害+900点固定伤害,并让其附带一个狩猎印记,使其受到伤害额外提升20%,持续15秒</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63023202</v>
      </c>
      <c r="D814" s="116" t="s">
        <v>925</v>
      </c>
      <c r="E814" s="97">
        <v>1</v>
      </c>
      <c r="F814" s="97">
        <v>63023201</v>
      </c>
      <c r="G814" s="97">
        <f t="shared" si="100"/>
        <v>63023203</v>
      </c>
      <c r="H814" s="99">
        <v>0</v>
      </c>
      <c r="I814" s="11">
        <v>32</v>
      </c>
      <c r="J814" s="11">
        <v>2</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16" t="s">
        <v>196</v>
      </c>
      <c r="AU814" s="100" t="s">
        <v>782</v>
      </c>
      <c r="AV814" s="100">
        <v>21203020</v>
      </c>
      <c r="AW814" s="100">
        <v>21203020</v>
      </c>
      <c r="AX814" s="116" t="s">
        <v>160</v>
      </c>
      <c r="AY814" s="100">
        <v>0</v>
      </c>
      <c r="AZ814" s="99">
        <v>0</v>
      </c>
      <c r="BA814" s="99">
        <v>0</v>
      </c>
      <c r="BB814" s="126" t="str">
        <f t="shared" ref="BB814:BB815" si="101">"立即对当前目标怪物造成"&amp;W814*100&amp;"%攻击伤害+"&amp;X814&amp;"点固定伤害,并让其附带一个狩猎印记,使其受到伤害额外提升20%,持续15秒"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63023203</v>
      </c>
      <c r="D815" s="116" t="s">
        <v>925</v>
      </c>
      <c r="E815" s="97">
        <v>2</v>
      </c>
      <c r="F815" s="97">
        <v>63023201</v>
      </c>
      <c r="G815" s="97">
        <f t="shared" si="100"/>
        <v>63023204</v>
      </c>
      <c r="H815" s="99">
        <v>0</v>
      </c>
      <c r="I815" s="11">
        <v>37</v>
      </c>
      <c r="J815" s="11">
        <v>2</v>
      </c>
      <c r="K815" s="97">
        <v>0</v>
      </c>
      <c r="L815" s="100">
        <v>0</v>
      </c>
      <c r="M815" s="100">
        <v>0</v>
      </c>
      <c r="N815" s="100">
        <v>1</v>
      </c>
      <c r="O815" s="100">
        <v>0</v>
      </c>
      <c r="P815" s="100">
        <v>0</v>
      </c>
      <c r="Q815" s="100">
        <v>0</v>
      </c>
      <c r="R815" s="100">
        <v>0</v>
      </c>
      <c r="S815" s="100">
        <v>0</v>
      </c>
      <c r="T815" s="97">
        <v>1</v>
      </c>
      <c r="U815" s="100">
        <v>2</v>
      </c>
      <c r="V815" s="100">
        <v>0</v>
      </c>
      <c r="W815" s="101">
        <v>2.25</v>
      </c>
      <c r="X815" s="101">
        <v>1800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16" t="s">
        <v>196</v>
      </c>
      <c r="AU815" s="100" t="s">
        <v>782</v>
      </c>
      <c r="AV815" s="100">
        <v>21203020</v>
      </c>
      <c r="AW815" s="100">
        <v>21203020</v>
      </c>
      <c r="AX815" s="116" t="s">
        <v>160</v>
      </c>
      <c r="AY815" s="100">
        <v>0</v>
      </c>
      <c r="AZ815" s="99">
        <v>0</v>
      </c>
      <c r="BA815" s="99">
        <v>0</v>
      </c>
      <c r="BB815" s="126" t="str">
        <f t="shared" si="101"/>
        <v>立即对当前目标怪物造成225%攻击伤害+1800点固定伤害,并让其附带一个狩猎印记,使其受到伤害额外提升20%,持续15秒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63023204</v>
      </c>
      <c r="D816" s="116" t="s">
        <v>925</v>
      </c>
      <c r="E816" s="97">
        <v>3</v>
      </c>
      <c r="F816" s="97">
        <v>63023201</v>
      </c>
      <c r="G816" s="97">
        <v>0</v>
      </c>
      <c r="H816" s="99">
        <v>0</v>
      </c>
      <c r="I816" s="11">
        <v>0</v>
      </c>
      <c r="J816" s="11">
        <v>0</v>
      </c>
      <c r="K816" s="97">
        <v>0</v>
      </c>
      <c r="L816" s="100">
        <v>0</v>
      </c>
      <c r="M816" s="100">
        <v>0</v>
      </c>
      <c r="N816" s="100">
        <v>1</v>
      </c>
      <c r="O816" s="100">
        <v>0</v>
      </c>
      <c r="P816" s="100">
        <v>0</v>
      </c>
      <c r="Q816" s="100">
        <v>0</v>
      </c>
      <c r="R816" s="100">
        <v>0</v>
      </c>
      <c r="S816" s="100">
        <v>0</v>
      </c>
      <c r="T816" s="97">
        <v>1</v>
      </c>
      <c r="U816" s="100">
        <v>2</v>
      </c>
      <c r="V816" s="100">
        <v>0</v>
      </c>
      <c r="W816" s="101">
        <v>2.5</v>
      </c>
      <c r="X816" s="101">
        <v>2800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92033004</v>
      </c>
      <c r="AT816" s="116" t="s">
        <v>196</v>
      </c>
      <c r="AU816" s="100" t="s">
        <v>782</v>
      </c>
      <c r="AV816" s="100">
        <v>21203020</v>
      </c>
      <c r="AW816" s="100">
        <v>21203020</v>
      </c>
      <c r="AX816" s="116" t="s">
        <v>160</v>
      </c>
      <c r="AY816" s="100">
        <v>0</v>
      </c>
      <c r="AZ816" s="99">
        <v>0</v>
      </c>
      <c r="BA816" s="99">
        <v>0</v>
      </c>
      <c r="BB816" s="126" t="str">
        <f>"立即对当前目标怪物造成"&amp;W816*100&amp;"%攻击伤害+"&amp;X816&amp;"点固定伤害,并让其附带一个狩猎印记,使其受到伤害额外提升25%,持续15秒"</f>
        <v>立即对当前目标怪物造成250%攻击伤害+2800点固定伤害,并让其附带一个狩猎印记,使其受到伤害额外提升25%,持续15秒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63023205</v>
      </c>
      <c r="D817" s="116" t="s">
        <v>925</v>
      </c>
      <c r="E817" s="97">
        <v>4</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2.75</v>
      </c>
      <c r="X817" s="101">
        <v>4000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16" t="s">
        <v>196</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立即对当前目标怪物造成275%攻击伤害+4000点固定伤害,并让其附带一个狩猎印记,使其受到伤害额外提升25%,持续15秒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63023206</v>
      </c>
      <c r="D818" s="116" t="s">
        <v>925</v>
      </c>
      <c r="E818" s="97">
        <v>5</v>
      </c>
      <c r="F818" s="97">
        <v>63023201</v>
      </c>
      <c r="G818" s="101">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3</v>
      </c>
      <c r="X818" s="101">
        <v>5200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92033005</v>
      </c>
      <c r="AT818" s="116" t="s">
        <v>196</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"立即对当前目标怪物造成"&amp;W818*100&amp;"%攻击伤害+"&amp;X818&amp;"点固定伤害,并让其附带一个狩猎印记,使其受到伤害额外提升30%,持续15秒"</f>
        <v>立即对当前目标怪物造成300%攻击伤害+5200点固定伤害,并让其附带一个狩猎印记,使其受到伤害额外提升30%,持续15秒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19.5" customHeight="1">
      <c r="C819" s="97">
        <v>63023301</v>
      </c>
      <c r="D819" s="15" t="s">
        <v>926</v>
      </c>
      <c r="E819" s="101">
        <v>0</v>
      </c>
      <c r="F819" s="101">
        <v>66001002</v>
      </c>
      <c r="G819" s="97">
        <f t="shared" ref="G819:G821" si="102">C820</f>
        <v>63023302</v>
      </c>
      <c r="H819" s="99">
        <v>0</v>
      </c>
      <c r="I819" s="11">
        <v>30</v>
      </c>
      <c r="J819" s="14">
        <v>5</v>
      </c>
      <c r="K819" s="11">
        <v>0</v>
      </c>
      <c r="L819" s="14">
        <v>0</v>
      </c>
      <c r="M819" s="14">
        <v>0</v>
      </c>
      <c r="N819" s="14">
        <v>1</v>
      </c>
      <c r="O819" s="14">
        <v>0</v>
      </c>
      <c r="P819" s="14">
        <v>0</v>
      </c>
      <c r="Q819" s="14">
        <v>0</v>
      </c>
      <c r="R819" s="6">
        <v>0</v>
      </c>
      <c r="S819" s="13">
        <v>0</v>
      </c>
      <c r="T819" s="11">
        <v>1</v>
      </c>
      <c r="U819" s="14">
        <v>2</v>
      </c>
      <c r="V819" s="14">
        <v>0</v>
      </c>
      <c r="W819" s="101">
        <v>2</v>
      </c>
      <c r="X819" s="101">
        <v>900</v>
      </c>
      <c r="Y819" s="14">
        <v>0</v>
      </c>
      <c r="Z819" s="14">
        <v>40</v>
      </c>
      <c r="AA819" s="14">
        <v>0</v>
      </c>
      <c r="AB819" s="14">
        <v>0</v>
      </c>
      <c r="AC819" s="14">
        <v>0</v>
      </c>
      <c r="AD819" s="14">
        <v>7</v>
      </c>
      <c r="AE819" s="14">
        <v>1</v>
      </c>
      <c r="AF819" s="14">
        <v>3</v>
      </c>
      <c r="AG819" s="6">
        <v>2</v>
      </c>
      <c r="AH819" s="6">
        <v>1</v>
      </c>
      <c r="AI819" s="6">
        <v>0</v>
      </c>
      <c r="AJ819" s="6">
        <v>6</v>
      </c>
      <c r="AK819" s="14">
        <v>0</v>
      </c>
      <c r="AL819" s="14">
        <v>0</v>
      </c>
      <c r="AM819" s="14">
        <v>0</v>
      </c>
      <c r="AN819" s="14">
        <v>0.25</v>
      </c>
      <c r="AO819" s="14">
        <v>2000</v>
      </c>
      <c r="AP819" s="14">
        <v>0.25</v>
      </c>
      <c r="AQ819" s="14">
        <v>0</v>
      </c>
      <c r="AR819" s="6">
        <v>0</v>
      </c>
      <c r="AS819" s="14">
        <v>0</v>
      </c>
      <c r="AT819" s="15" t="s">
        <v>159</v>
      </c>
      <c r="AU819" s="14" t="s">
        <v>782</v>
      </c>
      <c r="AV819" s="14">
        <v>10000006</v>
      </c>
      <c r="AW819" s="14">
        <v>21203030</v>
      </c>
      <c r="AX819" s="15" t="s">
        <v>160</v>
      </c>
      <c r="AY819" s="15">
        <v>0</v>
      </c>
      <c r="AZ819" s="13">
        <v>0</v>
      </c>
      <c r="BA819" s="13">
        <v>0</v>
      </c>
      <c r="BB819" s="110" t="str">
        <f>"野兽怒吼发出的烈焰,对指定区域内的目标造成"&amp;W819*100&amp;"%攻击伤害+"&amp;X819&amp;"点固定伤害"</f>
        <v>野兽怒吼发出的烈焰,对指定区域内的目标造成200%攻击伤害+900点固定伤害</v>
      </c>
      <c r="BC819" s="14">
        <v>0</v>
      </c>
      <c r="BD819" s="11">
        <v>0</v>
      </c>
      <c r="BE819" s="14">
        <v>0</v>
      </c>
      <c r="BF819" s="14">
        <v>0</v>
      </c>
      <c r="BG819" s="14">
        <v>0</v>
      </c>
      <c r="BH819" s="14">
        <v>0</v>
      </c>
      <c r="BI819" s="9">
        <v>0</v>
      </c>
      <c r="BJ819" s="6">
        <v>0</v>
      </c>
      <c r="BK819" s="6">
        <v>0</v>
      </c>
      <c r="BL819" s="6">
        <v>0</v>
      </c>
      <c r="BM819" s="6">
        <v>0</v>
      </c>
      <c r="BN819" s="6">
        <v>0</v>
      </c>
      <c r="BO819" s="6">
        <v>0</v>
      </c>
    </row>
    <row r="820" spans="3:67" ht="19.5" customHeight="1">
      <c r="C820" s="97">
        <v>63023302</v>
      </c>
      <c r="D820" s="15" t="s">
        <v>926</v>
      </c>
      <c r="E820" s="101">
        <v>1</v>
      </c>
      <c r="F820" s="101">
        <v>66001002</v>
      </c>
      <c r="G820" s="97">
        <f t="shared" si="102"/>
        <v>63023303</v>
      </c>
      <c r="H820" s="99">
        <v>0</v>
      </c>
      <c r="I820" s="11">
        <v>37</v>
      </c>
      <c r="J820" s="14">
        <v>2</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5" t="s">
        <v>159</v>
      </c>
      <c r="AU820" s="14" t="s">
        <v>782</v>
      </c>
      <c r="AV820" s="14">
        <v>10000006</v>
      </c>
      <c r="AW820" s="14">
        <v>21203030</v>
      </c>
      <c r="AX820" s="15" t="s">
        <v>160</v>
      </c>
      <c r="AY820" s="15">
        <v>0</v>
      </c>
      <c r="AZ820" s="13">
        <v>0</v>
      </c>
      <c r="BA820" s="13">
        <v>0</v>
      </c>
      <c r="BB820" s="110" t="str">
        <f t="shared" ref="BB820:BB824" si="103">"野兽怒吼发出的烈焰,对指定区域内的目标造成"&amp;W820*100&amp;"%攻击伤害+"&amp;X820&amp;"点固定伤害"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63023303</v>
      </c>
      <c r="D821" s="15" t="s">
        <v>926</v>
      </c>
      <c r="E821" s="101">
        <v>2</v>
      </c>
      <c r="F821" s="101">
        <v>66001002</v>
      </c>
      <c r="G821" s="97">
        <f t="shared" si="102"/>
        <v>63023304</v>
      </c>
      <c r="H821" s="99">
        <v>0</v>
      </c>
      <c r="I821" s="11">
        <v>42</v>
      </c>
      <c r="J821" s="14">
        <v>2</v>
      </c>
      <c r="K821" s="11">
        <v>0</v>
      </c>
      <c r="L821" s="14">
        <v>0</v>
      </c>
      <c r="M821" s="14">
        <v>0</v>
      </c>
      <c r="N821" s="14">
        <v>1</v>
      </c>
      <c r="O821" s="14">
        <v>0</v>
      </c>
      <c r="P821" s="14">
        <v>0</v>
      </c>
      <c r="Q821" s="14">
        <v>0</v>
      </c>
      <c r="R821" s="6">
        <v>0</v>
      </c>
      <c r="S821" s="13">
        <v>0</v>
      </c>
      <c r="T821" s="11">
        <v>1</v>
      </c>
      <c r="U821" s="14">
        <v>2</v>
      </c>
      <c r="V821" s="14">
        <v>0</v>
      </c>
      <c r="W821" s="101">
        <v>2.25</v>
      </c>
      <c r="X821" s="101">
        <v>1800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5" t="s">
        <v>159</v>
      </c>
      <c r="AU821" s="14" t="s">
        <v>782</v>
      </c>
      <c r="AV821" s="14">
        <v>10000006</v>
      </c>
      <c r="AW821" s="14">
        <v>21203030</v>
      </c>
      <c r="AX821" s="15" t="s">
        <v>160</v>
      </c>
      <c r="AY821" s="15">
        <v>0</v>
      </c>
      <c r="AZ821" s="13">
        <v>0</v>
      </c>
      <c r="BA821" s="13">
        <v>0</v>
      </c>
      <c r="BB821" s="110" t="str">
        <f t="shared" si="103"/>
        <v>野兽怒吼发出的烈焰,对指定区域内的目标造成225%攻击伤害+1800点固定伤害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63023304</v>
      </c>
      <c r="D822" s="15" t="s">
        <v>926</v>
      </c>
      <c r="E822" s="101">
        <v>3</v>
      </c>
      <c r="F822" s="101">
        <v>66001002</v>
      </c>
      <c r="G822" s="97">
        <v>0</v>
      </c>
      <c r="H822" s="99">
        <v>0</v>
      </c>
      <c r="I822" s="14">
        <v>0</v>
      </c>
      <c r="J822" s="14">
        <v>0</v>
      </c>
      <c r="K822" s="11">
        <v>0</v>
      </c>
      <c r="L822" s="14">
        <v>0</v>
      </c>
      <c r="M822" s="14">
        <v>0</v>
      </c>
      <c r="N822" s="14">
        <v>1</v>
      </c>
      <c r="O822" s="14">
        <v>0</v>
      </c>
      <c r="P822" s="14">
        <v>0</v>
      </c>
      <c r="Q822" s="14">
        <v>0</v>
      </c>
      <c r="R822" s="6">
        <v>0</v>
      </c>
      <c r="S822" s="13">
        <v>0</v>
      </c>
      <c r="T822" s="11">
        <v>1</v>
      </c>
      <c r="U822" s="14">
        <v>2</v>
      </c>
      <c r="V822" s="14">
        <v>0</v>
      </c>
      <c r="W822" s="101">
        <v>2.5</v>
      </c>
      <c r="X822" s="101">
        <v>2800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5" t="s">
        <v>159</v>
      </c>
      <c r="AU822" s="14" t="s">
        <v>782</v>
      </c>
      <c r="AV822" s="14">
        <v>10000006</v>
      </c>
      <c r="AW822" s="14">
        <v>21203030</v>
      </c>
      <c r="AX822" s="15" t="s">
        <v>160</v>
      </c>
      <c r="AY822" s="15">
        <v>0</v>
      </c>
      <c r="AZ822" s="13">
        <v>0</v>
      </c>
      <c r="BA822" s="13">
        <v>0</v>
      </c>
      <c r="BB822" s="110" t="str">
        <f t="shared" si="103"/>
        <v>野兽怒吼发出的烈焰,对指定区域内的目标造成250%攻击伤害+2800点固定伤害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63023305</v>
      </c>
      <c r="D823" s="15" t="s">
        <v>926</v>
      </c>
      <c r="E823" s="101">
        <v>4</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2.75</v>
      </c>
      <c r="X823" s="101">
        <v>4000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5" t="s">
        <v>159</v>
      </c>
      <c r="AU823" s="14" t="s">
        <v>782</v>
      </c>
      <c r="AV823" s="14">
        <v>10000006</v>
      </c>
      <c r="AW823" s="14">
        <v>21203030</v>
      </c>
      <c r="AX823" s="15" t="s">
        <v>160</v>
      </c>
      <c r="AY823" s="15">
        <v>0</v>
      </c>
      <c r="AZ823" s="13">
        <v>0</v>
      </c>
      <c r="BA823" s="13">
        <v>0</v>
      </c>
      <c r="BB823" s="110" t="str">
        <f t="shared" si="103"/>
        <v>野兽怒吼发出的烈焰,对指定区域内的目标造成275%攻击伤害+4000点固定伤害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63023306</v>
      </c>
      <c r="D824" s="15" t="s">
        <v>926</v>
      </c>
      <c r="E824" s="101">
        <v>5</v>
      </c>
      <c r="F824" s="101">
        <v>66001002</v>
      </c>
      <c r="G824" s="101">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3</v>
      </c>
      <c r="X824" s="101">
        <v>5200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5" t="s">
        <v>159</v>
      </c>
      <c r="AU824" s="14" t="s">
        <v>782</v>
      </c>
      <c r="AV824" s="14">
        <v>10000006</v>
      </c>
      <c r="AW824" s="14">
        <v>21203030</v>
      </c>
      <c r="AX824" s="15" t="s">
        <v>160</v>
      </c>
      <c r="AY824" s="15">
        <v>0</v>
      </c>
      <c r="AZ824" s="13">
        <v>0</v>
      </c>
      <c r="BA824" s="13">
        <v>0</v>
      </c>
      <c r="BB824" s="110" t="str">
        <f t="shared" si="103"/>
        <v>野兽怒吼发出的烈焰,对指定区域内的目标造成300%攻击伤害+5200点固定伤害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20.100000000000001" customHeight="1">
      <c r="C825" s="97">
        <v>63023401</v>
      </c>
      <c r="D825" s="98" t="s">
        <v>927</v>
      </c>
      <c r="E825" s="101">
        <v>0</v>
      </c>
      <c r="F825" s="97">
        <v>63023401</v>
      </c>
      <c r="G825" s="97">
        <f t="shared" ref="G825:G827" si="104">C826</f>
        <v>63023402</v>
      </c>
      <c r="H825" s="99">
        <v>0</v>
      </c>
      <c r="I825" s="11">
        <v>35</v>
      </c>
      <c r="J825" s="14">
        <v>5</v>
      </c>
      <c r="K825" s="101">
        <v>0</v>
      </c>
      <c r="L825" s="97">
        <v>0</v>
      </c>
      <c r="M825" s="97">
        <v>0</v>
      </c>
      <c r="N825" s="97">
        <v>1</v>
      </c>
      <c r="O825" s="97">
        <v>0</v>
      </c>
      <c r="P825" s="97">
        <v>0</v>
      </c>
      <c r="Q825" s="97">
        <v>0</v>
      </c>
      <c r="R825" s="100">
        <v>0</v>
      </c>
      <c r="S825" s="97">
        <v>0</v>
      </c>
      <c r="T825" s="97">
        <v>1</v>
      </c>
      <c r="U825" s="97">
        <v>2</v>
      </c>
      <c r="V825" s="97">
        <v>0</v>
      </c>
      <c r="W825" s="97">
        <v>0</v>
      </c>
      <c r="X825" s="97">
        <v>0</v>
      </c>
      <c r="Y825" s="97">
        <v>0</v>
      </c>
      <c r="Z825" s="97">
        <v>50</v>
      </c>
      <c r="AA825" s="97">
        <v>0</v>
      </c>
      <c r="AB825" s="97">
        <v>0</v>
      </c>
      <c r="AC825" s="97">
        <v>0</v>
      </c>
      <c r="AD825" s="97">
        <v>50</v>
      </c>
      <c r="AE825" s="97">
        <v>0</v>
      </c>
      <c r="AF825" s="97">
        <v>0</v>
      </c>
      <c r="AG825" s="100">
        <v>1</v>
      </c>
      <c r="AH825" s="100">
        <v>0</v>
      </c>
      <c r="AI825" s="100">
        <v>0</v>
      </c>
      <c r="AJ825" s="100">
        <v>1.5</v>
      </c>
      <c r="AK825" s="97">
        <v>0</v>
      </c>
      <c r="AL825" s="97">
        <v>0.5</v>
      </c>
      <c r="AM825" s="97">
        <v>0</v>
      </c>
      <c r="AN825" s="101">
        <v>0.25</v>
      </c>
      <c r="AO825" s="97">
        <v>3000</v>
      </c>
      <c r="AP825" s="97">
        <v>0</v>
      </c>
      <c r="AQ825" s="97">
        <v>0</v>
      </c>
      <c r="AR825" s="100">
        <v>0</v>
      </c>
      <c r="AS825" s="97" t="s">
        <v>158</v>
      </c>
      <c r="AT825" s="98" t="s">
        <v>159</v>
      </c>
      <c r="AU825" s="97" t="s">
        <v>355</v>
      </c>
      <c r="AV825" s="101">
        <v>0</v>
      </c>
      <c r="AW825" s="101">
        <v>21201040</v>
      </c>
      <c r="AX825" s="98" t="s">
        <v>793</v>
      </c>
      <c r="AY825" s="121" t="s">
        <v>928</v>
      </c>
      <c r="AZ825" s="99">
        <v>0</v>
      </c>
      <c r="BA825" s="99">
        <v>0</v>
      </c>
      <c r="BB825" s="124" t="s">
        <v>929</v>
      </c>
      <c r="BC825" s="97">
        <v>0</v>
      </c>
      <c r="BD825" s="97">
        <v>0</v>
      </c>
      <c r="BE825" s="97">
        <v>0</v>
      </c>
      <c r="BF825" s="97">
        <v>0</v>
      </c>
      <c r="BG825" s="97">
        <v>0</v>
      </c>
      <c r="BH825" s="97">
        <v>0</v>
      </c>
      <c r="BI825" s="103">
        <v>0</v>
      </c>
      <c r="BJ825" s="100">
        <v>0</v>
      </c>
      <c r="BK825" s="100">
        <v>0</v>
      </c>
      <c r="BL825" s="100">
        <v>0</v>
      </c>
      <c r="BM825" s="100">
        <v>0</v>
      </c>
      <c r="BN825" s="100">
        <v>0</v>
      </c>
      <c r="BO825" s="100">
        <v>0</v>
      </c>
    </row>
    <row r="826" spans="3:67" ht="20.100000000000001" customHeight="1">
      <c r="C826" s="97">
        <v>63023402</v>
      </c>
      <c r="D826" s="98" t="s">
        <v>927</v>
      </c>
      <c r="E826" s="101">
        <v>1</v>
      </c>
      <c r="F826" s="97">
        <v>63023401</v>
      </c>
      <c r="G826" s="97">
        <f t="shared" si="104"/>
        <v>63023403</v>
      </c>
      <c r="H826" s="99">
        <v>0</v>
      </c>
      <c r="I826" s="11">
        <v>42</v>
      </c>
      <c r="J826" s="14">
        <v>2</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159</v>
      </c>
      <c r="AU826" s="97" t="s">
        <v>355</v>
      </c>
      <c r="AV826" s="101">
        <v>0</v>
      </c>
      <c r="AW826" s="101">
        <v>21201040</v>
      </c>
      <c r="AX826" s="98" t="s">
        <v>793</v>
      </c>
      <c r="AY826" s="121" t="s">
        <v>928</v>
      </c>
      <c r="AZ826" s="99">
        <v>0</v>
      </c>
      <c r="BA826" s="99">
        <v>0</v>
      </c>
      <c r="BB826" s="124" t="s">
        <v>929</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63023403</v>
      </c>
      <c r="D827" s="98" t="s">
        <v>927</v>
      </c>
      <c r="E827" s="101">
        <v>2</v>
      </c>
      <c r="F827" s="97">
        <v>63023401</v>
      </c>
      <c r="G827" s="97">
        <f t="shared" si="104"/>
        <v>63023404</v>
      </c>
      <c r="H827" s="99">
        <v>0</v>
      </c>
      <c r="I827" s="11">
        <v>47</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159</v>
      </c>
      <c r="AU827" s="97" t="s">
        <v>355</v>
      </c>
      <c r="AV827" s="101">
        <v>0</v>
      </c>
      <c r="AW827" s="101">
        <v>21201040</v>
      </c>
      <c r="AX827" s="98" t="s">
        <v>793</v>
      </c>
      <c r="AY827" s="121" t="s">
        <v>930</v>
      </c>
      <c r="AZ827" s="99">
        <v>0</v>
      </c>
      <c r="BA827" s="99">
        <v>0</v>
      </c>
      <c r="BB827" s="124" t="s">
        <v>931</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19.5" customHeight="1">
      <c r="C828" s="97">
        <v>63023404</v>
      </c>
      <c r="D828" s="98" t="s">
        <v>927</v>
      </c>
      <c r="E828" s="101">
        <v>3</v>
      </c>
      <c r="F828" s="97">
        <v>63023401</v>
      </c>
      <c r="G828" s="97">
        <v>0</v>
      </c>
      <c r="H828" s="99">
        <v>0</v>
      </c>
      <c r="I828" s="14">
        <v>0</v>
      </c>
      <c r="J828" s="14">
        <v>0</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159</v>
      </c>
      <c r="AU828" s="97" t="s">
        <v>355</v>
      </c>
      <c r="AV828" s="101">
        <v>0</v>
      </c>
      <c r="AW828" s="101">
        <v>21201040</v>
      </c>
      <c r="AX828" s="98" t="s">
        <v>793</v>
      </c>
      <c r="AY828" s="121" t="s">
        <v>932</v>
      </c>
      <c r="AZ828" s="99">
        <v>0</v>
      </c>
      <c r="BA828" s="99">
        <v>0</v>
      </c>
      <c r="BB828" s="124" t="s">
        <v>933</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63023405</v>
      </c>
      <c r="D829" s="98" t="s">
        <v>927</v>
      </c>
      <c r="E829" s="101">
        <v>4</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159</v>
      </c>
      <c r="AU829" s="97" t="s">
        <v>355</v>
      </c>
      <c r="AV829" s="101">
        <v>0</v>
      </c>
      <c r="AW829" s="101">
        <v>21201040</v>
      </c>
      <c r="AX829" s="98" t="s">
        <v>793</v>
      </c>
      <c r="AY829" s="121" t="s">
        <v>934</v>
      </c>
      <c r="AZ829" s="99">
        <v>0</v>
      </c>
      <c r="BA829" s="99">
        <v>0</v>
      </c>
      <c r="BB829" s="124" t="s">
        <v>935</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63023406</v>
      </c>
      <c r="D830" s="98" t="s">
        <v>927</v>
      </c>
      <c r="E830" s="101">
        <v>5</v>
      </c>
      <c r="F830" s="97">
        <v>63023401</v>
      </c>
      <c r="G830" s="101">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159</v>
      </c>
      <c r="AU830" s="97" t="s">
        <v>355</v>
      </c>
      <c r="AV830" s="101">
        <v>0</v>
      </c>
      <c r="AW830" s="101">
        <v>21201040</v>
      </c>
      <c r="AX830" s="98" t="s">
        <v>793</v>
      </c>
      <c r="AY830" s="121" t="s">
        <v>936</v>
      </c>
      <c r="AZ830" s="99">
        <v>0</v>
      </c>
      <c r="BA830" s="99">
        <v>0</v>
      </c>
      <c r="BB830" s="124" t="s">
        <v>937</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20.100000000000001" customHeight="1">
      <c r="C831" s="97">
        <v>63023411</v>
      </c>
      <c r="D831" s="15" t="s">
        <v>748</v>
      </c>
      <c r="E831" s="14">
        <v>1</v>
      </c>
      <c r="F831" s="9">
        <v>0</v>
      </c>
      <c r="G831" s="14">
        <v>0</v>
      </c>
      <c r="H831" s="13">
        <v>0</v>
      </c>
      <c r="I831" s="14">
        <v>1</v>
      </c>
      <c r="J831" s="14">
        <v>0</v>
      </c>
      <c r="K831" s="14">
        <v>0</v>
      </c>
      <c r="L831" s="14">
        <v>0</v>
      </c>
      <c r="M831" s="14">
        <v>0</v>
      </c>
      <c r="N831" s="14">
        <v>2</v>
      </c>
      <c r="O831" s="14">
        <v>1</v>
      </c>
      <c r="P831" s="14">
        <v>0.1</v>
      </c>
      <c r="Q831" s="14">
        <v>0</v>
      </c>
      <c r="R831" s="6">
        <v>0</v>
      </c>
      <c r="S831" s="13">
        <v>0</v>
      </c>
      <c r="T831" s="11">
        <v>1</v>
      </c>
      <c r="U831" s="14">
        <v>1</v>
      </c>
      <c r="V831" s="14">
        <v>0</v>
      </c>
      <c r="W831" s="14">
        <v>1.5</v>
      </c>
      <c r="X831" s="14">
        <v>0</v>
      </c>
      <c r="Y831" s="14">
        <v>0</v>
      </c>
      <c r="Z831" s="14">
        <v>0</v>
      </c>
      <c r="AA831" s="14">
        <v>0</v>
      </c>
      <c r="AB831" s="14">
        <v>1</v>
      </c>
      <c r="AC831" s="14">
        <v>0</v>
      </c>
      <c r="AD831" s="14">
        <v>5</v>
      </c>
      <c r="AE831" s="14">
        <v>1</v>
      </c>
      <c r="AF831" s="14">
        <v>3</v>
      </c>
      <c r="AG831" s="6">
        <v>2</v>
      </c>
      <c r="AH831" s="6">
        <v>1</v>
      </c>
      <c r="AI831" s="6">
        <v>0</v>
      </c>
      <c r="AJ831" s="6">
        <v>6</v>
      </c>
      <c r="AK831" s="14">
        <v>0</v>
      </c>
      <c r="AL831" s="14">
        <v>0</v>
      </c>
      <c r="AM831" s="14">
        <v>0</v>
      </c>
      <c r="AN831" s="14">
        <v>0.5</v>
      </c>
      <c r="AO831" s="14">
        <v>5000</v>
      </c>
      <c r="AP831" s="14">
        <v>0.2</v>
      </c>
      <c r="AQ831" s="14">
        <v>0</v>
      </c>
      <c r="AR831" s="6">
        <v>0</v>
      </c>
      <c r="AS831" s="14" t="s">
        <v>158</v>
      </c>
      <c r="AT831" s="15" t="s">
        <v>159</v>
      </c>
      <c r="AU831" s="14">
        <v>0</v>
      </c>
      <c r="AV831" s="14">
        <v>10000006</v>
      </c>
      <c r="AW831" s="10">
        <v>60000004</v>
      </c>
      <c r="AX831" s="15" t="s">
        <v>749</v>
      </c>
      <c r="AY831" s="15" t="s">
        <v>158</v>
      </c>
      <c r="AZ831" s="13">
        <v>0</v>
      </c>
      <c r="BA831" s="13">
        <v>0</v>
      </c>
      <c r="BB831" s="68"/>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63023412</v>
      </c>
      <c r="D832" s="12" t="s">
        <v>938</v>
      </c>
      <c r="E832" s="11">
        <v>1</v>
      </c>
      <c r="F832" s="11">
        <v>80002002</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167</v>
      </c>
      <c r="AG832" s="6">
        <v>2</v>
      </c>
      <c r="AH832" s="6">
        <v>2</v>
      </c>
      <c r="AI832" s="6">
        <v>0</v>
      </c>
      <c r="AJ832" s="6">
        <v>1.5</v>
      </c>
      <c r="AK832" s="11">
        <v>0</v>
      </c>
      <c r="AL832" s="11">
        <v>0</v>
      </c>
      <c r="AM832" s="11">
        <v>0</v>
      </c>
      <c r="AN832" s="11">
        <v>1</v>
      </c>
      <c r="AO832" s="11">
        <v>3000</v>
      </c>
      <c r="AP832" s="11">
        <v>0.5</v>
      </c>
      <c r="AQ832" s="11">
        <v>0</v>
      </c>
      <c r="AR832" s="6">
        <v>0</v>
      </c>
      <c r="AS832" s="11" t="s">
        <v>158</v>
      </c>
      <c r="AT832" s="12" t="s">
        <v>159</v>
      </c>
      <c r="AU832" s="11">
        <v>0</v>
      </c>
      <c r="AV832" s="14">
        <v>0</v>
      </c>
      <c r="AW832" s="14">
        <v>0</v>
      </c>
      <c r="AX832" s="12" t="s">
        <v>160</v>
      </c>
      <c r="AY832" s="11" t="s">
        <v>939</v>
      </c>
      <c r="AZ832" s="13">
        <v>0</v>
      </c>
      <c r="BA832" s="13">
        <v>0</v>
      </c>
      <c r="BB832" s="37" t="s">
        <v>940</v>
      </c>
      <c r="BC832" s="11"/>
      <c r="BD832" s="11">
        <v>0</v>
      </c>
      <c r="BE832" s="11"/>
      <c r="BF832" s="11"/>
      <c r="BG832" s="11"/>
      <c r="BH832" s="14"/>
      <c r="BI832" s="11">
        <v>0</v>
      </c>
      <c r="BJ832" s="6">
        <v>0</v>
      </c>
      <c r="BK832" s="6">
        <v>0</v>
      </c>
      <c r="BL832" s="6">
        <v>0</v>
      </c>
      <c r="BM832" s="6">
        <v>0</v>
      </c>
      <c r="BN832" s="6">
        <v>0</v>
      </c>
      <c r="BO832" s="6">
        <v>0</v>
      </c>
    </row>
    <row r="833" spans="3:67" ht="20.25" customHeight="1">
      <c r="C833" s="97">
        <v>63023413</v>
      </c>
      <c r="D833" s="12" t="s">
        <v>941</v>
      </c>
      <c r="E833" s="14">
        <v>1</v>
      </c>
      <c r="F833" s="11">
        <v>80002021</v>
      </c>
      <c r="G833" s="14">
        <v>0</v>
      </c>
      <c r="H833" s="13">
        <v>0</v>
      </c>
      <c r="I833" s="14">
        <v>1</v>
      </c>
      <c r="J833" s="14">
        <v>0</v>
      </c>
      <c r="K833" s="14">
        <v>0</v>
      </c>
      <c r="L833" s="11">
        <v>0</v>
      </c>
      <c r="M833" s="11">
        <v>0</v>
      </c>
      <c r="N833" s="11">
        <v>2</v>
      </c>
      <c r="O833" s="11">
        <v>10</v>
      </c>
      <c r="P833" s="11">
        <v>0.2</v>
      </c>
      <c r="Q833" s="11">
        <v>0</v>
      </c>
      <c r="R833" s="6">
        <v>0</v>
      </c>
      <c r="S833" s="11">
        <v>0</v>
      </c>
      <c r="T833" s="11">
        <v>1</v>
      </c>
      <c r="U833" s="11">
        <v>2</v>
      </c>
      <c r="V833" s="11">
        <v>0</v>
      </c>
      <c r="W833" s="11">
        <v>2</v>
      </c>
      <c r="X833" s="11">
        <v>0</v>
      </c>
      <c r="Y833" s="11">
        <v>0</v>
      </c>
      <c r="Z833" s="11">
        <v>0</v>
      </c>
      <c r="AA833" s="11">
        <v>0</v>
      </c>
      <c r="AB833" s="11">
        <v>0</v>
      </c>
      <c r="AC833" s="11">
        <v>0</v>
      </c>
      <c r="AD833" s="11">
        <v>5</v>
      </c>
      <c r="AE833" s="11">
        <v>1</v>
      </c>
      <c r="AF833" s="11">
        <v>3</v>
      </c>
      <c r="AG833" s="6">
        <v>1</v>
      </c>
      <c r="AH833" s="6">
        <v>1</v>
      </c>
      <c r="AI833" s="6">
        <v>0</v>
      </c>
      <c r="AJ833" s="6">
        <v>3</v>
      </c>
      <c r="AK833" s="11">
        <v>0</v>
      </c>
      <c r="AL833" s="11">
        <v>0</v>
      </c>
      <c r="AM833" s="11">
        <v>0</v>
      </c>
      <c r="AN833" s="11">
        <v>3</v>
      </c>
      <c r="AO833" s="11">
        <v>5000</v>
      </c>
      <c r="AP833" s="11">
        <v>0.5</v>
      </c>
      <c r="AQ833" s="11">
        <v>0</v>
      </c>
      <c r="AR833" s="6">
        <v>0</v>
      </c>
      <c r="AS833" s="11">
        <v>0</v>
      </c>
      <c r="AT833" s="12" t="s">
        <v>159</v>
      </c>
      <c r="AU833" s="6" t="s">
        <v>782</v>
      </c>
      <c r="AV833" s="14">
        <v>10000007</v>
      </c>
      <c r="AW833" s="142">
        <v>23000080</v>
      </c>
      <c r="AX833" s="12" t="s">
        <v>160</v>
      </c>
      <c r="AY833" s="15" t="s">
        <v>158</v>
      </c>
      <c r="AZ833" s="13">
        <v>0</v>
      </c>
      <c r="BA833" s="13">
        <v>0</v>
      </c>
      <c r="BB833" s="37" t="s">
        <v>942</v>
      </c>
      <c r="BC833" s="14">
        <v>0</v>
      </c>
      <c r="BD833" s="11">
        <v>0</v>
      </c>
      <c r="BE833" s="11"/>
      <c r="BF833" s="11"/>
      <c r="BG833" s="11"/>
      <c r="BH833" s="14"/>
      <c r="BI833" s="9">
        <v>0</v>
      </c>
      <c r="BJ833" s="6">
        <v>0</v>
      </c>
      <c r="BK833" s="6">
        <v>0</v>
      </c>
      <c r="BL833" s="6">
        <v>0</v>
      </c>
      <c r="BM833" s="6">
        <v>0</v>
      </c>
      <c r="BN833" s="6">
        <v>0</v>
      </c>
      <c r="BO833" s="6">
        <v>0</v>
      </c>
    </row>
    <row r="834" spans="3:67" ht="20.100000000000001" customHeight="1">
      <c r="C834" s="97">
        <v>63023414</v>
      </c>
      <c r="D834" s="12" t="s">
        <v>943</v>
      </c>
      <c r="E834" s="14">
        <v>1</v>
      </c>
      <c r="F834" s="11">
        <v>80002022</v>
      </c>
      <c r="G834" s="6">
        <v>0</v>
      </c>
      <c r="H834" s="6">
        <v>0</v>
      </c>
      <c r="I834" s="14">
        <v>1</v>
      </c>
      <c r="J834" s="14">
        <v>0</v>
      </c>
      <c r="K834" s="6">
        <v>0</v>
      </c>
      <c r="L834" s="6">
        <v>0</v>
      </c>
      <c r="M834" s="6">
        <v>0</v>
      </c>
      <c r="N834" s="6">
        <v>2</v>
      </c>
      <c r="O834" s="6">
        <v>1</v>
      </c>
      <c r="P834" s="6">
        <v>0.2</v>
      </c>
      <c r="Q834" s="6">
        <v>0</v>
      </c>
      <c r="R834" s="6">
        <v>0</v>
      </c>
      <c r="S834" s="6">
        <v>0</v>
      </c>
      <c r="T834" s="11">
        <v>1</v>
      </c>
      <c r="U834" s="6">
        <v>2</v>
      </c>
      <c r="V834" s="6">
        <v>0</v>
      </c>
      <c r="W834" s="6">
        <v>0</v>
      </c>
      <c r="X834" s="6">
        <v>0</v>
      </c>
      <c r="Y834" s="6">
        <v>0</v>
      </c>
      <c r="Z834" s="6">
        <v>0</v>
      </c>
      <c r="AA834" s="6">
        <v>0</v>
      </c>
      <c r="AB834" s="14">
        <v>0</v>
      </c>
      <c r="AC834" s="6">
        <v>0</v>
      </c>
      <c r="AD834" s="6">
        <v>10</v>
      </c>
      <c r="AE834" s="6">
        <v>0</v>
      </c>
      <c r="AF834" s="6">
        <v>0</v>
      </c>
      <c r="AG834" s="6">
        <v>7</v>
      </c>
      <c r="AH834" s="6">
        <v>0</v>
      </c>
      <c r="AI834" s="6">
        <v>0</v>
      </c>
      <c r="AJ834" s="6">
        <v>6</v>
      </c>
      <c r="AK834" s="6">
        <v>0</v>
      </c>
      <c r="AL834" s="6">
        <v>0</v>
      </c>
      <c r="AM834" s="6">
        <v>0</v>
      </c>
      <c r="AN834" s="6">
        <v>0</v>
      </c>
      <c r="AO834" s="6">
        <v>1000</v>
      </c>
      <c r="AP834" s="6">
        <v>0</v>
      </c>
      <c r="AQ834" s="6">
        <v>0</v>
      </c>
      <c r="AR834" s="6">
        <v>0</v>
      </c>
      <c r="AS834" s="178" t="s">
        <v>944</v>
      </c>
      <c r="AT834" s="12" t="s">
        <v>159</v>
      </c>
      <c r="AU834" s="6" t="s">
        <v>782</v>
      </c>
      <c r="AV834" s="6" t="s">
        <v>158</v>
      </c>
      <c r="AW834" s="6">
        <v>0</v>
      </c>
      <c r="AX834" s="7" t="s">
        <v>160</v>
      </c>
      <c r="AY834" s="6">
        <v>0</v>
      </c>
      <c r="AZ834" s="13">
        <v>0</v>
      </c>
      <c r="BA834" s="13">
        <v>0</v>
      </c>
      <c r="BB834" s="37" t="s">
        <v>945</v>
      </c>
      <c r="BC834" s="6">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63023415</v>
      </c>
      <c r="D835" s="54" t="s">
        <v>946</v>
      </c>
      <c r="E835" s="11">
        <v>1</v>
      </c>
      <c r="F835" s="11">
        <v>90002001</v>
      </c>
      <c r="G835" s="55">
        <v>0</v>
      </c>
      <c r="H835" s="13">
        <v>0</v>
      </c>
      <c r="I835" s="14">
        <v>1</v>
      </c>
      <c r="J835" s="14">
        <v>0</v>
      </c>
      <c r="K835" s="14">
        <v>0</v>
      </c>
      <c r="L835" s="55">
        <v>0</v>
      </c>
      <c r="M835" s="55">
        <v>0</v>
      </c>
      <c r="N835" s="55">
        <v>1</v>
      </c>
      <c r="O835" s="11">
        <v>1</v>
      </c>
      <c r="P835" s="11">
        <v>0.1</v>
      </c>
      <c r="Q835" s="55">
        <v>0</v>
      </c>
      <c r="R835" s="6">
        <v>0</v>
      </c>
      <c r="S835" s="55">
        <v>0</v>
      </c>
      <c r="T835" s="11">
        <v>1</v>
      </c>
      <c r="U835" s="55">
        <v>2</v>
      </c>
      <c r="V835" s="55">
        <v>0</v>
      </c>
      <c r="W835" s="55">
        <v>3</v>
      </c>
      <c r="X835" s="11">
        <v>0</v>
      </c>
      <c r="Y835" s="55">
        <v>0</v>
      </c>
      <c r="Z835" s="55">
        <v>0</v>
      </c>
      <c r="AA835" s="55">
        <v>0</v>
      </c>
      <c r="AB835" s="55">
        <v>0</v>
      </c>
      <c r="AC835" s="55">
        <v>0</v>
      </c>
      <c r="AD835" s="55">
        <v>10</v>
      </c>
      <c r="AE835" s="55">
        <v>2</v>
      </c>
      <c r="AF835" s="55" t="s">
        <v>947</v>
      </c>
      <c r="AG835" s="62">
        <v>0</v>
      </c>
      <c r="AH835" s="6">
        <v>0</v>
      </c>
      <c r="AI835" s="6">
        <v>0</v>
      </c>
      <c r="AJ835" s="62">
        <v>1.5</v>
      </c>
      <c r="AK835" s="55">
        <v>0</v>
      </c>
      <c r="AL835" s="55">
        <v>0</v>
      </c>
      <c r="AM835" s="55">
        <v>0</v>
      </c>
      <c r="AN835" s="55">
        <v>2</v>
      </c>
      <c r="AO835" s="55">
        <v>3000</v>
      </c>
      <c r="AP835" s="55">
        <v>0.5</v>
      </c>
      <c r="AQ835" s="55">
        <v>0</v>
      </c>
      <c r="AR835" s="6">
        <v>0</v>
      </c>
      <c r="AS835" s="55" t="s">
        <v>158</v>
      </c>
      <c r="AT835" s="54" t="s">
        <v>213</v>
      </c>
      <c r="AU835" s="11">
        <v>0</v>
      </c>
      <c r="AV835" s="66">
        <v>10000007</v>
      </c>
      <c r="AW835" s="14">
        <v>23000010</v>
      </c>
      <c r="AX835" s="54" t="s">
        <v>160</v>
      </c>
      <c r="AY835" s="55">
        <v>0</v>
      </c>
      <c r="AZ835" s="73">
        <v>0</v>
      </c>
      <c r="BA835" s="13">
        <v>1</v>
      </c>
      <c r="BB835" s="74" t="s">
        <v>948</v>
      </c>
      <c r="BC835" s="55">
        <v>0</v>
      </c>
      <c r="BD835" s="11">
        <v>0</v>
      </c>
      <c r="BE835" s="55">
        <v>0</v>
      </c>
      <c r="BF835" s="55">
        <v>0</v>
      </c>
      <c r="BG835" s="55">
        <v>0</v>
      </c>
      <c r="BH835" s="55">
        <v>0</v>
      </c>
      <c r="BI835" s="11">
        <v>0</v>
      </c>
      <c r="BJ835" s="6">
        <v>0</v>
      </c>
      <c r="BK835" s="6">
        <v>0</v>
      </c>
      <c r="BL835" s="6">
        <v>0</v>
      </c>
      <c r="BM835" s="6">
        <v>0</v>
      </c>
      <c r="BN835" s="6">
        <v>0</v>
      </c>
      <c r="BO835" s="6">
        <v>0</v>
      </c>
    </row>
    <row r="836" spans="3:67" ht="20.100000000000001" customHeight="1">
      <c r="C836" s="14">
        <v>60031111</v>
      </c>
      <c r="D836" s="7" t="s">
        <v>949</v>
      </c>
      <c r="E836" s="14">
        <v>1</v>
      </c>
      <c r="F836" s="14">
        <v>60031111</v>
      </c>
      <c r="G836" s="14">
        <v>0</v>
      </c>
      <c r="H836" s="13">
        <v>0</v>
      </c>
      <c r="I836" s="14">
        <v>60</v>
      </c>
      <c r="J836" s="14">
        <v>0</v>
      </c>
      <c r="K836" s="14">
        <v>0</v>
      </c>
      <c r="L836" s="11">
        <v>0</v>
      </c>
      <c r="M836" s="11">
        <v>0</v>
      </c>
      <c r="N836" s="55">
        <v>1</v>
      </c>
      <c r="O836" s="11">
        <v>0</v>
      </c>
      <c r="P836" s="11">
        <v>1</v>
      </c>
      <c r="Q836" s="11">
        <v>0</v>
      </c>
      <c r="R836" s="6">
        <v>0</v>
      </c>
      <c r="S836" s="11">
        <v>0</v>
      </c>
      <c r="T836" s="11">
        <v>1</v>
      </c>
      <c r="U836" s="11">
        <v>2</v>
      </c>
      <c r="V836" s="11">
        <v>0</v>
      </c>
      <c r="W836" s="11">
        <v>3</v>
      </c>
      <c r="X836" s="11">
        <v>0</v>
      </c>
      <c r="Y836" s="11">
        <v>1</v>
      </c>
      <c r="Z836" s="11">
        <v>0</v>
      </c>
      <c r="AA836" s="11">
        <v>0</v>
      </c>
      <c r="AB836" s="11">
        <v>0</v>
      </c>
      <c r="AC836" s="11">
        <v>0</v>
      </c>
      <c r="AD836" s="11">
        <v>30</v>
      </c>
      <c r="AE836" s="11">
        <v>1</v>
      </c>
      <c r="AF836" s="11">
        <v>3</v>
      </c>
      <c r="AG836" s="6">
        <v>0</v>
      </c>
      <c r="AH836" s="6">
        <v>2</v>
      </c>
      <c r="AI836" s="6">
        <v>0</v>
      </c>
      <c r="AJ836" s="6">
        <v>2</v>
      </c>
      <c r="AK836" s="11">
        <v>0</v>
      </c>
      <c r="AL836" s="11">
        <v>0</v>
      </c>
      <c r="AM836" s="11">
        <v>0</v>
      </c>
      <c r="AN836" s="11">
        <v>2</v>
      </c>
      <c r="AO836" s="11">
        <v>10000</v>
      </c>
      <c r="AP836" s="11">
        <v>0.5</v>
      </c>
      <c r="AQ836" s="11">
        <v>10</v>
      </c>
      <c r="AR836" s="6">
        <v>0</v>
      </c>
      <c r="AS836" s="11" t="s">
        <v>158</v>
      </c>
      <c r="AT836" s="15" t="s">
        <v>871</v>
      </c>
      <c r="AU836" s="11" t="s">
        <v>348</v>
      </c>
      <c r="AV836" s="14">
        <v>10000007</v>
      </c>
      <c r="AW836" s="14">
        <v>22001001</v>
      </c>
      <c r="AX836" s="15" t="s">
        <v>379</v>
      </c>
      <c r="AY836" s="13" t="s">
        <v>950</v>
      </c>
      <c r="AZ836" s="13">
        <v>0</v>
      </c>
      <c r="BA836" s="13">
        <v>1</v>
      </c>
      <c r="BB836" s="37" t="s">
        <v>951</v>
      </c>
      <c r="BC836" s="11">
        <v>0</v>
      </c>
      <c r="BD836" s="11">
        <v>0</v>
      </c>
      <c r="BE836" s="11">
        <v>0</v>
      </c>
      <c r="BF836" s="11">
        <v>0</v>
      </c>
      <c r="BG836" s="11">
        <v>0</v>
      </c>
      <c r="BH836" s="11">
        <v>0</v>
      </c>
      <c r="BI836" s="9">
        <v>0</v>
      </c>
      <c r="BJ836" s="6">
        <v>0</v>
      </c>
      <c r="BK836" s="6">
        <v>0</v>
      </c>
      <c r="BL836" s="6">
        <v>0</v>
      </c>
      <c r="BM836" s="6">
        <v>0</v>
      </c>
      <c r="BN836" s="6">
        <v>0</v>
      </c>
      <c r="BO836" s="6">
        <v>0</v>
      </c>
    </row>
    <row r="837" spans="3:67" ht="20.100000000000001" customHeight="1">
      <c r="C837" s="14">
        <v>60031121</v>
      </c>
      <c r="D837" s="7" t="s">
        <v>952</v>
      </c>
      <c r="E837" s="11">
        <v>1</v>
      </c>
      <c r="F837" s="14">
        <v>60031121</v>
      </c>
      <c r="G837" s="11">
        <v>0</v>
      </c>
      <c r="H837" s="13">
        <v>0</v>
      </c>
      <c r="I837" s="14">
        <v>60</v>
      </c>
      <c r="J837" s="11">
        <v>0</v>
      </c>
      <c r="K837" s="11">
        <v>0</v>
      </c>
      <c r="L837" s="14">
        <v>0</v>
      </c>
      <c r="M837" s="14">
        <v>0</v>
      </c>
      <c r="N837" s="14">
        <v>1</v>
      </c>
      <c r="O837" s="14">
        <v>0</v>
      </c>
      <c r="P837" s="14">
        <v>0</v>
      </c>
      <c r="Q837" s="14">
        <v>0</v>
      </c>
      <c r="R837" s="6">
        <v>0</v>
      </c>
      <c r="S837" s="13">
        <v>0</v>
      </c>
      <c r="T837" s="11">
        <v>1</v>
      </c>
      <c r="U837" s="14">
        <v>2</v>
      </c>
      <c r="V837" s="14">
        <v>0</v>
      </c>
      <c r="W837" s="14">
        <v>1.5</v>
      </c>
      <c r="X837" s="14">
        <v>0</v>
      </c>
      <c r="Y837" s="14">
        <v>0</v>
      </c>
      <c r="Z837" s="14">
        <v>0</v>
      </c>
      <c r="AA837" s="14">
        <v>0</v>
      </c>
      <c r="AB837" s="14">
        <v>0</v>
      </c>
      <c r="AC837" s="14">
        <v>0</v>
      </c>
      <c r="AD837" s="11">
        <v>30</v>
      </c>
      <c r="AE837" s="14">
        <v>1</v>
      </c>
      <c r="AF837" s="14">
        <v>5</v>
      </c>
      <c r="AG837" s="6">
        <v>2</v>
      </c>
      <c r="AH837" s="6">
        <v>1</v>
      </c>
      <c r="AI837" s="6">
        <v>0</v>
      </c>
      <c r="AJ837" s="6">
        <v>6</v>
      </c>
      <c r="AK837" s="14">
        <v>0</v>
      </c>
      <c r="AL837" s="14">
        <v>0</v>
      </c>
      <c r="AM837" s="14">
        <v>0</v>
      </c>
      <c r="AN837" s="14">
        <v>0.25</v>
      </c>
      <c r="AO837" s="14">
        <v>5000</v>
      </c>
      <c r="AP837" s="14">
        <v>0.25</v>
      </c>
      <c r="AQ837" s="14">
        <v>0</v>
      </c>
      <c r="AR837" s="6">
        <v>0</v>
      </c>
      <c r="AS837" s="14">
        <v>0</v>
      </c>
      <c r="AT837" s="15" t="s">
        <v>159</v>
      </c>
      <c r="AU837" s="14" t="s">
        <v>738</v>
      </c>
      <c r="AV837" s="14">
        <v>10002001</v>
      </c>
      <c r="AW837" s="14">
        <v>22001002</v>
      </c>
      <c r="AX837" s="15" t="s">
        <v>229</v>
      </c>
      <c r="AY837" s="15" t="s">
        <v>791</v>
      </c>
      <c r="AZ837" s="13">
        <v>0</v>
      </c>
      <c r="BA837" s="13">
        <v>1</v>
      </c>
      <c r="BB837" s="110" t="s">
        <v>953</v>
      </c>
      <c r="BC837" s="14">
        <v>0</v>
      </c>
      <c r="BD837" s="11">
        <v>0</v>
      </c>
      <c r="BE837" s="14">
        <v>0</v>
      </c>
      <c r="BF837" s="14">
        <v>0</v>
      </c>
      <c r="BG837" s="14">
        <v>0</v>
      </c>
      <c r="BH837" s="14">
        <v>0</v>
      </c>
      <c r="BI837" s="9">
        <v>0</v>
      </c>
      <c r="BJ837" s="6">
        <v>0</v>
      </c>
      <c r="BK837" s="6">
        <v>0</v>
      </c>
      <c r="BL837" s="6">
        <v>0</v>
      </c>
      <c r="BM837" s="6">
        <v>0</v>
      </c>
      <c r="BN837" s="6">
        <v>0</v>
      </c>
      <c r="BO837" s="6">
        <v>0</v>
      </c>
    </row>
    <row r="838" spans="3:67" ht="20.100000000000001" customHeight="1">
      <c r="C838" s="14">
        <v>60031131</v>
      </c>
      <c r="D838" s="7" t="s">
        <v>954</v>
      </c>
      <c r="E838" s="11">
        <v>1</v>
      </c>
      <c r="F838" s="14">
        <v>60031131</v>
      </c>
      <c r="G838" s="14">
        <v>0</v>
      </c>
      <c r="H838" s="6">
        <v>0</v>
      </c>
      <c r="I838" s="14">
        <v>60</v>
      </c>
      <c r="J838" s="14">
        <v>0</v>
      </c>
      <c r="K838" s="11">
        <v>0</v>
      </c>
      <c r="L838" s="6">
        <v>0</v>
      </c>
      <c r="M838" s="6">
        <v>0</v>
      </c>
      <c r="N838" s="6">
        <v>1</v>
      </c>
      <c r="O838" s="6">
        <v>0</v>
      </c>
      <c r="P838" s="6">
        <v>0</v>
      </c>
      <c r="Q838" s="6">
        <v>0</v>
      </c>
      <c r="R838" s="6">
        <v>0</v>
      </c>
      <c r="S838" s="6">
        <v>0</v>
      </c>
      <c r="T838" s="11">
        <v>1</v>
      </c>
      <c r="U838" s="6">
        <v>2</v>
      </c>
      <c r="V838" s="6">
        <v>0</v>
      </c>
      <c r="W838" s="14">
        <v>2</v>
      </c>
      <c r="X838" s="14">
        <v>0</v>
      </c>
      <c r="Y838" s="6">
        <v>0</v>
      </c>
      <c r="Z838" s="6">
        <v>0</v>
      </c>
      <c r="AA838" s="6">
        <v>0</v>
      </c>
      <c r="AB838" s="6">
        <v>0</v>
      </c>
      <c r="AC838" s="6">
        <v>0</v>
      </c>
      <c r="AD838" s="11">
        <v>30</v>
      </c>
      <c r="AE838" s="6">
        <v>0</v>
      </c>
      <c r="AF838" s="6">
        <v>0</v>
      </c>
      <c r="AG838" s="6">
        <v>0</v>
      </c>
      <c r="AH838" s="6">
        <v>0</v>
      </c>
      <c r="AI838" s="6">
        <v>0</v>
      </c>
      <c r="AJ838" s="6">
        <v>3</v>
      </c>
      <c r="AK838" s="6">
        <v>0</v>
      </c>
      <c r="AL838" s="6">
        <v>0</v>
      </c>
      <c r="AM838" s="6">
        <v>0</v>
      </c>
      <c r="AN838" s="6">
        <v>0.25</v>
      </c>
      <c r="AO838" s="6">
        <v>1000</v>
      </c>
      <c r="AP838" s="6">
        <v>0</v>
      </c>
      <c r="AQ838" s="6">
        <v>0</v>
      </c>
      <c r="AR838" s="6">
        <v>0</v>
      </c>
      <c r="AS838" s="182" t="s">
        <v>955</v>
      </c>
      <c r="AT838" s="7" t="s">
        <v>159</v>
      </c>
      <c r="AU838" s="14" t="s">
        <v>738</v>
      </c>
      <c r="AV838" s="6" t="s">
        <v>158</v>
      </c>
      <c r="AW838" s="182" t="s">
        <v>956</v>
      </c>
      <c r="AX838" s="7" t="s">
        <v>160</v>
      </c>
      <c r="AY838" s="6">
        <v>0</v>
      </c>
      <c r="AZ838" s="13">
        <v>0</v>
      </c>
      <c r="BA838" s="13">
        <v>1</v>
      </c>
      <c r="BB838" s="110" t="s">
        <v>957</v>
      </c>
      <c r="BC838" s="6">
        <v>0</v>
      </c>
      <c r="BD838" s="11">
        <v>0</v>
      </c>
      <c r="BE838" s="6">
        <v>0</v>
      </c>
      <c r="BF838" s="6">
        <v>0</v>
      </c>
      <c r="BG838" s="6">
        <v>0</v>
      </c>
      <c r="BH838" s="6">
        <v>0</v>
      </c>
      <c r="BI838" s="9">
        <v>0</v>
      </c>
      <c r="BJ838" s="6">
        <v>0</v>
      </c>
      <c r="BK838" s="6">
        <v>0</v>
      </c>
      <c r="BL838" s="6">
        <v>0</v>
      </c>
      <c r="BM838" s="6">
        <v>0</v>
      </c>
      <c r="BN838" s="6">
        <v>0</v>
      </c>
      <c r="BO838" s="6">
        <v>0</v>
      </c>
    </row>
    <row r="839" spans="3:67" ht="19.5" customHeight="1">
      <c r="C839" s="14">
        <v>60031132</v>
      </c>
      <c r="D839" s="7" t="s">
        <v>958</v>
      </c>
      <c r="E839" s="11">
        <v>1</v>
      </c>
      <c r="F839" s="14">
        <v>60031131</v>
      </c>
      <c r="G839" s="14">
        <v>0</v>
      </c>
      <c r="H839" s="13">
        <v>0</v>
      </c>
      <c r="I839" s="14">
        <v>60</v>
      </c>
      <c r="J839" s="14">
        <v>0</v>
      </c>
      <c r="K839" s="11">
        <v>0</v>
      </c>
      <c r="L839" s="14">
        <v>0</v>
      </c>
      <c r="M839" s="14">
        <v>0</v>
      </c>
      <c r="N839" s="14">
        <v>2</v>
      </c>
      <c r="O839" s="14">
        <v>1</v>
      </c>
      <c r="P839" s="14">
        <v>1</v>
      </c>
      <c r="Q839" s="14">
        <v>0</v>
      </c>
      <c r="R839" s="6">
        <v>0</v>
      </c>
      <c r="S839" s="13">
        <v>0</v>
      </c>
      <c r="T839" s="11">
        <v>1</v>
      </c>
      <c r="U839" s="14">
        <v>2</v>
      </c>
      <c r="V839" s="14">
        <v>0</v>
      </c>
      <c r="W839" s="14">
        <v>2</v>
      </c>
      <c r="X839" s="14">
        <v>0</v>
      </c>
      <c r="Y839" s="14">
        <v>0</v>
      </c>
      <c r="Z839" s="14">
        <v>0</v>
      </c>
      <c r="AA839" s="14">
        <v>0</v>
      </c>
      <c r="AB839" s="14">
        <v>1</v>
      </c>
      <c r="AC839" s="14">
        <v>0</v>
      </c>
      <c r="AD839" s="11">
        <v>0</v>
      </c>
      <c r="AE839" s="14">
        <v>1</v>
      </c>
      <c r="AF839" s="14">
        <v>3</v>
      </c>
      <c r="AG839" s="6">
        <v>1</v>
      </c>
      <c r="AH839" s="6">
        <v>1</v>
      </c>
      <c r="AI839" s="6">
        <v>0</v>
      </c>
      <c r="AJ839" s="6">
        <v>6</v>
      </c>
      <c r="AK839" s="14">
        <v>0</v>
      </c>
      <c r="AL839" s="14">
        <v>0</v>
      </c>
      <c r="AM839" s="14">
        <v>0</v>
      </c>
      <c r="AN839" s="14">
        <v>0</v>
      </c>
      <c r="AO839" s="14">
        <v>1000</v>
      </c>
      <c r="AP839" s="14">
        <v>0</v>
      </c>
      <c r="AQ839" s="14">
        <v>0</v>
      </c>
      <c r="AR839" s="6">
        <v>0</v>
      </c>
      <c r="AS839" s="14">
        <v>0</v>
      </c>
      <c r="AT839" s="15" t="s">
        <v>158</v>
      </c>
      <c r="AU839" s="14" t="s">
        <v>818</v>
      </c>
      <c r="AV839" s="14">
        <v>10003002</v>
      </c>
      <c r="AW839" s="6">
        <v>22001003</v>
      </c>
      <c r="AX839" s="15" t="s">
        <v>160</v>
      </c>
      <c r="AY839" s="15">
        <v>0</v>
      </c>
      <c r="AZ839" s="13">
        <v>0</v>
      </c>
      <c r="BA839" s="13">
        <v>1</v>
      </c>
      <c r="BB839" s="110"/>
      <c r="BC839" s="14">
        <v>0</v>
      </c>
      <c r="BD839" s="11">
        <v>0</v>
      </c>
      <c r="BE839" s="14">
        <v>0</v>
      </c>
      <c r="BF839" s="14">
        <v>0</v>
      </c>
      <c r="BG839" s="14">
        <v>0</v>
      </c>
      <c r="BH839" s="14">
        <v>0</v>
      </c>
      <c r="BI839" s="9">
        <v>0</v>
      </c>
      <c r="BJ839" s="6">
        <v>0</v>
      </c>
      <c r="BK839" s="6">
        <v>0</v>
      </c>
      <c r="BL839" s="6">
        <v>0</v>
      </c>
      <c r="BM839" s="6">
        <v>0</v>
      </c>
      <c r="BN839" s="6">
        <v>0</v>
      </c>
      <c r="BO839" s="6">
        <v>0</v>
      </c>
    </row>
    <row r="840" spans="3:67" ht="20.100000000000001" customHeight="1">
      <c r="C840" s="14">
        <v>60031141</v>
      </c>
      <c r="D840" s="7" t="s">
        <v>959</v>
      </c>
      <c r="E840" s="11">
        <v>1</v>
      </c>
      <c r="F840" s="14">
        <v>60031141</v>
      </c>
      <c r="G840" s="11">
        <v>0</v>
      </c>
      <c r="H840" s="13">
        <v>0</v>
      </c>
      <c r="I840" s="14">
        <v>60</v>
      </c>
      <c r="J840" s="11">
        <v>0</v>
      </c>
      <c r="K840" s="11">
        <v>0</v>
      </c>
      <c r="L840" s="14">
        <v>0</v>
      </c>
      <c r="M840" s="14">
        <v>0</v>
      </c>
      <c r="N840" s="14">
        <v>1</v>
      </c>
      <c r="O840" s="14">
        <v>0</v>
      </c>
      <c r="P840" s="14">
        <v>0</v>
      </c>
      <c r="Q840" s="14">
        <v>0</v>
      </c>
      <c r="R840" s="6">
        <v>0</v>
      </c>
      <c r="S840" s="13">
        <v>0</v>
      </c>
      <c r="T840" s="11">
        <v>1</v>
      </c>
      <c r="U840" s="14">
        <v>2</v>
      </c>
      <c r="V840" s="14">
        <v>0</v>
      </c>
      <c r="W840" s="14">
        <v>1.8</v>
      </c>
      <c r="X840" s="14">
        <v>0</v>
      </c>
      <c r="Y840" s="14">
        <v>0</v>
      </c>
      <c r="Z840" s="14">
        <v>0</v>
      </c>
      <c r="AA840" s="14">
        <v>0</v>
      </c>
      <c r="AB840" s="14">
        <v>0</v>
      </c>
      <c r="AC840" s="14">
        <v>0</v>
      </c>
      <c r="AD840" s="11">
        <v>30</v>
      </c>
      <c r="AE840" s="14">
        <v>1</v>
      </c>
      <c r="AF840" s="14">
        <v>3</v>
      </c>
      <c r="AG840" s="6">
        <v>2</v>
      </c>
      <c r="AH840" s="6">
        <v>1</v>
      </c>
      <c r="AI840" s="6">
        <v>0</v>
      </c>
      <c r="AJ840" s="6">
        <v>6</v>
      </c>
      <c r="AK840" s="14">
        <v>0</v>
      </c>
      <c r="AL840" s="14">
        <v>0</v>
      </c>
      <c r="AM840" s="14">
        <v>0</v>
      </c>
      <c r="AN840" s="14">
        <v>0.25</v>
      </c>
      <c r="AO840" s="14">
        <v>20000</v>
      </c>
      <c r="AP840" s="14">
        <v>0.25</v>
      </c>
      <c r="AQ840" s="14">
        <v>2</v>
      </c>
      <c r="AR840" s="6">
        <v>0</v>
      </c>
      <c r="AS840" s="14">
        <v>0</v>
      </c>
      <c r="AT840" s="15" t="s">
        <v>159</v>
      </c>
      <c r="AU840" s="14" t="s">
        <v>738</v>
      </c>
      <c r="AV840" s="14">
        <v>10002001</v>
      </c>
      <c r="AW840" s="14">
        <v>22001004</v>
      </c>
      <c r="AX840" s="15" t="s">
        <v>960</v>
      </c>
      <c r="AY840" s="15" t="s">
        <v>259</v>
      </c>
      <c r="AZ840" s="13">
        <v>0</v>
      </c>
      <c r="BA840" s="13">
        <v>1</v>
      </c>
      <c r="BB840" s="110" t="s">
        <v>961</v>
      </c>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60031151</v>
      </c>
      <c r="D841" s="7" t="s">
        <v>962</v>
      </c>
      <c r="E841" s="11">
        <v>1</v>
      </c>
      <c r="F841" s="14">
        <v>60031151</v>
      </c>
      <c r="G841" s="11">
        <v>0</v>
      </c>
      <c r="H841" s="13">
        <v>0</v>
      </c>
      <c r="I841" s="14">
        <v>60</v>
      </c>
      <c r="J841" s="11">
        <v>0</v>
      </c>
      <c r="K841" s="11">
        <v>0</v>
      </c>
      <c r="L841" s="11">
        <v>0</v>
      </c>
      <c r="M841" s="11">
        <v>0</v>
      </c>
      <c r="N841" s="11">
        <v>1</v>
      </c>
      <c r="O841" s="11">
        <v>0</v>
      </c>
      <c r="P841" s="11">
        <v>0</v>
      </c>
      <c r="Q841" s="11">
        <v>0</v>
      </c>
      <c r="R841" s="6">
        <v>0</v>
      </c>
      <c r="S841" s="11">
        <v>0</v>
      </c>
      <c r="T841" s="11">
        <v>1</v>
      </c>
      <c r="U841" s="11">
        <v>2</v>
      </c>
      <c r="V841" s="11">
        <v>0</v>
      </c>
      <c r="W841" s="11">
        <v>1.5</v>
      </c>
      <c r="X841" s="14">
        <v>0</v>
      </c>
      <c r="Y841" s="11">
        <v>1</v>
      </c>
      <c r="Z841" s="11">
        <v>0</v>
      </c>
      <c r="AA841" s="11">
        <v>0</v>
      </c>
      <c r="AB841" s="11">
        <v>0</v>
      </c>
      <c r="AC841" s="11">
        <v>0</v>
      </c>
      <c r="AD841" s="11">
        <v>30</v>
      </c>
      <c r="AE841" s="11">
        <v>1</v>
      </c>
      <c r="AF841" s="55">
        <v>4</v>
      </c>
      <c r="AG841" s="6">
        <v>2</v>
      </c>
      <c r="AH841" s="6">
        <v>1</v>
      </c>
      <c r="AI841" s="6">
        <v>0</v>
      </c>
      <c r="AJ841" s="6">
        <v>6</v>
      </c>
      <c r="AK841" s="11">
        <v>0</v>
      </c>
      <c r="AL841" s="11">
        <v>0</v>
      </c>
      <c r="AM841" s="11">
        <v>0</v>
      </c>
      <c r="AN841" s="11">
        <v>0.5</v>
      </c>
      <c r="AO841" s="11">
        <v>8000</v>
      </c>
      <c r="AP841" s="11">
        <v>0.2</v>
      </c>
      <c r="AQ841" s="11">
        <v>0</v>
      </c>
      <c r="AR841" s="6">
        <v>0</v>
      </c>
      <c r="AS841" s="14">
        <v>90001025</v>
      </c>
      <c r="AT841" s="12" t="s">
        <v>397</v>
      </c>
      <c r="AU841" s="14" t="s">
        <v>729</v>
      </c>
      <c r="AV841" s="14">
        <v>10000007</v>
      </c>
      <c r="AW841" s="14">
        <v>22001005</v>
      </c>
      <c r="AX841" s="12" t="s">
        <v>734</v>
      </c>
      <c r="AY841" s="11">
        <v>0</v>
      </c>
      <c r="AZ841" s="13">
        <v>0</v>
      </c>
      <c r="BA841" s="13">
        <v>1</v>
      </c>
      <c r="BB841" s="110" t="s">
        <v>963</v>
      </c>
      <c r="BC841" s="11">
        <v>0</v>
      </c>
      <c r="BD841" s="11">
        <v>0</v>
      </c>
      <c r="BE841" s="11">
        <v>0</v>
      </c>
      <c r="BF841" s="11">
        <v>0</v>
      </c>
      <c r="BG841" s="11">
        <v>0</v>
      </c>
      <c r="BH841" s="11">
        <v>0</v>
      </c>
      <c r="BI841" s="9">
        <v>0</v>
      </c>
      <c r="BJ841" s="6">
        <v>0</v>
      </c>
      <c r="BK841" s="6">
        <v>0</v>
      </c>
      <c r="BL841" s="6">
        <v>1000</v>
      </c>
      <c r="BM841" s="6">
        <v>1</v>
      </c>
      <c r="BN841" s="6">
        <v>600</v>
      </c>
      <c r="BO841" s="6">
        <v>600</v>
      </c>
    </row>
    <row r="842" spans="3:67" ht="20.100000000000001" customHeight="1">
      <c r="C842" s="14">
        <v>60031161</v>
      </c>
      <c r="D842" s="7" t="s">
        <v>964</v>
      </c>
      <c r="E842" s="11">
        <v>1</v>
      </c>
      <c r="F842" s="14">
        <v>60031161</v>
      </c>
      <c r="G842" s="14">
        <v>0</v>
      </c>
      <c r="H842" s="13">
        <v>0</v>
      </c>
      <c r="I842" s="14">
        <v>60</v>
      </c>
      <c r="J842" s="11">
        <v>0</v>
      </c>
      <c r="K842" s="11">
        <v>0</v>
      </c>
      <c r="L842" s="14">
        <v>0</v>
      </c>
      <c r="M842" s="14">
        <v>0</v>
      </c>
      <c r="N842" s="14">
        <v>1</v>
      </c>
      <c r="O842" s="14">
        <v>0</v>
      </c>
      <c r="P842" s="14">
        <v>0</v>
      </c>
      <c r="Q842" s="14">
        <v>0</v>
      </c>
      <c r="R842" s="6">
        <v>0</v>
      </c>
      <c r="S842" s="13">
        <v>0</v>
      </c>
      <c r="T842" s="11">
        <v>1</v>
      </c>
      <c r="U842" s="14">
        <v>2</v>
      </c>
      <c r="V842" s="14">
        <v>0</v>
      </c>
      <c r="W842" s="14">
        <v>3</v>
      </c>
      <c r="X842" s="14">
        <v>0</v>
      </c>
      <c r="Y842" s="14">
        <v>0</v>
      </c>
      <c r="Z842" s="14">
        <v>0</v>
      </c>
      <c r="AA842" s="14">
        <v>0</v>
      </c>
      <c r="AB842" s="14">
        <v>0</v>
      </c>
      <c r="AC842" s="14">
        <v>0</v>
      </c>
      <c r="AD842" s="11">
        <v>30</v>
      </c>
      <c r="AE842" s="14">
        <v>1</v>
      </c>
      <c r="AF842" s="14">
        <v>8</v>
      </c>
      <c r="AG842" s="6">
        <v>2</v>
      </c>
      <c r="AH842" s="6">
        <v>0</v>
      </c>
      <c r="AI842" s="6">
        <v>1</v>
      </c>
      <c r="AJ842" s="6">
        <v>0</v>
      </c>
      <c r="AK842" s="14">
        <v>0</v>
      </c>
      <c r="AL842" s="14">
        <v>0</v>
      </c>
      <c r="AM842" s="14">
        <v>0</v>
      </c>
      <c r="AN842" s="14">
        <v>0.5</v>
      </c>
      <c r="AO842" s="14">
        <v>12000</v>
      </c>
      <c r="AP842" s="14">
        <v>0</v>
      </c>
      <c r="AQ842" s="14">
        <v>0</v>
      </c>
      <c r="AR842" s="6">
        <v>0</v>
      </c>
      <c r="AS842" s="182" t="s">
        <v>777</v>
      </c>
      <c r="AT842" s="15" t="s">
        <v>728</v>
      </c>
      <c r="AU842" s="14" t="s">
        <v>738</v>
      </c>
      <c r="AV842" s="14">
        <v>10002001</v>
      </c>
      <c r="AW842" s="14">
        <v>22001006</v>
      </c>
      <c r="AX842" s="15" t="s">
        <v>965</v>
      </c>
      <c r="AY842" s="13" t="s">
        <v>966</v>
      </c>
      <c r="AZ842" s="13">
        <v>0</v>
      </c>
      <c r="BA842" s="13">
        <v>1</v>
      </c>
      <c r="BB842" s="110" t="s">
        <v>967</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14">
        <v>60031162</v>
      </c>
      <c r="D843" s="87" t="s">
        <v>968</v>
      </c>
      <c r="E843" s="86">
        <v>1</v>
      </c>
      <c r="F843" s="88">
        <v>60010100</v>
      </c>
      <c r="G843" s="86">
        <v>0</v>
      </c>
      <c r="H843" s="89">
        <v>0</v>
      </c>
      <c r="I843" s="86">
        <v>60</v>
      </c>
      <c r="J843" s="86">
        <v>0</v>
      </c>
      <c r="K843" s="86">
        <v>0</v>
      </c>
      <c r="L843" s="88">
        <v>0</v>
      </c>
      <c r="M843" s="88">
        <v>0</v>
      </c>
      <c r="N843" s="88">
        <v>1</v>
      </c>
      <c r="O843" s="88">
        <v>0</v>
      </c>
      <c r="P843" s="88">
        <v>1</v>
      </c>
      <c r="Q843" s="88">
        <v>0</v>
      </c>
      <c r="R843" s="91">
        <v>0</v>
      </c>
      <c r="S843" s="88">
        <v>0</v>
      </c>
      <c r="T843" s="88">
        <v>1</v>
      </c>
      <c r="U843" s="88">
        <v>2</v>
      </c>
      <c r="V843" s="88">
        <v>0</v>
      </c>
      <c r="W843" s="88">
        <v>3</v>
      </c>
      <c r="X843" s="88">
        <v>0</v>
      </c>
      <c r="Y843" s="88">
        <v>1</v>
      </c>
      <c r="Z843" s="88">
        <v>0</v>
      </c>
      <c r="AA843" s="88">
        <v>0</v>
      </c>
      <c r="AB843" s="88">
        <v>0</v>
      </c>
      <c r="AC843" s="88">
        <v>0</v>
      </c>
      <c r="AD843" s="11">
        <v>0</v>
      </c>
      <c r="AE843" s="88">
        <v>1</v>
      </c>
      <c r="AF843" s="88">
        <v>3</v>
      </c>
      <c r="AG843" s="91">
        <v>7</v>
      </c>
      <c r="AH843" s="91">
        <v>1</v>
      </c>
      <c r="AI843" s="91">
        <v>0</v>
      </c>
      <c r="AJ843" s="91">
        <v>6</v>
      </c>
      <c r="AK843" s="88">
        <v>0</v>
      </c>
      <c r="AL843" s="88">
        <v>0</v>
      </c>
      <c r="AM843" s="88">
        <v>0</v>
      </c>
      <c r="AN843" s="88">
        <v>0</v>
      </c>
      <c r="AO843" s="88">
        <v>5000</v>
      </c>
      <c r="AP843" s="88">
        <v>2.5</v>
      </c>
      <c r="AQ843" s="88">
        <v>0</v>
      </c>
      <c r="AR843" s="91">
        <v>0</v>
      </c>
      <c r="AS843" s="88">
        <v>80001030</v>
      </c>
      <c r="AT843" s="90"/>
      <c r="AU843" s="88" t="s">
        <v>348</v>
      </c>
      <c r="AV843" s="86">
        <v>10000007</v>
      </c>
      <c r="AW843" s="86">
        <v>70204001</v>
      </c>
      <c r="AX843" s="87" t="s">
        <v>160</v>
      </c>
      <c r="AY843" s="88">
        <v>0</v>
      </c>
      <c r="AZ843" s="89">
        <v>0</v>
      </c>
      <c r="BA843" s="13">
        <v>1</v>
      </c>
      <c r="BB843" s="93" t="s">
        <v>969</v>
      </c>
      <c r="BC843" s="88">
        <v>0</v>
      </c>
      <c r="BD843" s="88">
        <v>0</v>
      </c>
      <c r="BE843" s="88">
        <v>0</v>
      </c>
      <c r="BF843" s="88">
        <v>0</v>
      </c>
      <c r="BG843" s="88">
        <v>0</v>
      </c>
      <c r="BH843" s="88">
        <v>0</v>
      </c>
      <c r="BI843" s="96">
        <v>0</v>
      </c>
      <c r="BJ843" s="91">
        <v>1</v>
      </c>
      <c r="BK843" s="91">
        <v>0</v>
      </c>
      <c r="BL843" s="91">
        <v>0</v>
      </c>
      <c r="BM843" s="91">
        <v>0</v>
      </c>
      <c r="BN843" s="91">
        <v>0</v>
      </c>
      <c r="BO843" s="91">
        <v>0</v>
      </c>
    </row>
    <row r="844" spans="3:67" ht="20.100000000000001" customHeight="1">
      <c r="C844" s="101">
        <v>60031171</v>
      </c>
      <c r="D844" s="121" t="s">
        <v>970</v>
      </c>
      <c r="E844" s="97">
        <v>1</v>
      </c>
      <c r="F844" s="101">
        <v>60031171</v>
      </c>
      <c r="G844" s="101">
        <v>0</v>
      </c>
      <c r="H844" s="99">
        <v>0</v>
      </c>
      <c r="I844" s="97">
        <v>60</v>
      </c>
      <c r="J844" s="97">
        <v>2</v>
      </c>
      <c r="K844" s="97">
        <v>0</v>
      </c>
      <c r="L844" s="101">
        <v>0</v>
      </c>
      <c r="M844" s="101">
        <v>0</v>
      </c>
      <c r="N844" s="101">
        <v>1</v>
      </c>
      <c r="O844" s="101">
        <v>0</v>
      </c>
      <c r="P844" s="101">
        <v>0</v>
      </c>
      <c r="Q844" s="101">
        <v>0</v>
      </c>
      <c r="R844" s="100">
        <v>0</v>
      </c>
      <c r="S844" s="99">
        <v>0</v>
      </c>
      <c r="T844" s="97">
        <v>1</v>
      </c>
      <c r="U844" s="101">
        <v>2</v>
      </c>
      <c r="V844" s="101">
        <v>0</v>
      </c>
      <c r="W844" s="101">
        <v>1.5</v>
      </c>
      <c r="X844" s="101">
        <v>5000</v>
      </c>
      <c r="Y844" s="101">
        <v>0</v>
      </c>
      <c r="Z844" s="101">
        <v>0</v>
      </c>
      <c r="AA844" s="101">
        <v>0</v>
      </c>
      <c r="AB844" s="101">
        <v>0</v>
      </c>
      <c r="AC844" s="101">
        <v>0</v>
      </c>
      <c r="AD844" s="101">
        <v>30</v>
      </c>
      <c r="AE844" s="101">
        <v>1</v>
      </c>
      <c r="AF844" s="101">
        <v>3</v>
      </c>
      <c r="AG844" s="100">
        <v>2</v>
      </c>
      <c r="AH844" s="100">
        <v>0</v>
      </c>
      <c r="AI844" s="100">
        <v>0</v>
      </c>
      <c r="AJ844" s="100">
        <v>1.5</v>
      </c>
      <c r="AK844" s="101">
        <v>0</v>
      </c>
      <c r="AL844" s="101">
        <v>0</v>
      </c>
      <c r="AM844" s="101">
        <v>0</v>
      </c>
      <c r="AN844" s="101">
        <v>0.5</v>
      </c>
      <c r="AO844" s="101">
        <v>10000</v>
      </c>
      <c r="AP844" s="101">
        <v>0.5</v>
      </c>
      <c r="AQ844" s="101">
        <v>0</v>
      </c>
      <c r="AR844" s="100">
        <v>0</v>
      </c>
      <c r="AS844" s="101">
        <v>0</v>
      </c>
      <c r="AT844" s="121" t="s">
        <v>728</v>
      </c>
      <c r="AU844" s="101" t="s">
        <v>738</v>
      </c>
      <c r="AV844" s="101">
        <v>10002001</v>
      </c>
      <c r="AW844" s="101">
        <v>21201090</v>
      </c>
      <c r="AX844" s="121" t="s">
        <v>229</v>
      </c>
      <c r="AY844" s="121" t="s">
        <v>259</v>
      </c>
      <c r="AZ844" s="99">
        <v>0</v>
      </c>
      <c r="BA844" s="99">
        <v>0</v>
      </c>
      <c r="BB844" s="126" t="str">
        <f>"在脚底下立即释放法术,在此范围内的目标每秒造成"&amp;W844*100&amp;"%攻击伤害+"&amp;X844&amp;"点固定伤害,持续10秒"</f>
        <v>在脚底下立即释放法术,在此范围内的目标每秒造成150%攻击伤害+5000点固定伤害,持续10秒</v>
      </c>
      <c r="BC844" s="101">
        <v>0</v>
      </c>
      <c r="BD844" s="97">
        <v>0</v>
      </c>
      <c r="BE844" s="101">
        <v>0</v>
      </c>
      <c r="BF844" s="101">
        <v>0</v>
      </c>
      <c r="BG844" s="101">
        <v>0</v>
      </c>
      <c r="BH844" s="101">
        <v>0</v>
      </c>
      <c r="BI844" s="103">
        <v>0</v>
      </c>
      <c r="BJ844" s="100">
        <v>0</v>
      </c>
      <c r="BK844" s="100">
        <v>0</v>
      </c>
      <c r="BL844" s="100">
        <v>0</v>
      </c>
      <c r="BM844" s="100">
        <v>0</v>
      </c>
      <c r="BN844" s="100">
        <v>0</v>
      </c>
      <c r="BO844" s="100">
        <v>0</v>
      </c>
    </row>
    <row r="845" spans="3:67" ht="19.5" customHeight="1">
      <c r="C845" s="101">
        <v>60031181</v>
      </c>
      <c r="D845" s="116" t="s">
        <v>971</v>
      </c>
      <c r="E845" s="101">
        <v>1</v>
      </c>
      <c r="F845" s="101">
        <v>60031181</v>
      </c>
      <c r="G845" s="101">
        <v>0</v>
      </c>
      <c r="H845" s="99">
        <v>0</v>
      </c>
      <c r="I845" s="97">
        <v>60</v>
      </c>
      <c r="J845" s="101">
        <v>0</v>
      </c>
      <c r="K845" s="101">
        <v>0</v>
      </c>
      <c r="L845" s="97">
        <v>0</v>
      </c>
      <c r="M845" s="97">
        <v>0</v>
      </c>
      <c r="N845" s="97">
        <v>1</v>
      </c>
      <c r="O845" s="97">
        <v>0</v>
      </c>
      <c r="P845" s="97">
        <v>1</v>
      </c>
      <c r="Q845" s="97">
        <v>0</v>
      </c>
      <c r="R845" s="100">
        <v>0</v>
      </c>
      <c r="S845" s="97">
        <v>0</v>
      </c>
      <c r="T845" s="97">
        <v>1</v>
      </c>
      <c r="U845" s="97">
        <v>2</v>
      </c>
      <c r="V845" s="97">
        <v>0</v>
      </c>
      <c r="W845" s="97">
        <v>3</v>
      </c>
      <c r="X845" s="97">
        <v>5000</v>
      </c>
      <c r="Y845" s="97">
        <v>1</v>
      </c>
      <c r="Z845" s="97">
        <v>0</v>
      </c>
      <c r="AA845" s="97">
        <v>0</v>
      </c>
      <c r="AB845" s="97">
        <v>0</v>
      </c>
      <c r="AC845" s="97">
        <v>0</v>
      </c>
      <c r="AD845" s="97">
        <v>30</v>
      </c>
      <c r="AE845" s="97">
        <v>1</v>
      </c>
      <c r="AF845" s="97">
        <v>3</v>
      </c>
      <c r="AG845" s="100">
        <v>0</v>
      </c>
      <c r="AH845" s="100">
        <v>2</v>
      </c>
      <c r="AI845" s="100">
        <v>0</v>
      </c>
      <c r="AJ845" s="100">
        <v>2</v>
      </c>
      <c r="AK845" s="97">
        <v>0</v>
      </c>
      <c r="AL845" s="97">
        <v>0</v>
      </c>
      <c r="AM845" s="97">
        <v>0</v>
      </c>
      <c r="AN845" s="97">
        <v>2</v>
      </c>
      <c r="AO845" s="97">
        <v>10000</v>
      </c>
      <c r="AP845" s="97">
        <v>0.5</v>
      </c>
      <c r="AQ845" s="97">
        <v>10</v>
      </c>
      <c r="AR845" s="100">
        <v>0</v>
      </c>
      <c r="AS845" s="97" t="s">
        <v>158</v>
      </c>
      <c r="AT845" s="121" t="s">
        <v>871</v>
      </c>
      <c r="AU845" s="97" t="s">
        <v>348</v>
      </c>
      <c r="AV845" s="101">
        <v>10000007</v>
      </c>
      <c r="AW845" s="101">
        <v>21202090</v>
      </c>
      <c r="AX845" s="121" t="s">
        <v>379</v>
      </c>
      <c r="AY845" s="100" t="s">
        <v>950</v>
      </c>
      <c r="AZ845" s="99">
        <v>0</v>
      </c>
      <c r="BA845" s="99">
        <v>1</v>
      </c>
      <c r="BB845" s="124" t="s">
        <v>972</v>
      </c>
      <c r="BC845" s="97">
        <v>0</v>
      </c>
      <c r="BD845" s="97">
        <v>0</v>
      </c>
      <c r="BE845" s="97">
        <v>0</v>
      </c>
      <c r="BF845" s="97">
        <v>0</v>
      </c>
      <c r="BG845" s="97">
        <v>0</v>
      </c>
      <c r="BH845" s="97">
        <v>0</v>
      </c>
      <c r="BI845" s="103">
        <v>0</v>
      </c>
      <c r="BJ845" s="100">
        <v>0</v>
      </c>
      <c r="BK845" s="100">
        <v>0</v>
      </c>
      <c r="BL845" s="100">
        <v>0</v>
      </c>
      <c r="BM845" s="100">
        <v>0</v>
      </c>
      <c r="BN845" s="100">
        <v>0</v>
      </c>
      <c r="BO845" s="100">
        <v>0</v>
      </c>
    </row>
    <row r="846" spans="3:67" ht="20.100000000000001" customHeight="1">
      <c r="C846" s="101">
        <v>60031191</v>
      </c>
      <c r="D846" s="98" t="s">
        <v>973</v>
      </c>
      <c r="E846" s="101">
        <v>1</v>
      </c>
      <c r="F846" s="101">
        <v>60031191</v>
      </c>
      <c r="G846" s="101">
        <v>0</v>
      </c>
      <c r="H846" s="99">
        <v>0</v>
      </c>
      <c r="I846" s="97">
        <v>60</v>
      </c>
      <c r="J846" s="101">
        <v>0</v>
      </c>
      <c r="K846" s="101">
        <v>0</v>
      </c>
      <c r="L846" s="97">
        <v>0</v>
      </c>
      <c r="M846" s="97">
        <v>0</v>
      </c>
      <c r="N846" s="97">
        <v>2</v>
      </c>
      <c r="O846" s="97">
        <v>1</v>
      </c>
      <c r="P846" s="97">
        <v>0.6</v>
      </c>
      <c r="Q846" s="97">
        <v>0</v>
      </c>
      <c r="R846" s="100">
        <v>0</v>
      </c>
      <c r="S846" s="97">
        <v>0</v>
      </c>
      <c r="T846" s="97">
        <v>1</v>
      </c>
      <c r="U846" s="97">
        <v>2</v>
      </c>
      <c r="V846" s="97">
        <v>0</v>
      </c>
      <c r="W846" s="97">
        <v>0</v>
      </c>
      <c r="X846" s="97">
        <v>0</v>
      </c>
      <c r="Y846" s="97">
        <v>0</v>
      </c>
      <c r="Z846" s="97">
        <v>0</v>
      </c>
      <c r="AA846" s="97">
        <v>0</v>
      </c>
      <c r="AB846" s="97">
        <v>0</v>
      </c>
      <c r="AC846" s="97">
        <v>0</v>
      </c>
      <c r="AD846" s="97">
        <v>20</v>
      </c>
      <c r="AE846" s="97">
        <v>0</v>
      </c>
      <c r="AF846" s="97">
        <v>0</v>
      </c>
      <c r="AG846" s="100">
        <v>2</v>
      </c>
      <c r="AH846" s="100">
        <v>2</v>
      </c>
      <c r="AI846" s="100">
        <v>0</v>
      </c>
      <c r="AJ846" s="100">
        <v>1.5</v>
      </c>
      <c r="AK846" s="97">
        <v>0</v>
      </c>
      <c r="AL846" s="97">
        <v>0</v>
      </c>
      <c r="AM846" s="97">
        <v>0</v>
      </c>
      <c r="AN846" s="97">
        <v>1</v>
      </c>
      <c r="AO846" s="97">
        <v>3000</v>
      </c>
      <c r="AP846" s="97">
        <v>0.5</v>
      </c>
      <c r="AQ846" s="97">
        <v>0</v>
      </c>
      <c r="AR846" s="100">
        <v>0</v>
      </c>
      <c r="AS846" s="97" t="s">
        <v>158</v>
      </c>
      <c r="AT846" s="121" t="s">
        <v>159</v>
      </c>
      <c r="AU846" s="97" t="s">
        <v>355</v>
      </c>
      <c r="AV846" s="101">
        <v>0</v>
      </c>
      <c r="AW846" s="101">
        <v>21203090</v>
      </c>
      <c r="AX846" s="98" t="s">
        <v>793</v>
      </c>
      <c r="AY846" s="121" t="s">
        <v>974</v>
      </c>
      <c r="AZ846" s="99">
        <v>0</v>
      </c>
      <c r="BA846" s="99">
        <v>0</v>
      </c>
      <c r="BB846" s="124" t="s">
        <v>975</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19.5" customHeight="1">
      <c r="C847" s="14">
        <v>61031111</v>
      </c>
      <c r="D847" s="7" t="s">
        <v>976</v>
      </c>
      <c r="E847" s="14">
        <v>1</v>
      </c>
      <c r="F847" s="14">
        <v>60031111</v>
      </c>
      <c r="G847" s="14">
        <v>0</v>
      </c>
      <c r="H847" s="13">
        <v>0</v>
      </c>
      <c r="I847" s="14">
        <v>60</v>
      </c>
      <c r="J847" s="14">
        <v>0</v>
      </c>
      <c r="K847" s="14">
        <v>0</v>
      </c>
      <c r="L847" s="11">
        <v>0</v>
      </c>
      <c r="M847" s="11">
        <v>0</v>
      </c>
      <c r="N847" s="55">
        <v>1</v>
      </c>
      <c r="O847" s="11">
        <v>0</v>
      </c>
      <c r="P847" s="11">
        <v>1</v>
      </c>
      <c r="Q847" s="11">
        <v>0</v>
      </c>
      <c r="R847" s="6">
        <v>0</v>
      </c>
      <c r="S847" s="11">
        <v>0</v>
      </c>
      <c r="T847" s="11">
        <v>1</v>
      </c>
      <c r="U847" s="11">
        <v>2</v>
      </c>
      <c r="V847" s="11">
        <v>0</v>
      </c>
      <c r="W847" s="11">
        <v>3</v>
      </c>
      <c r="X847" s="11">
        <v>0</v>
      </c>
      <c r="Y847" s="11">
        <v>1</v>
      </c>
      <c r="Z847" s="11">
        <v>0</v>
      </c>
      <c r="AA847" s="11">
        <v>0</v>
      </c>
      <c r="AB847" s="11">
        <v>0</v>
      </c>
      <c r="AC847" s="11">
        <v>0</v>
      </c>
      <c r="AD847" s="11">
        <v>30</v>
      </c>
      <c r="AE847" s="11">
        <v>1</v>
      </c>
      <c r="AF847" s="11">
        <v>3</v>
      </c>
      <c r="AG847" s="6">
        <v>0</v>
      </c>
      <c r="AH847" s="6">
        <v>2</v>
      </c>
      <c r="AI847" s="6">
        <v>0</v>
      </c>
      <c r="AJ847" s="6">
        <v>2</v>
      </c>
      <c r="AK847" s="11">
        <v>0</v>
      </c>
      <c r="AL847" s="11">
        <v>0</v>
      </c>
      <c r="AM847" s="11">
        <v>0</v>
      </c>
      <c r="AN847" s="11">
        <v>2</v>
      </c>
      <c r="AO847" s="11">
        <v>10000</v>
      </c>
      <c r="AP847" s="11">
        <v>0.5</v>
      </c>
      <c r="AQ847" s="11">
        <v>10</v>
      </c>
      <c r="AR847" s="6">
        <v>0</v>
      </c>
      <c r="AS847" s="11" t="s">
        <v>158</v>
      </c>
      <c r="AT847" s="15" t="s">
        <v>871</v>
      </c>
      <c r="AU847" s="11" t="s">
        <v>348</v>
      </c>
      <c r="AV847" s="14">
        <v>10000007</v>
      </c>
      <c r="AW847" s="14">
        <v>22001001</v>
      </c>
      <c r="AX847" s="15" t="s">
        <v>379</v>
      </c>
      <c r="AY847" s="13" t="s">
        <v>950</v>
      </c>
      <c r="AZ847" s="13">
        <v>0</v>
      </c>
      <c r="BA847" s="13">
        <v>1</v>
      </c>
      <c r="BB847" s="37" t="s">
        <v>951</v>
      </c>
      <c r="BC847" s="11">
        <v>0</v>
      </c>
      <c r="BD847" s="11">
        <v>0</v>
      </c>
      <c r="BE847" s="11">
        <v>0</v>
      </c>
      <c r="BF847" s="11">
        <v>0</v>
      </c>
      <c r="BG847" s="11">
        <v>0</v>
      </c>
      <c r="BH847" s="11">
        <v>0</v>
      </c>
      <c r="BI847" s="9">
        <v>0</v>
      </c>
      <c r="BJ847" s="6">
        <v>0</v>
      </c>
      <c r="BK847" s="6">
        <v>0</v>
      </c>
      <c r="BL847" s="6">
        <v>0</v>
      </c>
      <c r="BM847" s="6">
        <v>0</v>
      </c>
      <c r="BN847" s="6">
        <v>0</v>
      </c>
      <c r="BO847" s="6">
        <v>0</v>
      </c>
    </row>
    <row r="848" spans="3:67" ht="20.100000000000001" customHeight="1">
      <c r="C848" s="14">
        <v>61031121</v>
      </c>
      <c r="D848" s="7" t="s">
        <v>977</v>
      </c>
      <c r="E848" s="11">
        <v>1</v>
      </c>
      <c r="F848" s="14">
        <v>60031121</v>
      </c>
      <c r="G848" s="11">
        <v>0</v>
      </c>
      <c r="H848" s="13">
        <v>0</v>
      </c>
      <c r="I848" s="14">
        <v>60</v>
      </c>
      <c r="J848" s="11">
        <v>0</v>
      </c>
      <c r="K848" s="11">
        <v>0</v>
      </c>
      <c r="L848" s="14">
        <v>0</v>
      </c>
      <c r="M848" s="14">
        <v>0</v>
      </c>
      <c r="N848" s="14">
        <v>1</v>
      </c>
      <c r="O848" s="14">
        <v>0</v>
      </c>
      <c r="P848" s="14">
        <v>0</v>
      </c>
      <c r="Q848" s="14">
        <v>0</v>
      </c>
      <c r="R848" s="6">
        <v>0</v>
      </c>
      <c r="S848" s="13">
        <v>0</v>
      </c>
      <c r="T848" s="11">
        <v>1</v>
      </c>
      <c r="U848" s="14">
        <v>2</v>
      </c>
      <c r="V848" s="14">
        <v>0</v>
      </c>
      <c r="W848" s="14">
        <v>1.5</v>
      </c>
      <c r="X848" s="14">
        <v>0</v>
      </c>
      <c r="Y848" s="14">
        <v>0</v>
      </c>
      <c r="Z848" s="14">
        <v>0</v>
      </c>
      <c r="AA848" s="14">
        <v>0</v>
      </c>
      <c r="AB848" s="14">
        <v>0</v>
      </c>
      <c r="AC848" s="14">
        <v>0</v>
      </c>
      <c r="AD848" s="11">
        <v>30</v>
      </c>
      <c r="AE848" s="14">
        <v>1</v>
      </c>
      <c r="AF848" s="14">
        <v>5</v>
      </c>
      <c r="AG848" s="6">
        <v>2</v>
      </c>
      <c r="AH848" s="6">
        <v>1</v>
      </c>
      <c r="AI848" s="6">
        <v>0</v>
      </c>
      <c r="AJ848" s="6">
        <v>6</v>
      </c>
      <c r="AK848" s="14">
        <v>0</v>
      </c>
      <c r="AL848" s="14">
        <v>0</v>
      </c>
      <c r="AM848" s="14">
        <v>0</v>
      </c>
      <c r="AN848" s="14">
        <v>0.25</v>
      </c>
      <c r="AO848" s="14">
        <v>5000</v>
      </c>
      <c r="AP848" s="14">
        <v>0.25</v>
      </c>
      <c r="AQ848" s="14">
        <v>0</v>
      </c>
      <c r="AR848" s="6">
        <v>0</v>
      </c>
      <c r="AS848" s="14">
        <v>0</v>
      </c>
      <c r="AT848" s="15" t="s">
        <v>159</v>
      </c>
      <c r="AU848" s="14" t="s">
        <v>738</v>
      </c>
      <c r="AV848" s="14">
        <v>10002001</v>
      </c>
      <c r="AW848" s="14">
        <v>22001002</v>
      </c>
      <c r="AX848" s="15" t="s">
        <v>229</v>
      </c>
      <c r="AY848" s="15" t="s">
        <v>791</v>
      </c>
      <c r="AZ848" s="13">
        <v>0</v>
      </c>
      <c r="BA848" s="13">
        <v>1</v>
      </c>
      <c r="BB848" s="110">
        <v>11</v>
      </c>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61031131</v>
      </c>
      <c r="D849" s="7" t="s">
        <v>978</v>
      </c>
      <c r="E849" s="11">
        <v>1</v>
      </c>
      <c r="F849" s="14">
        <v>60031131</v>
      </c>
      <c r="G849" s="14">
        <v>0</v>
      </c>
      <c r="H849" s="6">
        <v>0</v>
      </c>
      <c r="I849" s="14">
        <v>60</v>
      </c>
      <c r="J849" s="14">
        <v>0</v>
      </c>
      <c r="K849" s="11">
        <v>0</v>
      </c>
      <c r="L849" s="6">
        <v>0</v>
      </c>
      <c r="M849" s="6">
        <v>0</v>
      </c>
      <c r="N849" s="6">
        <v>1</v>
      </c>
      <c r="O849" s="6">
        <v>0</v>
      </c>
      <c r="P849" s="6">
        <v>0</v>
      </c>
      <c r="Q849" s="6">
        <v>0</v>
      </c>
      <c r="R849" s="6">
        <v>0</v>
      </c>
      <c r="S849" s="6">
        <v>0</v>
      </c>
      <c r="T849" s="11">
        <v>1</v>
      </c>
      <c r="U849" s="6">
        <v>2</v>
      </c>
      <c r="V849" s="6">
        <v>0</v>
      </c>
      <c r="W849" s="14">
        <v>2</v>
      </c>
      <c r="X849" s="14">
        <v>0</v>
      </c>
      <c r="Y849" s="6">
        <v>0</v>
      </c>
      <c r="Z849" s="6">
        <v>0</v>
      </c>
      <c r="AA849" s="6">
        <v>0</v>
      </c>
      <c r="AB849" s="6">
        <v>0</v>
      </c>
      <c r="AC849" s="6">
        <v>0</v>
      </c>
      <c r="AD849" s="11">
        <v>30</v>
      </c>
      <c r="AE849" s="6">
        <v>0</v>
      </c>
      <c r="AF849" s="6">
        <v>0</v>
      </c>
      <c r="AG849" s="6">
        <v>0</v>
      </c>
      <c r="AH849" s="6">
        <v>0</v>
      </c>
      <c r="AI849" s="6">
        <v>0</v>
      </c>
      <c r="AJ849" s="6">
        <v>3</v>
      </c>
      <c r="AK849" s="6">
        <v>0</v>
      </c>
      <c r="AL849" s="6">
        <v>0</v>
      </c>
      <c r="AM849" s="6">
        <v>0</v>
      </c>
      <c r="AN849" s="6">
        <v>0.25</v>
      </c>
      <c r="AO849" s="6">
        <v>1000</v>
      </c>
      <c r="AP849" s="6">
        <v>0</v>
      </c>
      <c r="AQ849" s="6">
        <v>0</v>
      </c>
      <c r="AR849" s="6">
        <v>0</v>
      </c>
      <c r="AS849" s="182" t="s">
        <v>955</v>
      </c>
      <c r="AT849" s="7" t="s">
        <v>159</v>
      </c>
      <c r="AU849" s="14" t="s">
        <v>738</v>
      </c>
      <c r="AV849" s="6" t="s">
        <v>158</v>
      </c>
      <c r="AW849" s="182" t="s">
        <v>956</v>
      </c>
      <c r="AX849" s="7" t="s">
        <v>160</v>
      </c>
      <c r="AY849" s="6">
        <v>0</v>
      </c>
      <c r="AZ849" s="13">
        <v>0</v>
      </c>
      <c r="BA849" s="13">
        <v>1</v>
      </c>
      <c r="BB849" s="110" t="s">
        <v>957</v>
      </c>
      <c r="BC849" s="6">
        <v>0</v>
      </c>
      <c r="BD849" s="11">
        <v>0</v>
      </c>
      <c r="BE849" s="6">
        <v>0</v>
      </c>
      <c r="BF849" s="6">
        <v>0</v>
      </c>
      <c r="BG849" s="6">
        <v>0</v>
      </c>
      <c r="BH849" s="6">
        <v>0</v>
      </c>
      <c r="BI849" s="9">
        <v>0</v>
      </c>
      <c r="BJ849" s="6">
        <v>0</v>
      </c>
      <c r="BK849" s="6">
        <v>0</v>
      </c>
      <c r="BL849" s="6">
        <v>0</v>
      </c>
      <c r="BM849" s="6">
        <v>0</v>
      </c>
      <c r="BN849" s="6">
        <v>0</v>
      </c>
      <c r="BO849" s="6">
        <v>0</v>
      </c>
    </row>
    <row r="850" spans="3:67" ht="20.100000000000001" customHeight="1">
      <c r="C850" s="14">
        <v>61031141</v>
      </c>
      <c r="D850" s="7" t="s">
        <v>979</v>
      </c>
      <c r="E850" s="11">
        <v>1</v>
      </c>
      <c r="F850" s="14">
        <v>60031141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1.8</v>
      </c>
      <c r="X850" s="14">
        <v>0</v>
      </c>
      <c r="Y850" s="14">
        <v>0</v>
      </c>
      <c r="Z850" s="14">
        <v>0</v>
      </c>
      <c r="AA850" s="14">
        <v>0</v>
      </c>
      <c r="AB850" s="14">
        <v>0</v>
      </c>
      <c r="AC850" s="14">
        <v>0</v>
      </c>
      <c r="AD850" s="11">
        <v>30</v>
      </c>
      <c r="AE850" s="14">
        <v>1</v>
      </c>
      <c r="AF850" s="14">
        <v>3</v>
      </c>
      <c r="AG850" s="6">
        <v>2</v>
      </c>
      <c r="AH850" s="6">
        <v>1</v>
      </c>
      <c r="AI850" s="6">
        <v>0</v>
      </c>
      <c r="AJ850" s="6">
        <v>6</v>
      </c>
      <c r="AK850" s="14">
        <v>0</v>
      </c>
      <c r="AL850" s="14">
        <v>0</v>
      </c>
      <c r="AM850" s="14">
        <v>0</v>
      </c>
      <c r="AN850" s="14">
        <v>0.25</v>
      </c>
      <c r="AO850" s="14">
        <v>20000</v>
      </c>
      <c r="AP850" s="14">
        <v>0.25</v>
      </c>
      <c r="AQ850" s="14">
        <v>2</v>
      </c>
      <c r="AR850" s="6">
        <v>0</v>
      </c>
      <c r="AS850" s="14">
        <v>0</v>
      </c>
      <c r="AT850" s="15" t="s">
        <v>159</v>
      </c>
      <c r="AU850" s="14" t="s">
        <v>738</v>
      </c>
      <c r="AV850" s="14">
        <v>10002001</v>
      </c>
      <c r="AW850" s="14">
        <v>22001004</v>
      </c>
      <c r="AX850" s="15" t="s">
        <v>960</v>
      </c>
      <c r="AY850" s="15" t="s">
        <v>259</v>
      </c>
      <c r="AZ850" s="13">
        <v>0</v>
      </c>
      <c r="BA850" s="13">
        <v>1</v>
      </c>
      <c r="BB850" s="110" t="s">
        <v>961</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61031151</v>
      </c>
      <c r="D851" s="7" t="s">
        <v>980</v>
      </c>
      <c r="E851" s="11">
        <v>1</v>
      </c>
      <c r="F851" s="14">
        <v>60031151</v>
      </c>
      <c r="G851" s="11">
        <v>0</v>
      </c>
      <c r="H851" s="13">
        <v>0</v>
      </c>
      <c r="I851" s="14">
        <v>60</v>
      </c>
      <c r="J851" s="11">
        <v>0</v>
      </c>
      <c r="K851" s="11">
        <v>0</v>
      </c>
      <c r="L851" s="11">
        <v>0</v>
      </c>
      <c r="M851" s="11">
        <v>0</v>
      </c>
      <c r="N851" s="11">
        <v>1</v>
      </c>
      <c r="O851" s="11">
        <v>0</v>
      </c>
      <c r="P851" s="11">
        <v>0</v>
      </c>
      <c r="Q851" s="11">
        <v>0</v>
      </c>
      <c r="R851" s="6">
        <v>0</v>
      </c>
      <c r="S851" s="11">
        <v>0</v>
      </c>
      <c r="T851" s="11">
        <v>1</v>
      </c>
      <c r="U851" s="11">
        <v>2</v>
      </c>
      <c r="V851" s="11">
        <v>0</v>
      </c>
      <c r="W851" s="11">
        <v>1.5</v>
      </c>
      <c r="X851" s="14">
        <v>0</v>
      </c>
      <c r="Y851" s="11">
        <v>1</v>
      </c>
      <c r="Z851" s="11">
        <v>0</v>
      </c>
      <c r="AA851" s="11">
        <v>0</v>
      </c>
      <c r="AB851" s="11">
        <v>0</v>
      </c>
      <c r="AC851" s="11">
        <v>0</v>
      </c>
      <c r="AD851" s="11">
        <v>30</v>
      </c>
      <c r="AE851" s="11">
        <v>1</v>
      </c>
      <c r="AF851" s="55">
        <v>4</v>
      </c>
      <c r="AG851" s="6">
        <v>2</v>
      </c>
      <c r="AH851" s="6">
        <v>1</v>
      </c>
      <c r="AI851" s="6">
        <v>0</v>
      </c>
      <c r="AJ851" s="6">
        <v>6</v>
      </c>
      <c r="AK851" s="11">
        <v>0</v>
      </c>
      <c r="AL851" s="11">
        <v>0</v>
      </c>
      <c r="AM851" s="11">
        <v>0</v>
      </c>
      <c r="AN851" s="11">
        <v>0.5</v>
      </c>
      <c r="AO851" s="11">
        <v>8000</v>
      </c>
      <c r="AP851" s="11">
        <v>0.2</v>
      </c>
      <c r="AQ851" s="11">
        <v>0</v>
      </c>
      <c r="AR851" s="6">
        <v>0</v>
      </c>
      <c r="AS851" s="14">
        <v>90001025</v>
      </c>
      <c r="AT851" s="12" t="s">
        <v>397</v>
      </c>
      <c r="AU851" s="14" t="s">
        <v>729</v>
      </c>
      <c r="AV851" s="14">
        <v>10000007</v>
      </c>
      <c r="AW851" s="14">
        <v>22001005</v>
      </c>
      <c r="AX851" s="12" t="s">
        <v>734</v>
      </c>
      <c r="AY851" s="11">
        <v>0</v>
      </c>
      <c r="AZ851" s="13">
        <v>0</v>
      </c>
      <c r="BA851" s="13">
        <v>1</v>
      </c>
      <c r="BB851" s="110" t="s">
        <v>963</v>
      </c>
      <c r="BC851" s="11">
        <v>0</v>
      </c>
      <c r="BD851" s="11">
        <v>0</v>
      </c>
      <c r="BE851" s="11">
        <v>0</v>
      </c>
      <c r="BF851" s="11">
        <v>0</v>
      </c>
      <c r="BG851" s="11">
        <v>0</v>
      </c>
      <c r="BH851" s="11">
        <v>0</v>
      </c>
      <c r="BI851" s="9">
        <v>0</v>
      </c>
      <c r="BJ851" s="6">
        <v>0</v>
      </c>
      <c r="BK851" s="6">
        <v>0</v>
      </c>
      <c r="BL851" s="6">
        <v>1000</v>
      </c>
      <c r="BM851" s="6">
        <v>1</v>
      </c>
      <c r="BN851" s="6">
        <v>600</v>
      </c>
      <c r="BO851" s="6">
        <v>600</v>
      </c>
    </row>
    <row r="852" spans="3:67" ht="20.100000000000001" customHeight="1">
      <c r="C852" s="14">
        <v>61031161</v>
      </c>
      <c r="D852" s="7" t="s">
        <v>981</v>
      </c>
      <c r="E852" s="11">
        <v>1</v>
      </c>
      <c r="F852" s="14">
        <v>60031161</v>
      </c>
      <c r="G852" s="14">
        <v>0</v>
      </c>
      <c r="H852" s="13">
        <v>0</v>
      </c>
      <c r="I852" s="14">
        <v>60</v>
      </c>
      <c r="J852" s="11">
        <v>0</v>
      </c>
      <c r="K852" s="11">
        <v>0</v>
      </c>
      <c r="L852" s="14">
        <v>0</v>
      </c>
      <c r="M852" s="14">
        <v>0</v>
      </c>
      <c r="N852" s="14">
        <v>1</v>
      </c>
      <c r="O852" s="14">
        <v>0</v>
      </c>
      <c r="P852" s="14">
        <v>0</v>
      </c>
      <c r="Q852" s="14">
        <v>0</v>
      </c>
      <c r="R852" s="6">
        <v>0</v>
      </c>
      <c r="S852" s="13">
        <v>0</v>
      </c>
      <c r="T852" s="11">
        <v>1</v>
      </c>
      <c r="U852" s="14">
        <v>2</v>
      </c>
      <c r="V852" s="14">
        <v>0</v>
      </c>
      <c r="W852" s="14">
        <v>3</v>
      </c>
      <c r="X852" s="14">
        <v>0</v>
      </c>
      <c r="Y852" s="14">
        <v>0</v>
      </c>
      <c r="Z852" s="14">
        <v>0</v>
      </c>
      <c r="AA852" s="14">
        <v>0</v>
      </c>
      <c r="AB852" s="14">
        <v>0</v>
      </c>
      <c r="AC852" s="14">
        <v>0</v>
      </c>
      <c r="AD852" s="11">
        <v>30</v>
      </c>
      <c r="AE852" s="14">
        <v>1</v>
      </c>
      <c r="AF852" s="14">
        <v>8</v>
      </c>
      <c r="AG852" s="6">
        <v>2</v>
      </c>
      <c r="AH852" s="6">
        <v>0</v>
      </c>
      <c r="AI852" s="6">
        <v>1</v>
      </c>
      <c r="AJ852" s="6">
        <v>0</v>
      </c>
      <c r="AK852" s="14">
        <v>0</v>
      </c>
      <c r="AL852" s="14">
        <v>0</v>
      </c>
      <c r="AM852" s="14">
        <v>0</v>
      </c>
      <c r="AN852" s="14">
        <v>0.5</v>
      </c>
      <c r="AO852" s="14">
        <v>12000</v>
      </c>
      <c r="AP852" s="14">
        <v>0</v>
      </c>
      <c r="AQ852" s="14">
        <v>0</v>
      </c>
      <c r="AR852" s="6">
        <v>0</v>
      </c>
      <c r="AS852" s="182" t="s">
        <v>777</v>
      </c>
      <c r="AT852" s="15" t="s">
        <v>728</v>
      </c>
      <c r="AU852" s="14" t="s">
        <v>738</v>
      </c>
      <c r="AV852" s="14">
        <v>10002001</v>
      </c>
      <c r="AW852" s="14">
        <v>22001006</v>
      </c>
      <c r="AX852" s="15" t="s">
        <v>965</v>
      </c>
      <c r="AY852" s="13" t="s">
        <v>966</v>
      </c>
      <c r="AZ852" s="13">
        <v>0</v>
      </c>
      <c r="BA852" s="13">
        <v>1</v>
      </c>
      <c r="BB852" s="110" t="s">
        <v>967</v>
      </c>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01">
        <v>61031171</v>
      </c>
      <c r="D853" s="121" t="s">
        <v>982</v>
      </c>
      <c r="E853" s="97">
        <v>1</v>
      </c>
      <c r="F853" s="101">
        <v>60031171</v>
      </c>
      <c r="G853" s="101">
        <v>0</v>
      </c>
      <c r="H853" s="99">
        <v>0</v>
      </c>
      <c r="I853" s="97">
        <v>42</v>
      </c>
      <c r="J853" s="97">
        <v>2</v>
      </c>
      <c r="K853" s="97">
        <v>0</v>
      </c>
      <c r="L853" s="101">
        <v>0</v>
      </c>
      <c r="M853" s="101">
        <v>0</v>
      </c>
      <c r="N853" s="101">
        <v>1</v>
      </c>
      <c r="O853" s="101">
        <v>0</v>
      </c>
      <c r="P853" s="101">
        <v>0</v>
      </c>
      <c r="Q853" s="101">
        <v>0</v>
      </c>
      <c r="R853" s="100">
        <v>0</v>
      </c>
      <c r="S853" s="99">
        <v>0</v>
      </c>
      <c r="T853" s="97">
        <v>1</v>
      </c>
      <c r="U853" s="101">
        <v>2</v>
      </c>
      <c r="V853" s="101">
        <v>0</v>
      </c>
      <c r="W853" s="101">
        <v>1</v>
      </c>
      <c r="X853" s="101">
        <v>500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20000</v>
      </c>
      <c r="AP853" s="101">
        <v>0.5</v>
      </c>
      <c r="AQ853" s="101">
        <v>0</v>
      </c>
      <c r="AR853" s="100">
        <v>0</v>
      </c>
      <c r="AS853" s="186" t="s">
        <v>777</v>
      </c>
      <c r="AT853" s="121" t="s">
        <v>728</v>
      </c>
      <c r="AU853" s="101" t="s">
        <v>738</v>
      </c>
      <c r="AV853" s="101">
        <v>10002001</v>
      </c>
      <c r="AW853" s="101">
        <v>21201090</v>
      </c>
      <c r="AX853" s="121" t="s">
        <v>229</v>
      </c>
      <c r="AY853" s="121" t="s">
        <v>259</v>
      </c>
      <c r="AZ853" s="99">
        <v>0</v>
      </c>
      <c r="BA853" s="99">
        <v>0</v>
      </c>
      <c r="BB853" s="126" t="str">
        <f>"在脚底下立即释放法术,在此范围内的目标每秒造成"&amp;W853*100&amp;"%攻击伤害+"&amp;X853&amp;"点固定伤害,己方伤害提升20%,目标移动速度降低20%,持续20秒"</f>
        <v>在脚底下立即释放法术,在此范围内的目标每秒造成100%攻击伤害+500点固定伤害,己方伤害提升20%,目标移动速度降低20%,持续20秒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61031181</v>
      </c>
      <c r="D854" s="116" t="s">
        <v>983</v>
      </c>
      <c r="E854" s="101">
        <v>1</v>
      </c>
      <c r="F854" s="101">
        <v>60031181</v>
      </c>
      <c r="G854" s="101">
        <v>0</v>
      </c>
      <c r="H854" s="99">
        <v>0</v>
      </c>
      <c r="I854" s="101">
        <v>60</v>
      </c>
      <c r="J854" s="101">
        <v>0</v>
      </c>
      <c r="K854" s="101">
        <v>0</v>
      </c>
      <c r="L854" s="97">
        <v>0</v>
      </c>
      <c r="M854" s="97">
        <v>0</v>
      </c>
      <c r="N854" s="97">
        <v>1</v>
      </c>
      <c r="O854" s="97">
        <v>0</v>
      </c>
      <c r="P854" s="97">
        <v>1</v>
      </c>
      <c r="Q854" s="97">
        <v>0</v>
      </c>
      <c r="R854" s="100">
        <v>0</v>
      </c>
      <c r="S854" s="97">
        <v>0</v>
      </c>
      <c r="T854" s="97">
        <v>1</v>
      </c>
      <c r="U854" s="97">
        <v>2</v>
      </c>
      <c r="V854" s="97">
        <v>0</v>
      </c>
      <c r="W854" s="97">
        <v>3</v>
      </c>
      <c r="X854" s="97">
        <v>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20</v>
      </c>
      <c r="AR854" s="100">
        <v>0</v>
      </c>
      <c r="AS854" s="97" t="s">
        <v>158</v>
      </c>
      <c r="AT854" s="121" t="s">
        <v>871</v>
      </c>
      <c r="AU854" s="97" t="s">
        <v>348</v>
      </c>
      <c r="AV854" s="101">
        <v>10000007</v>
      </c>
      <c r="AW854" s="101">
        <v>21202090</v>
      </c>
      <c r="AX854" s="121" t="s">
        <v>379</v>
      </c>
      <c r="AY854" s="99" t="s">
        <v>950</v>
      </c>
      <c r="AZ854" s="99">
        <v>0</v>
      </c>
      <c r="BA854" s="99">
        <v>1</v>
      </c>
      <c r="BB854" s="124" t="s">
        <v>951</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61031191</v>
      </c>
      <c r="D855" s="98" t="s">
        <v>984</v>
      </c>
      <c r="E855" s="101">
        <v>1</v>
      </c>
      <c r="F855" s="101">
        <v>60031191</v>
      </c>
      <c r="G855" s="101">
        <v>0</v>
      </c>
      <c r="H855" s="99">
        <v>0</v>
      </c>
      <c r="I855" s="101">
        <v>1</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121" t="s">
        <v>159</v>
      </c>
      <c r="AU855" s="97" t="s">
        <v>355</v>
      </c>
      <c r="AV855" s="101">
        <v>0</v>
      </c>
      <c r="AW855" s="101">
        <v>21203090</v>
      </c>
      <c r="AX855" s="98" t="s">
        <v>793</v>
      </c>
      <c r="AY855" s="121" t="s">
        <v>974</v>
      </c>
      <c r="AZ855" s="99">
        <v>0</v>
      </c>
      <c r="BA855" s="99">
        <v>0</v>
      </c>
      <c r="BB855" s="124" t="s">
        <v>383</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6">
        <v>62000001</v>
      </c>
      <c r="D856" s="7" t="s">
        <v>264</v>
      </c>
      <c r="E856" s="6">
        <v>1</v>
      </c>
      <c r="F856" s="6">
        <v>10001</v>
      </c>
      <c r="G856" s="6">
        <v>0</v>
      </c>
      <c r="H856" s="6">
        <v>0</v>
      </c>
      <c r="I856" s="6">
        <v>1</v>
      </c>
      <c r="J856" s="6">
        <v>0</v>
      </c>
      <c r="K856" s="11">
        <v>0</v>
      </c>
      <c r="L856" s="6">
        <v>0</v>
      </c>
      <c r="M856" s="6">
        <v>0</v>
      </c>
      <c r="N856" s="6">
        <v>1</v>
      </c>
      <c r="O856" s="6">
        <v>0</v>
      </c>
      <c r="P856" s="6">
        <v>0</v>
      </c>
      <c r="Q856" s="6">
        <v>0</v>
      </c>
      <c r="R856" s="6">
        <v>0</v>
      </c>
      <c r="S856" s="6">
        <v>0</v>
      </c>
      <c r="T856" s="6">
        <v>1</v>
      </c>
      <c r="U856" s="6">
        <v>2</v>
      </c>
      <c r="V856" s="6">
        <v>0</v>
      </c>
      <c r="W856" s="6">
        <v>0</v>
      </c>
      <c r="X856" s="6">
        <v>0</v>
      </c>
      <c r="Y856" s="6">
        <v>0</v>
      </c>
      <c r="Z856" s="6">
        <v>0</v>
      </c>
      <c r="AA856" s="6">
        <v>0</v>
      </c>
      <c r="AB856" s="6">
        <v>1</v>
      </c>
      <c r="AC856" s="6">
        <v>0</v>
      </c>
      <c r="AD856" s="6">
        <v>25</v>
      </c>
      <c r="AE856" s="6">
        <v>0</v>
      </c>
      <c r="AF856" s="6">
        <v>0</v>
      </c>
      <c r="AG856" s="6">
        <v>2</v>
      </c>
      <c r="AH856" s="6">
        <v>1</v>
      </c>
      <c r="AI856" s="6">
        <v>0</v>
      </c>
      <c r="AJ856" s="6">
        <v>0</v>
      </c>
      <c r="AK856" s="6">
        <v>0</v>
      </c>
      <c r="AL856" s="6">
        <v>0</v>
      </c>
      <c r="AM856" s="6">
        <v>0</v>
      </c>
      <c r="AN856" s="6">
        <v>0</v>
      </c>
      <c r="AO856" s="6">
        <v>1000</v>
      </c>
      <c r="AP856" s="6">
        <v>0</v>
      </c>
      <c r="AQ856" s="6">
        <v>0</v>
      </c>
      <c r="AR856" s="6">
        <v>92000003</v>
      </c>
      <c r="AS856" s="6" t="s">
        <v>158</v>
      </c>
      <c r="AT856" s="7" t="s">
        <v>159</v>
      </c>
      <c r="AU856" s="6" t="s">
        <v>821</v>
      </c>
      <c r="AV856" s="6">
        <v>0</v>
      </c>
      <c r="AW856" s="6">
        <v>40000003</v>
      </c>
      <c r="AX856" s="7" t="s">
        <v>160</v>
      </c>
      <c r="AY856" s="7" t="s">
        <v>158</v>
      </c>
      <c r="AZ856" s="6">
        <v>0</v>
      </c>
      <c r="BA856" s="6">
        <v>0</v>
      </c>
      <c r="BB856" s="33" t="s">
        <v>985</v>
      </c>
      <c r="BC856" s="6">
        <v>0</v>
      </c>
      <c r="BD856" s="6">
        <v>0</v>
      </c>
      <c r="BE856" s="6">
        <v>0</v>
      </c>
      <c r="BF856" s="6">
        <v>0</v>
      </c>
      <c r="BG856" s="6">
        <v>0</v>
      </c>
      <c r="BH856" s="6">
        <v>0</v>
      </c>
      <c r="BI856" s="113">
        <v>0</v>
      </c>
      <c r="BJ856" s="6">
        <v>1</v>
      </c>
      <c r="BK856" s="6">
        <v>0</v>
      </c>
      <c r="BL856" s="6">
        <v>0</v>
      </c>
      <c r="BM856" s="6">
        <v>0</v>
      </c>
      <c r="BN856" s="6">
        <v>0</v>
      </c>
      <c r="BO856" s="6">
        <v>0</v>
      </c>
    </row>
    <row r="857" spans="3:67" ht="20.100000000000001" customHeight="1">
      <c r="C857" s="6">
        <v>62000002</v>
      </c>
      <c r="D857" s="7" t="s">
        <v>986</v>
      </c>
      <c r="E857" s="6">
        <v>1</v>
      </c>
      <c r="F857" s="6">
        <v>10002</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3</v>
      </c>
      <c r="X857" s="6">
        <v>0</v>
      </c>
      <c r="Y857" s="6">
        <v>0</v>
      </c>
      <c r="Z857" s="6">
        <v>0</v>
      </c>
      <c r="AA857" s="6">
        <v>0</v>
      </c>
      <c r="AB857" s="6">
        <v>0</v>
      </c>
      <c r="AC857" s="6">
        <v>0</v>
      </c>
      <c r="AD857" s="6">
        <v>7</v>
      </c>
      <c r="AE857" s="6">
        <v>0</v>
      </c>
      <c r="AF857" s="6">
        <v>0</v>
      </c>
      <c r="AG857" s="6">
        <v>7</v>
      </c>
      <c r="AH857" s="6">
        <v>0</v>
      </c>
      <c r="AI857" s="6">
        <v>0</v>
      </c>
      <c r="AJ857" s="6">
        <v>6</v>
      </c>
      <c r="AK857" s="6">
        <v>0</v>
      </c>
      <c r="AL857" s="6">
        <v>0</v>
      </c>
      <c r="AM857" s="6">
        <v>0</v>
      </c>
      <c r="AN857" s="6">
        <v>0.5</v>
      </c>
      <c r="AO857" s="6">
        <v>1000</v>
      </c>
      <c r="AP857" s="6">
        <v>0</v>
      </c>
      <c r="AQ857" s="6">
        <v>0</v>
      </c>
      <c r="AR857" s="6">
        <v>0</v>
      </c>
      <c r="AS857" s="6">
        <v>0</v>
      </c>
      <c r="AT857" s="7" t="s">
        <v>196</v>
      </c>
      <c r="AU857" s="6" t="s">
        <v>782</v>
      </c>
      <c r="AV857" s="6" t="s">
        <v>158</v>
      </c>
      <c r="AW857" s="6" t="s">
        <v>987</v>
      </c>
      <c r="AX857" s="7" t="s">
        <v>160</v>
      </c>
      <c r="AY857" s="6">
        <v>0</v>
      </c>
      <c r="AZ857" s="6">
        <v>0</v>
      </c>
      <c r="BA857" s="6">
        <v>0</v>
      </c>
      <c r="BB857" s="33" t="s">
        <v>988</v>
      </c>
      <c r="BC857" s="6">
        <v>0</v>
      </c>
      <c r="BD857" s="6">
        <v>0</v>
      </c>
      <c r="BE857" s="6">
        <v>0</v>
      </c>
      <c r="BF857" s="6">
        <v>0</v>
      </c>
      <c r="BG857" s="6">
        <v>0</v>
      </c>
      <c r="BH857" s="6">
        <v>0</v>
      </c>
      <c r="BI857" s="113">
        <v>0</v>
      </c>
      <c r="BJ857" s="6">
        <v>0</v>
      </c>
      <c r="BK857" s="6">
        <v>0</v>
      </c>
      <c r="BL857" s="6">
        <v>0</v>
      </c>
      <c r="BM857" s="6">
        <v>0</v>
      </c>
      <c r="BN857" s="6">
        <v>0</v>
      </c>
      <c r="BO857" s="6">
        <v>0</v>
      </c>
    </row>
    <row r="858" spans="3:67" ht="20.100000000000001" customHeight="1">
      <c r="C858" s="62">
        <v>62000003</v>
      </c>
      <c r="D858" s="132" t="s">
        <v>386</v>
      </c>
      <c r="E858" s="62">
        <v>1</v>
      </c>
      <c r="F858" s="62">
        <v>10011</v>
      </c>
      <c r="G858" s="62">
        <v>0</v>
      </c>
      <c r="H858" s="62">
        <v>0</v>
      </c>
      <c r="I858" s="62">
        <v>1</v>
      </c>
      <c r="J858" s="62">
        <v>0</v>
      </c>
      <c r="K858" s="55">
        <v>0</v>
      </c>
      <c r="L858" s="62">
        <v>0</v>
      </c>
      <c r="M858" s="62">
        <v>0</v>
      </c>
      <c r="N858" s="62">
        <v>2</v>
      </c>
      <c r="O858" s="62">
        <v>1</v>
      </c>
      <c r="P858" s="62">
        <v>0.1</v>
      </c>
      <c r="Q858" s="62">
        <v>0</v>
      </c>
      <c r="R858" s="62">
        <v>0</v>
      </c>
      <c r="S858" s="62">
        <v>0</v>
      </c>
      <c r="T858" s="62">
        <v>1</v>
      </c>
      <c r="U858" s="62">
        <v>2</v>
      </c>
      <c r="V858" s="62">
        <v>0</v>
      </c>
      <c r="W858" s="62">
        <v>2.5</v>
      </c>
      <c r="X858" s="62">
        <v>0</v>
      </c>
      <c r="Y858" s="62">
        <v>0</v>
      </c>
      <c r="Z858" s="62">
        <v>0</v>
      </c>
      <c r="AA858" s="62">
        <v>0</v>
      </c>
      <c r="AB858" s="62">
        <v>1</v>
      </c>
      <c r="AC858" s="62">
        <v>0</v>
      </c>
      <c r="AD858" s="62">
        <v>9</v>
      </c>
      <c r="AE858" s="62">
        <v>2</v>
      </c>
      <c r="AF858" s="62" t="s">
        <v>167</v>
      </c>
      <c r="AG858" s="62">
        <v>2</v>
      </c>
      <c r="AH858" s="62">
        <v>2</v>
      </c>
      <c r="AI858" s="6">
        <v>0</v>
      </c>
      <c r="AJ858" s="62">
        <v>1.5</v>
      </c>
      <c r="AK858" s="62">
        <v>0</v>
      </c>
      <c r="AL858" s="62">
        <v>0</v>
      </c>
      <c r="AM858" s="62">
        <v>0</v>
      </c>
      <c r="AN858" s="62">
        <v>1</v>
      </c>
      <c r="AO858" s="62">
        <v>3000</v>
      </c>
      <c r="AP858" s="62">
        <v>0.5</v>
      </c>
      <c r="AQ858" s="62">
        <v>0</v>
      </c>
      <c r="AR858" s="62">
        <v>0</v>
      </c>
      <c r="AS858" s="62" t="s">
        <v>158</v>
      </c>
      <c r="AT858" s="132" t="s">
        <v>213</v>
      </c>
      <c r="AU858" s="62" t="s">
        <v>355</v>
      </c>
      <c r="AV858" s="62">
        <v>10000007</v>
      </c>
      <c r="AW858" s="62">
        <v>21000110</v>
      </c>
      <c r="AX858" s="132" t="s">
        <v>160</v>
      </c>
      <c r="AY858" s="62">
        <v>0</v>
      </c>
      <c r="AZ858" s="62">
        <v>0</v>
      </c>
      <c r="BA858" s="62">
        <v>0</v>
      </c>
      <c r="BB858" s="143" t="s">
        <v>989</v>
      </c>
      <c r="BC858" s="62">
        <v>0</v>
      </c>
      <c r="BD858" s="62">
        <v>0</v>
      </c>
      <c r="BE858" s="62">
        <v>0</v>
      </c>
      <c r="BF858" s="62">
        <v>0</v>
      </c>
      <c r="BG858" s="62">
        <v>0</v>
      </c>
      <c r="BH858" s="62">
        <v>0</v>
      </c>
      <c r="BI858" s="149">
        <v>0</v>
      </c>
      <c r="BJ858" s="6">
        <v>0</v>
      </c>
      <c r="BK858" s="6">
        <v>0</v>
      </c>
      <c r="BL858" s="6">
        <v>0</v>
      </c>
      <c r="BM858" s="6">
        <v>0</v>
      </c>
      <c r="BN858" s="6">
        <v>0</v>
      </c>
      <c r="BO858" s="6">
        <v>0</v>
      </c>
    </row>
    <row r="859" spans="3:67" ht="20.100000000000001" customHeight="1">
      <c r="C859" s="6">
        <v>62000004</v>
      </c>
      <c r="D859" s="7" t="s">
        <v>990</v>
      </c>
      <c r="E859" s="6">
        <v>1</v>
      </c>
      <c r="F859" s="6">
        <v>10013</v>
      </c>
      <c r="G859" s="6">
        <v>0</v>
      </c>
      <c r="H859" s="6">
        <v>0</v>
      </c>
      <c r="I859" s="6">
        <v>1</v>
      </c>
      <c r="J859" s="6">
        <v>0</v>
      </c>
      <c r="K859" s="11">
        <v>0</v>
      </c>
      <c r="L859" s="6">
        <v>0</v>
      </c>
      <c r="M859" s="6">
        <v>0</v>
      </c>
      <c r="N859" s="6">
        <v>1</v>
      </c>
      <c r="O859" s="6">
        <v>0</v>
      </c>
      <c r="P859" s="6">
        <v>0</v>
      </c>
      <c r="Q859" s="6">
        <v>0</v>
      </c>
      <c r="R859" s="6">
        <v>0</v>
      </c>
      <c r="S859" s="6">
        <v>0</v>
      </c>
      <c r="T859" s="6">
        <v>1</v>
      </c>
      <c r="U859" s="6">
        <v>2</v>
      </c>
      <c r="V859" s="6">
        <v>0</v>
      </c>
      <c r="W859" s="6">
        <v>0</v>
      </c>
      <c r="X859" s="6">
        <v>0</v>
      </c>
      <c r="Y859" s="6">
        <v>0</v>
      </c>
      <c r="Z859" s="6">
        <v>0</v>
      </c>
      <c r="AA859" s="6">
        <v>0</v>
      </c>
      <c r="AB859" s="6">
        <v>1</v>
      </c>
      <c r="AC859" s="6">
        <v>0</v>
      </c>
      <c r="AD859" s="6">
        <v>18</v>
      </c>
      <c r="AE859" s="6">
        <v>0</v>
      </c>
      <c r="AF859" s="6">
        <v>0</v>
      </c>
      <c r="AG859" s="6">
        <v>2</v>
      </c>
      <c r="AH859" s="6">
        <v>0</v>
      </c>
      <c r="AI859" s="6">
        <v>0</v>
      </c>
      <c r="AJ859" s="6">
        <v>0</v>
      </c>
      <c r="AK859" s="6">
        <v>0</v>
      </c>
      <c r="AL859" s="6">
        <v>0</v>
      </c>
      <c r="AM859" s="6">
        <v>0</v>
      </c>
      <c r="AN859" s="6">
        <v>0.5</v>
      </c>
      <c r="AO859" s="6">
        <v>1000</v>
      </c>
      <c r="AP859" s="6">
        <v>0.5</v>
      </c>
      <c r="AQ859" s="6">
        <v>0</v>
      </c>
      <c r="AR859" s="178" t="s">
        <v>991</v>
      </c>
      <c r="AS859" s="6" t="s">
        <v>158</v>
      </c>
      <c r="AT859" s="7" t="s">
        <v>159</v>
      </c>
      <c r="AU859" s="6" t="s">
        <v>992</v>
      </c>
      <c r="AV859" s="6">
        <v>0</v>
      </c>
      <c r="AW859" s="6">
        <v>0</v>
      </c>
      <c r="AX859" s="7" t="s">
        <v>160</v>
      </c>
      <c r="AY859" s="7" t="s">
        <v>158</v>
      </c>
      <c r="AZ859" s="6">
        <v>0</v>
      </c>
      <c r="BA859" s="6">
        <v>0</v>
      </c>
      <c r="BB859" s="33" t="s">
        <v>993</v>
      </c>
      <c r="BC859" s="6">
        <v>0</v>
      </c>
      <c r="BD859" s="6">
        <v>0</v>
      </c>
      <c r="BE859" s="6">
        <v>0</v>
      </c>
      <c r="BF859" s="6">
        <v>0</v>
      </c>
      <c r="BG859" s="6">
        <v>0</v>
      </c>
      <c r="BH859" s="6">
        <v>0</v>
      </c>
      <c r="BI859" s="113">
        <v>0</v>
      </c>
      <c r="BJ859" s="6">
        <v>1</v>
      </c>
      <c r="BK859" s="6">
        <v>0</v>
      </c>
      <c r="BL859" s="6">
        <v>0</v>
      </c>
      <c r="BM859" s="6">
        <v>0</v>
      </c>
      <c r="BN859" s="6">
        <v>0</v>
      </c>
      <c r="BO859" s="6">
        <v>0</v>
      </c>
    </row>
    <row r="860" spans="3:67" ht="20.100000000000001" customHeight="1">
      <c r="C860" s="62">
        <v>62000005</v>
      </c>
      <c r="D860" s="132" t="s">
        <v>994</v>
      </c>
      <c r="E860" s="62">
        <v>1</v>
      </c>
      <c r="F860" s="62">
        <v>10031</v>
      </c>
      <c r="G860" s="62">
        <v>0</v>
      </c>
      <c r="H860" s="62">
        <v>0</v>
      </c>
      <c r="I860" s="62">
        <v>1</v>
      </c>
      <c r="J860" s="62">
        <v>0</v>
      </c>
      <c r="K860" s="55">
        <v>0</v>
      </c>
      <c r="L860" s="62">
        <v>0</v>
      </c>
      <c r="M860" s="62">
        <v>0</v>
      </c>
      <c r="N860" s="62">
        <v>2</v>
      </c>
      <c r="O860" s="62">
        <v>3</v>
      </c>
      <c r="P860" s="62">
        <v>0.15</v>
      </c>
      <c r="Q860" s="62">
        <v>0</v>
      </c>
      <c r="R860" s="62">
        <v>0</v>
      </c>
      <c r="S860" s="62">
        <v>0</v>
      </c>
      <c r="T860" s="62">
        <v>1</v>
      </c>
      <c r="U860" s="62">
        <v>2</v>
      </c>
      <c r="V860" s="62">
        <v>0</v>
      </c>
      <c r="W860" s="62">
        <v>0</v>
      </c>
      <c r="X860" s="62">
        <v>0</v>
      </c>
      <c r="Y860" s="62">
        <v>0</v>
      </c>
      <c r="Z860" s="62">
        <v>0</v>
      </c>
      <c r="AA860" s="62">
        <v>0</v>
      </c>
      <c r="AB860" s="62">
        <v>1</v>
      </c>
      <c r="AC860" s="62">
        <v>0</v>
      </c>
      <c r="AD860" s="62">
        <v>25</v>
      </c>
      <c r="AE860" s="62">
        <v>0</v>
      </c>
      <c r="AF860" s="62">
        <v>0</v>
      </c>
      <c r="AG860" s="62">
        <v>2</v>
      </c>
      <c r="AH860" s="62">
        <v>0</v>
      </c>
      <c r="AI860" s="6">
        <v>0</v>
      </c>
      <c r="AJ860" s="62">
        <v>0</v>
      </c>
      <c r="AK860" s="62">
        <v>0</v>
      </c>
      <c r="AL860" s="62">
        <v>0</v>
      </c>
      <c r="AM860" s="62">
        <v>0</v>
      </c>
      <c r="AN860" s="62">
        <v>0</v>
      </c>
      <c r="AO860" s="62">
        <v>1000</v>
      </c>
      <c r="AP860" s="62">
        <v>0.5</v>
      </c>
      <c r="AQ860" s="62">
        <v>0</v>
      </c>
      <c r="AR860" s="62">
        <v>80001064</v>
      </c>
      <c r="AS860" s="62" t="s">
        <v>158</v>
      </c>
      <c r="AT860" s="132"/>
      <c r="AU860" s="62" t="s">
        <v>246</v>
      </c>
      <c r="AV860" s="62">
        <v>0</v>
      </c>
      <c r="AW860" s="62">
        <v>21010010</v>
      </c>
      <c r="AX860" s="132" t="s">
        <v>160</v>
      </c>
      <c r="AY860" s="132" t="s">
        <v>158</v>
      </c>
      <c r="AZ860" s="62">
        <v>0</v>
      </c>
      <c r="BA860" s="62">
        <v>0</v>
      </c>
      <c r="BB860" s="143" t="s">
        <v>995</v>
      </c>
      <c r="BC860" s="62">
        <v>0</v>
      </c>
      <c r="BD860" s="62">
        <v>0</v>
      </c>
      <c r="BE860" s="62">
        <v>0</v>
      </c>
      <c r="BF860" s="62">
        <v>0</v>
      </c>
      <c r="BG860" s="62">
        <v>0</v>
      </c>
      <c r="BH860" s="62">
        <v>0</v>
      </c>
      <c r="BI860" s="149">
        <v>0</v>
      </c>
      <c r="BJ860" s="6">
        <v>1</v>
      </c>
      <c r="BK860" s="6">
        <v>0</v>
      </c>
      <c r="BL860" s="6">
        <v>0</v>
      </c>
      <c r="BM860" s="6">
        <v>0</v>
      </c>
      <c r="BN860" s="6">
        <v>0</v>
      </c>
      <c r="BO860" s="6">
        <v>0</v>
      </c>
    </row>
    <row r="861" spans="3:67" ht="20.100000000000001" customHeight="1">
      <c r="C861" s="6">
        <v>62000006</v>
      </c>
      <c r="D861" s="7" t="s">
        <v>457</v>
      </c>
      <c r="E861" s="6">
        <v>1</v>
      </c>
      <c r="F861" s="6">
        <v>10032</v>
      </c>
      <c r="G861" s="6">
        <v>0</v>
      </c>
      <c r="H861" s="6">
        <v>0</v>
      </c>
      <c r="I861" s="6">
        <v>1</v>
      </c>
      <c r="J861" s="6">
        <v>0</v>
      </c>
      <c r="K861" s="11">
        <v>0</v>
      </c>
      <c r="L861" s="6">
        <v>0</v>
      </c>
      <c r="M861" s="6">
        <v>0</v>
      </c>
      <c r="N861" s="6">
        <v>1</v>
      </c>
      <c r="O861" s="6">
        <v>0</v>
      </c>
      <c r="P861" s="6">
        <v>0</v>
      </c>
      <c r="Q861" s="6">
        <v>0</v>
      </c>
      <c r="R861" s="6">
        <v>0</v>
      </c>
      <c r="S861" s="6">
        <v>0</v>
      </c>
      <c r="T861" s="6">
        <v>1</v>
      </c>
      <c r="U861" s="6">
        <v>2</v>
      </c>
      <c r="V861" s="6">
        <v>0</v>
      </c>
      <c r="W861" s="6">
        <v>3</v>
      </c>
      <c r="X861" s="6">
        <v>0</v>
      </c>
      <c r="Y861" s="6">
        <v>0</v>
      </c>
      <c r="Z861" s="6">
        <v>0</v>
      </c>
      <c r="AA861" s="6">
        <v>0</v>
      </c>
      <c r="AB861" s="6">
        <v>0</v>
      </c>
      <c r="AC861" s="6">
        <v>0</v>
      </c>
      <c r="AD861" s="6">
        <v>7</v>
      </c>
      <c r="AE861" s="6">
        <v>0</v>
      </c>
      <c r="AF861" s="6">
        <v>0</v>
      </c>
      <c r="AG861" s="6">
        <v>7</v>
      </c>
      <c r="AH861" s="6">
        <v>0</v>
      </c>
      <c r="AI861" s="6">
        <v>0</v>
      </c>
      <c r="AJ861" s="6">
        <v>6</v>
      </c>
      <c r="AK861" s="6">
        <v>0</v>
      </c>
      <c r="AL861" s="6">
        <v>0</v>
      </c>
      <c r="AM861" s="6">
        <v>0</v>
      </c>
      <c r="AN861" s="6">
        <v>0.5</v>
      </c>
      <c r="AO861" s="6">
        <v>1000</v>
      </c>
      <c r="AP861" s="6">
        <v>0</v>
      </c>
      <c r="AQ861" s="6">
        <v>0</v>
      </c>
      <c r="AR861" s="6">
        <v>0</v>
      </c>
      <c r="AS861" s="6" t="s">
        <v>158</v>
      </c>
      <c r="AT861" s="7" t="s">
        <v>196</v>
      </c>
      <c r="AU861" s="6" t="s">
        <v>782</v>
      </c>
      <c r="AV861" s="6" t="s">
        <v>158</v>
      </c>
      <c r="AW861" s="6" t="s">
        <v>987</v>
      </c>
      <c r="AX861" s="7" t="s">
        <v>160</v>
      </c>
      <c r="AY861" s="6">
        <v>0</v>
      </c>
      <c r="AZ861" s="6" t="s">
        <v>996</v>
      </c>
      <c r="BA861" s="6">
        <v>0</v>
      </c>
      <c r="BB861" s="33" t="s">
        <v>997</v>
      </c>
      <c r="BC861" s="6">
        <v>0</v>
      </c>
      <c r="BD861" s="6">
        <v>0</v>
      </c>
      <c r="BE861" s="6">
        <v>0</v>
      </c>
      <c r="BF861" s="6">
        <v>0</v>
      </c>
      <c r="BG861" s="6">
        <v>0</v>
      </c>
      <c r="BH861" s="6">
        <v>0</v>
      </c>
      <c r="BI861" s="113">
        <v>0</v>
      </c>
      <c r="BJ861" s="6">
        <v>0</v>
      </c>
      <c r="BK861" s="6">
        <v>0</v>
      </c>
      <c r="BL861" s="6">
        <v>0</v>
      </c>
      <c r="BM861" s="6">
        <v>0</v>
      </c>
      <c r="BN861" s="6">
        <v>0</v>
      </c>
      <c r="BO861" s="6">
        <v>0</v>
      </c>
    </row>
    <row r="862" spans="3:67" ht="20.100000000000001" customHeight="1">
      <c r="C862" s="133">
        <v>62000007</v>
      </c>
      <c r="D862" s="134" t="s">
        <v>264</v>
      </c>
      <c r="E862" s="133">
        <v>1</v>
      </c>
      <c r="F862" s="133">
        <v>10041</v>
      </c>
      <c r="G862" s="133">
        <v>0</v>
      </c>
      <c r="H862" s="133">
        <v>0</v>
      </c>
      <c r="I862" s="133">
        <v>1</v>
      </c>
      <c r="J862" s="133">
        <v>0</v>
      </c>
      <c r="K862" s="133">
        <v>0</v>
      </c>
      <c r="L862" s="133">
        <v>0</v>
      </c>
      <c r="M862" s="133">
        <v>0</v>
      </c>
      <c r="N862" s="133">
        <v>2</v>
      </c>
      <c r="O862" s="133">
        <v>1</v>
      </c>
      <c r="P862" s="133">
        <v>0.2</v>
      </c>
      <c r="Q862" s="133">
        <v>0</v>
      </c>
      <c r="R862" s="133">
        <v>0</v>
      </c>
      <c r="S862" s="133">
        <v>0</v>
      </c>
      <c r="T862" s="133">
        <v>1</v>
      </c>
      <c r="U862" s="133">
        <v>2</v>
      </c>
      <c r="V862" s="133">
        <v>0</v>
      </c>
      <c r="W862" s="133">
        <v>0</v>
      </c>
      <c r="X862" s="133">
        <v>0</v>
      </c>
      <c r="Y862" s="133">
        <v>0</v>
      </c>
      <c r="Z862" s="133">
        <v>0</v>
      </c>
      <c r="AA862" s="133">
        <v>0</v>
      </c>
      <c r="AB862" s="133">
        <v>1</v>
      </c>
      <c r="AC862" s="133">
        <v>0</v>
      </c>
      <c r="AD862" s="133">
        <v>1</v>
      </c>
      <c r="AE862" s="133">
        <v>0</v>
      </c>
      <c r="AF862" s="133">
        <v>0</v>
      </c>
      <c r="AG862" s="133">
        <v>2</v>
      </c>
      <c r="AH862" s="133">
        <v>0</v>
      </c>
      <c r="AI862" s="133">
        <v>0</v>
      </c>
      <c r="AJ862" s="133">
        <v>0</v>
      </c>
      <c r="AK862" s="133">
        <v>0</v>
      </c>
      <c r="AL862" s="133">
        <v>0</v>
      </c>
      <c r="AM862" s="133">
        <v>0</v>
      </c>
      <c r="AN862" s="133">
        <v>0</v>
      </c>
      <c r="AO862" s="133">
        <v>1000</v>
      </c>
      <c r="AP862" s="133">
        <v>0</v>
      </c>
      <c r="AQ862" s="133">
        <v>0</v>
      </c>
      <c r="AR862" s="133">
        <v>92000005</v>
      </c>
      <c r="AS862" s="133" t="s">
        <v>158</v>
      </c>
      <c r="AT862" s="134" t="s">
        <v>159</v>
      </c>
      <c r="AU862" s="133" t="s">
        <v>821</v>
      </c>
      <c r="AV862" s="133">
        <v>0</v>
      </c>
      <c r="AW862" s="133">
        <v>40000003</v>
      </c>
      <c r="AX862" s="134" t="s">
        <v>160</v>
      </c>
      <c r="AY862" s="133" t="s">
        <v>158</v>
      </c>
      <c r="AZ862" s="133">
        <v>0</v>
      </c>
      <c r="BA862" s="133">
        <v>0</v>
      </c>
      <c r="BB862" s="144" t="s">
        <v>998</v>
      </c>
      <c r="BC862" s="133">
        <v>0</v>
      </c>
      <c r="BD862" s="133">
        <v>0</v>
      </c>
      <c r="BE862" s="133">
        <v>0</v>
      </c>
      <c r="BF862" s="133">
        <v>0</v>
      </c>
      <c r="BG862" s="133">
        <v>0</v>
      </c>
      <c r="BH862" s="133">
        <v>0</v>
      </c>
      <c r="BI862" s="150">
        <v>0</v>
      </c>
      <c r="BJ862" s="133">
        <v>1</v>
      </c>
      <c r="BK862" s="6">
        <v>0</v>
      </c>
      <c r="BL862" s="6">
        <v>0</v>
      </c>
      <c r="BM862" s="6">
        <v>0</v>
      </c>
      <c r="BN862" s="6">
        <v>0</v>
      </c>
      <c r="BO862" s="6">
        <v>0</v>
      </c>
    </row>
    <row r="863" spans="3:67" ht="20.100000000000001" customHeight="1">
      <c r="C863" s="62">
        <v>62000008</v>
      </c>
      <c r="D863" s="132" t="s">
        <v>999</v>
      </c>
      <c r="E863" s="62">
        <v>1</v>
      </c>
      <c r="F863" s="62">
        <v>10042</v>
      </c>
      <c r="G863" s="62">
        <v>0</v>
      </c>
      <c r="H863" s="62">
        <v>0</v>
      </c>
      <c r="I863" s="62">
        <v>1</v>
      </c>
      <c r="J863" s="62">
        <v>0</v>
      </c>
      <c r="K863" s="55">
        <v>0</v>
      </c>
      <c r="L863" s="62">
        <v>0</v>
      </c>
      <c r="M863" s="62">
        <v>0</v>
      </c>
      <c r="N863" s="62">
        <v>2</v>
      </c>
      <c r="O863" s="62">
        <v>2</v>
      </c>
      <c r="P863" s="62">
        <v>0.3</v>
      </c>
      <c r="Q863" s="62">
        <v>0</v>
      </c>
      <c r="R863" s="62">
        <v>0</v>
      </c>
      <c r="S863" s="62">
        <v>0</v>
      </c>
      <c r="T863" s="62">
        <v>1</v>
      </c>
      <c r="U863" s="62">
        <v>2</v>
      </c>
      <c r="V863" s="62">
        <v>0</v>
      </c>
      <c r="W863" s="62">
        <v>0</v>
      </c>
      <c r="X863" s="62">
        <v>0</v>
      </c>
      <c r="Y863" s="62">
        <v>0</v>
      </c>
      <c r="Z863" s="62">
        <v>0</v>
      </c>
      <c r="AA863" s="62">
        <v>0</v>
      </c>
      <c r="AB863" s="62">
        <v>1</v>
      </c>
      <c r="AC863" s="62">
        <v>0</v>
      </c>
      <c r="AD863" s="62">
        <v>30</v>
      </c>
      <c r="AE863" s="62">
        <v>0</v>
      </c>
      <c r="AF863" s="62">
        <v>0</v>
      </c>
      <c r="AG863" s="62">
        <v>2</v>
      </c>
      <c r="AH863" s="62">
        <v>0</v>
      </c>
      <c r="AI863" s="6">
        <v>0</v>
      </c>
      <c r="AJ863" s="62">
        <v>0</v>
      </c>
      <c r="AK863" s="62">
        <v>0</v>
      </c>
      <c r="AL863" s="62">
        <v>0</v>
      </c>
      <c r="AM863" s="62">
        <v>0</v>
      </c>
      <c r="AN863" s="62">
        <v>0</v>
      </c>
      <c r="AO863" s="62">
        <v>1000</v>
      </c>
      <c r="AP863" s="62">
        <v>0.5</v>
      </c>
      <c r="AQ863" s="62">
        <v>0</v>
      </c>
      <c r="AR863" s="179" t="s">
        <v>1000</v>
      </c>
      <c r="AS863" s="62" t="s">
        <v>158</v>
      </c>
      <c r="AT863" s="132" t="s">
        <v>159</v>
      </c>
      <c r="AU863" s="62" t="s">
        <v>821</v>
      </c>
      <c r="AV863" s="62">
        <v>0</v>
      </c>
      <c r="AW863" s="66">
        <v>21030020</v>
      </c>
      <c r="AX863" s="132" t="s">
        <v>160</v>
      </c>
      <c r="AY863" s="132" t="s">
        <v>158</v>
      </c>
      <c r="AZ863" s="62">
        <v>0</v>
      </c>
      <c r="BA863" s="62">
        <v>0</v>
      </c>
      <c r="BB863" s="143" t="s">
        <v>1001</v>
      </c>
      <c r="BC863" s="62">
        <v>0</v>
      </c>
      <c r="BD863" s="62">
        <v>0</v>
      </c>
      <c r="BE863" s="62">
        <v>0</v>
      </c>
      <c r="BF863" s="62">
        <v>0</v>
      </c>
      <c r="BG863" s="62">
        <v>0</v>
      </c>
      <c r="BH863" s="62">
        <v>0</v>
      </c>
      <c r="BI863" s="149">
        <v>0</v>
      </c>
      <c r="BJ863" s="6">
        <v>1</v>
      </c>
      <c r="BK863" s="6">
        <v>0</v>
      </c>
      <c r="BL863" s="6">
        <v>0</v>
      </c>
      <c r="BM863" s="6">
        <v>0</v>
      </c>
      <c r="BN863" s="6">
        <v>0</v>
      </c>
      <c r="BO863" s="6">
        <v>0</v>
      </c>
    </row>
    <row r="864" spans="3:67" ht="20.100000000000001" customHeight="1">
      <c r="C864" s="6">
        <v>62000009</v>
      </c>
      <c r="D864" s="7" t="s">
        <v>1002</v>
      </c>
      <c r="E864" s="6">
        <v>1</v>
      </c>
      <c r="F864" s="6">
        <v>10051</v>
      </c>
      <c r="G864" s="6">
        <v>0</v>
      </c>
      <c r="H864" s="6">
        <v>0</v>
      </c>
      <c r="I864" s="6">
        <v>1</v>
      </c>
      <c r="J864" s="6">
        <v>0</v>
      </c>
      <c r="K864" s="11">
        <v>0</v>
      </c>
      <c r="L864" s="6">
        <v>0</v>
      </c>
      <c r="M864" s="6">
        <v>0</v>
      </c>
      <c r="N864" s="6">
        <v>2</v>
      </c>
      <c r="O864" s="6">
        <v>2</v>
      </c>
      <c r="P864" s="6">
        <v>0.15</v>
      </c>
      <c r="Q864" s="6">
        <v>0</v>
      </c>
      <c r="R864" s="6">
        <v>0</v>
      </c>
      <c r="S864" s="6">
        <v>0</v>
      </c>
      <c r="T864" s="6">
        <v>1</v>
      </c>
      <c r="U864" s="6">
        <v>2</v>
      </c>
      <c r="V864" s="6">
        <v>0</v>
      </c>
      <c r="W864" s="6">
        <v>0</v>
      </c>
      <c r="X864" s="6">
        <v>0</v>
      </c>
      <c r="Y864" s="6">
        <v>0</v>
      </c>
      <c r="Z864" s="6">
        <v>0</v>
      </c>
      <c r="AA864" s="6">
        <v>0</v>
      </c>
      <c r="AB864" s="6">
        <v>0</v>
      </c>
      <c r="AC864" s="6">
        <v>0</v>
      </c>
      <c r="AD864" s="6">
        <v>90</v>
      </c>
      <c r="AE864" s="6">
        <v>0</v>
      </c>
      <c r="AF864" s="6">
        <v>0</v>
      </c>
      <c r="AG864" s="6">
        <v>2</v>
      </c>
      <c r="AH864" s="6">
        <v>0</v>
      </c>
      <c r="AI864" s="6">
        <v>0</v>
      </c>
      <c r="AJ864" s="6">
        <v>0</v>
      </c>
      <c r="AK864" s="6">
        <v>0</v>
      </c>
      <c r="AL864" s="6">
        <v>0</v>
      </c>
      <c r="AM864" s="6">
        <v>0</v>
      </c>
      <c r="AN864" s="6">
        <v>0</v>
      </c>
      <c r="AO864" s="6">
        <v>1000</v>
      </c>
      <c r="AP864" s="6">
        <v>0</v>
      </c>
      <c r="AQ864" s="6">
        <v>0</v>
      </c>
      <c r="AR864" s="178" t="s">
        <v>1003</v>
      </c>
      <c r="AS864" s="6" t="s">
        <v>158</v>
      </c>
      <c r="AT864" s="7" t="s">
        <v>159</v>
      </c>
      <c r="AU864" s="6" t="s">
        <v>246</v>
      </c>
      <c r="AV864" s="6">
        <v>0</v>
      </c>
      <c r="AW864" s="6">
        <v>22000040</v>
      </c>
      <c r="AX864" s="7" t="s">
        <v>160</v>
      </c>
      <c r="AY864" s="7" t="s">
        <v>158</v>
      </c>
      <c r="AZ864" s="6">
        <v>0</v>
      </c>
      <c r="BA864" s="6">
        <v>0</v>
      </c>
      <c r="BB864" s="33" t="s">
        <v>1004</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
        <v>62000010</v>
      </c>
      <c r="D865" s="7" t="s">
        <v>1005</v>
      </c>
      <c r="E865" s="6">
        <v>1</v>
      </c>
      <c r="F865" s="6">
        <v>10052</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1.2</v>
      </c>
      <c r="X865" s="6">
        <v>0</v>
      </c>
      <c r="Y865" s="6">
        <v>0</v>
      </c>
      <c r="Z865" s="6">
        <v>0</v>
      </c>
      <c r="AA865" s="6">
        <v>0</v>
      </c>
      <c r="AB865" s="6">
        <v>0</v>
      </c>
      <c r="AC865" s="6">
        <v>0</v>
      </c>
      <c r="AD865" s="6">
        <v>24</v>
      </c>
      <c r="AE865" s="6">
        <v>1</v>
      </c>
      <c r="AF865" s="6">
        <v>3</v>
      </c>
      <c r="AG865" s="6">
        <v>2</v>
      </c>
      <c r="AH865" s="6">
        <v>1</v>
      </c>
      <c r="AI865" s="6">
        <v>0</v>
      </c>
      <c r="AJ865" s="6">
        <v>4</v>
      </c>
      <c r="AK865" s="6">
        <v>0</v>
      </c>
      <c r="AL865" s="6">
        <v>0</v>
      </c>
      <c r="AM865" s="6">
        <v>0</v>
      </c>
      <c r="AN865" s="6">
        <v>0.5</v>
      </c>
      <c r="AO865" s="6">
        <v>6000</v>
      </c>
      <c r="AP865" s="6">
        <v>0.5</v>
      </c>
      <c r="AQ865" s="6">
        <v>0</v>
      </c>
      <c r="AR865" s="6">
        <v>0</v>
      </c>
      <c r="AS865" s="6" t="s">
        <v>158</v>
      </c>
      <c r="AT865" s="7" t="s">
        <v>752</v>
      </c>
      <c r="AU865" s="6" t="s">
        <v>355</v>
      </c>
      <c r="AV865" s="6">
        <v>10001006</v>
      </c>
      <c r="AW865" s="6">
        <v>22000020</v>
      </c>
      <c r="AX865" s="7" t="s">
        <v>229</v>
      </c>
      <c r="AY865" s="7" t="s">
        <v>259</v>
      </c>
      <c r="AZ865" s="6">
        <v>0</v>
      </c>
      <c r="BA865" s="6">
        <v>0</v>
      </c>
      <c r="BB865" s="33" t="s">
        <v>1006</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62000011</v>
      </c>
      <c r="D866" s="7" t="s">
        <v>1007</v>
      </c>
      <c r="E866" s="6">
        <v>1</v>
      </c>
      <c r="F866" s="6">
        <v>10061</v>
      </c>
      <c r="G866" s="6">
        <v>0</v>
      </c>
      <c r="H866" s="6">
        <v>0</v>
      </c>
      <c r="I866" s="6">
        <v>1</v>
      </c>
      <c r="J866" s="6">
        <v>0</v>
      </c>
      <c r="K866" s="11">
        <v>0</v>
      </c>
      <c r="L866" s="6">
        <v>0</v>
      </c>
      <c r="M866" s="6">
        <v>0</v>
      </c>
      <c r="N866" s="6">
        <v>2</v>
      </c>
      <c r="O866" s="6">
        <v>5</v>
      </c>
      <c r="P866" s="6">
        <v>1</v>
      </c>
      <c r="Q866" s="6">
        <v>0</v>
      </c>
      <c r="R866" s="6">
        <v>0</v>
      </c>
      <c r="S866" s="6">
        <v>0</v>
      </c>
      <c r="T866" s="6">
        <v>1</v>
      </c>
      <c r="U866" s="6">
        <v>2</v>
      </c>
      <c r="V866" s="6">
        <v>0</v>
      </c>
      <c r="W866" s="6">
        <v>1</v>
      </c>
      <c r="X866" s="6">
        <v>0</v>
      </c>
      <c r="Y866" s="6">
        <v>0</v>
      </c>
      <c r="Z866" s="6">
        <v>0</v>
      </c>
      <c r="AA866" s="6">
        <v>0</v>
      </c>
      <c r="AB866" s="6">
        <v>1</v>
      </c>
      <c r="AC866" s="6">
        <v>0</v>
      </c>
      <c r="AD866" s="6">
        <v>1</v>
      </c>
      <c r="AE866" s="6">
        <v>0</v>
      </c>
      <c r="AF866" s="6">
        <v>0</v>
      </c>
      <c r="AG866" s="6">
        <v>7</v>
      </c>
      <c r="AH866" s="6">
        <v>0</v>
      </c>
      <c r="AI866" s="6">
        <v>0</v>
      </c>
      <c r="AJ866" s="6">
        <v>3</v>
      </c>
      <c r="AK866" s="6">
        <v>0</v>
      </c>
      <c r="AL866" s="6">
        <v>0</v>
      </c>
      <c r="AM866" s="6">
        <v>0</v>
      </c>
      <c r="AN866" s="6">
        <v>0</v>
      </c>
      <c r="AO866" s="6">
        <v>3000</v>
      </c>
      <c r="AP866" s="6">
        <v>0.5</v>
      </c>
      <c r="AQ866" s="6">
        <v>0</v>
      </c>
      <c r="AR866" s="6">
        <v>0</v>
      </c>
      <c r="AS866" s="6">
        <v>0</v>
      </c>
      <c r="AT866" s="7" t="s">
        <v>159</v>
      </c>
      <c r="AU866" s="6">
        <v>0</v>
      </c>
      <c r="AV866" s="6">
        <v>0</v>
      </c>
      <c r="AW866" s="6">
        <v>0</v>
      </c>
      <c r="AX866" s="7" t="s">
        <v>160</v>
      </c>
      <c r="AY866" s="7">
        <v>0</v>
      </c>
      <c r="AZ866" s="6">
        <v>0</v>
      </c>
      <c r="BA866" s="6">
        <v>0</v>
      </c>
      <c r="BB866" s="33" t="s">
        <v>1008</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62000012</v>
      </c>
      <c r="D867" s="7" t="s">
        <v>1009</v>
      </c>
      <c r="E867" s="6">
        <v>1</v>
      </c>
      <c r="F867" s="6">
        <v>20063</v>
      </c>
      <c r="G867" s="6">
        <v>0</v>
      </c>
      <c r="H867" s="6">
        <v>0</v>
      </c>
      <c r="I867" s="6">
        <v>1</v>
      </c>
      <c r="J867" s="6">
        <v>0</v>
      </c>
      <c r="K867" s="11">
        <v>0</v>
      </c>
      <c r="L867" s="6">
        <v>0</v>
      </c>
      <c r="M867" s="6">
        <v>0</v>
      </c>
      <c r="N867" s="6">
        <v>2</v>
      </c>
      <c r="O867" s="6">
        <v>3</v>
      </c>
      <c r="P867" s="6">
        <v>0.2</v>
      </c>
      <c r="Q867" s="6">
        <v>0</v>
      </c>
      <c r="R867" s="6">
        <v>0</v>
      </c>
      <c r="S867" s="6">
        <v>0</v>
      </c>
      <c r="T867" s="6">
        <v>1</v>
      </c>
      <c r="U867" s="6">
        <v>2</v>
      </c>
      <c r="V867" s="6">
        <v>0</v>
      </c>
      <c r="W867" s="6">
        <v>0</v>
      </c>
      <c r="X867" s="6">
        <v>0</v>
      </c>
      <c r="Y867" s="6">
        <v>0</v>
      </c>
      <c r="Z867" s="6">
        <v>0</v>
      </c>
      <c r="AA867" s="6">
        <v>0</v>
      </c>
      <c r="AB867" s="6">
        <v>1</v>
      </c>
      <c r="AC867" s="6">
        <v>0</v>
      </c>
      <c r="AD867" s="6">
        <v>10</v>
      </c>
      <c r="AE867" s="6">
        <v>0</v>
      </c>
      <c r="AF867" s="6">
        <v>0</v>
      </c>
      <c r="AG867" s="6">
        <v>7</v>
      </c>
      <c r="AH867" s="6">
        <v>0</v>
      </c>
      <c r="AI867" s="6">
        <v>0</v>
      </c>
      <c r="AJ867" s="6">
        <v>3</v>
      </c>
      <c r="AK867" s="6">
        <v>0</v>
      </c>
      <c r="AL867" s="6">
        <v>0</v>
      </c>
      <c r="AM867" s="6">
        <v>0</v>
      </c>
      <c r="AN867" s="6">
        <v>0</v>
      </c>
      <c r="AO867" s="6">
        <v>3000</v>
      </c>
      <c r="AP867" s="6">
        <v>0.5</v>
      </c>
      <c r="AQ867" s="6">
        <v>0</v>
      </c>
      <c r="AR867" s="6">
        <v>0</v>
      </c>
      <c r="AS867" s="6">
        <v>90000008</v>
      </c>
      <c r="AT867" s="7" t="s">
        <v>159</v>
      </c>
      <c r="AU867" s="6">
        <v>0</v>
      </c>
      <c r="AV867" s="6">
        <v>0</v>
      </c>
      <c r="AW867" s="6">
        <v>0</v>
      </c>
      <c r="AX867" s="7" t="s">
        <v>160</v>
      </c>
      <c r="AY867" s="7">
        <v>0</v>
      </c>
      <c r="AZ867" s="6">
        <v>0</v>
      </c>
      <c r="BA867" s="6">
        <v>0</v>
      </c>
      <c r="BB867" s="33" t="s">
        <v>1010</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62000031</v>
      </c>
      <c r="D868" s="7" t="s">
        <v>1011</v>
      </c>
      <c r="E868" s="6">
        <v>1</v>
      </c>
      <c r="F868" s="6">
        <v>30001</v>
      </c>
      <c r="G868" s="6">
        <v>0</v>
      </c>
      <c r="H868" s="6">
        <v>0</v>
      </c>
      <c r="I868" s="6">
        <v>1</v>
      </c>
      <c r="J868" s="6">
        <v>0</v>
      </c>
      <c r="K868" s="11">
        <v>0</v>
      </c>
      <c r="L868" s="6">
        <v>0</v>
      </c>
      <c r="M868" s="6">
        <v>0</v>
      </c>
      <c r="N868" s="6">
        <v>2</v>
      </c>
      <c r="O868" s="6">
        <v>1</v>
      </c>
      <c r="P868" s="6">
        <v>0.05</v>
      </c>
      <c r="Q868" s="6">
        <v>0</v>
      </c>
      <c r="R868" s="6">
        <v>0</v>
      </c>
      <c r="S868" s="6">
        <v>0</v>
      </c>
      <c r="T868" s="6">
        <v>1</v>
      </c>
      <c r="U868" s="6">
        <v>2</v>
      </c>
      <c r="V868" s="6">
        <v>0</v>
      </c>
      <c r="W868" s="6">
        <v>0</v>
      </c>
      <c r="X868" s="6">
        <v>0</v>
      </c>
      <c r="Y868" s="6">
        <v>0</v>
      </c>
      <c r="Z868" s="6">
        <v>0</v>
      </c>
      <c r="AA868" s="6">
        <v>0</v>
      </c>
      <c r="AB868" s="6">
        <v>1</v>
      </c>
      <c r="AC868" s="6">
        <v>0</v>
      </c>
      <c r="AD868" s="6">
        <v>1</v>
      </c>
      <c r="AE868" s="6">
        <v>0</v>
      </c>
      <c r="AF868" s="6">
        <v>0</v>
      </c>
      <c r="AG868" s="6">
        <v>2</v>
      </c>
      <c r="AH868" s="6">
        <v>0</v>
      </c>
      <c r="AI868" s="6">
        <v>0</v>
      </c>
      <c r="AJ868" s="6">
        <v>0</v>
      </c>
      <c r="AK868" s="6">
        <v>0</v>
      </c>
      <c r="AL868" s="6">
        <v>0</v>
      </c>
      <c r="AM868" s="6">
        <v>0</v>
      </c>
      <c r="AN868" s="6">
        <v>0</v>
      </c>
      <c r="AO868" s="6">
        <v>1000</v>
      </c>
      <c r="AP868" s="6">
        <v>0</v>
      </c>
      <c r="AQ868" s="6">
        <v>0</v>
      </c>
      <c r="AR868" s="6">
        <v>92000021</v>
      </c>
      <c r="AS868" s="6" t="s">
        <v>158</v>
      </c>
      <c r="AT868" s="7" t="s">
        <v>159</v>
      </c>
      <c r="AU868" s="6" t="s">
        <v>821</v>
      </c>
      <c r="AV868" s="6">
        <v>0</v>
      </c>
      <c r="AW868" s="6">
        <v>40000003</v>
      </c>
      <c r="AX868" s="7" t="s">
        <v>160</v>
      </c>
      <c r="AY868" s="7" t="s">
        <v>158</v>
      </c>
      <c r="AZ868" s="6">
        <v>0</v>
      </c>
      <c r="BA868" s="6">
        <v>0</v>
      </c>
      <c r="BB868" s="33" t="s">
        <v>998</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
        <v>62000032</v>
      </c>
      <c r="D869" s="7" t="s">
        <v>1012</v>
      </c>
      <c r="E869" s="6">
        <v>1</v>
      </c>
      <c r="F869" s="6">
        <v>30002</v>
      </c>
      <c r="G869" s="6">
        <v>0</v>
      </c>
      <c r="H869" s="6">
        <v>0</v>
      </c>
      <c r="I869" s="6">
        <v>1</v>
      </c>
      <c r="J869" s="6">
        <v>0</v>
      </c>
      <c r="K869" s="11">
        <v>0</v>
      </c>
      <c r="L869" s="6">
        <v>0</v>
      </c>
      <c r="M869" s="6">
        <v>0</v>
      </c>
      <c r="N869" s="6">
        <v>1</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92000022</v>
      </c>
      <c r="AS869" s="6" t="s">
        <v>158</v>
      </c>
      <c r="AT869" s="7" t="s">
        <v>159</v>
      </c>
      <c r="AU869" s="6" t="s">
        <v>821</v>
      </c>
      <c r="AV869" s="6">
        <v>0</v>
      </c>
      <c r="AW869" s="6">
        <v>40000003</v>
      </c>
      <c r="AX869" s="7" t="s">
        <v>160</v>
      </c>
      <c r="AY869" s="7" t="s">
        <v>158</v>
      </c>
      <c r="AZ869" s="6">
        <v>0</v>
      </c>
      <c r="BA869" s="6">
        <v>0</v>
      </c>
      <c r="BB869" s="33" t="s">
        <v>998</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106">
        <v>62000033</v>
      </c>
      <c r="D870" s="135" t="s">
        <v>1013</v>
      </c>
      <c r="E870" s="106">
        <v>1</v>
      </c>
      <c r="F870" s="106">
        <v>30002</v>
      </c>
      <c r="G870" s="106">
        <v>0</v>
      </c>
      <c r="H870" s="106">
        <v>0</v>
      </c>
      <c r="I870" s="106">
        <v>1</v>
      </c>
      <c r="J870" s="106">
        <v>0</v>
      </c>
      <c r="K870" s="106">
        <v>0</v>
      </c>
      <c r="L870" s="106">
        <v>0</v>
      </c>
      <c r="M870" s="106">
        <v>0</v>
      </c>
      <c r="N870" s="106">
        <v>1</v>
      </c>
      <c r="O870" s="106">
        <v>1</v>
      </c>
      <c r="P870" s="106">
        <v>0.05</v>
      </c>
      <c r="Q870" s="106">
        <v>0</v>
      </c>
      <c r="R870" s="106">
        <v>0</v>
      </c>
      <c r="S870" s="106">
        <v>0</v>
      </c>
      <c r="T870" s="106">
        <v>1</v>
      </c>
      <c r="U870" s="106">
        <v>2</v>
      </c>
      <c r="V870" s="106">
        <v>0</v>
      </c>
      <c r="W870" s="106">
        <v>0</v>
      </c>
      <c r="X870" s="106">
        <v>0</v>
      </c>
      <c r="Y870" s="106">
        <v>0</v>
      </c>
      <c r="Z870" s="106">
        <v>0</v>
      </c>
      <c r="AA870" s="106">
        <v>0</v>
      </c>
      <c r="AB870" s="106">
        <v>1</v>
      </c>
      <c r="AC870" s="106">
        <v>0</v>
      </c>
      <c r="AD870" s="106">
        <v>1</v>
      </c>
      <c r="AE870" s="106">
        <v>0</v>
      </c>
      <c r="AF870" s="106">
        <v>0</v>
      </c>
      <c r="AG870" s="106">
        <v>2</v>
      </c>
      <c r="AH870" s="106">
        <v>0</v>
      </c>
      <c r="AI870" s="106">
        <v>0</v>
      </c>
      <c r="AJ870" s="106">
        <v>0</v>
      </c>
      <c r="AK870" s="106">
        <v>0</v>
      </c>
      <c r="AL870" s="106">
        <v>0</v>
      </c>
      <c r="AM870" s="106">
        <v>0</v>
      </c>
      <c r="AN870" s="106">
        <v>0</v>
      </c>
      <c r="AO870" s="106">
        <v>1000</v>
      </c>
      <c r="AP870" s="106">
        <v>0</v>
      </c>
      <c r="AQ870" s="106">
        <v>0</v>
      </c>
      <c r="AR870" s="106">
        <v>92000021</v>
      </c>
      <c r="AS870" s="106">
        <v>0</v>
      </c>
      <c r="AT870" s="135" t="s">
        <v>159</v>
      </c>
      <c r="AU870" s="106" t="s">
        <v>821</v>
      </c>
      <c r="AV870" s="106">
        <v>0</v>
      </c>
      <c r="AW870" s="106">
        <v>40000003</v>
      </c>
      <c r="AX870" s="135" t="s">
        <v>160</v>
      </c>
      <c r="AY870" s="135" t="s">
        <v>158</v>
      </c>
      <c r="AZ870" s="106">
        <v>0</v>
      </c>
      <c r="BA870" s="106">
        <v>0</v>
      </c>
      <c r="BB870" s="145" t="s">
        <v>998</v>
      </c>
      <c r="BC870" s="106">
        <v>0</v>
      </c>
      <c r="BD870" s="106">
        <v>0</v>
      </c>
      <c r="BE870" s="106">
        <v>0</v>
      </c>
      <c r="BF870" s="106">
        <v>0</v>
      </c>
      <c r="BG870" s="106">
        <v>0</v>
      </c>
      <c r="BH870" s="106">
        <v>0</v>
      </c>
      <c r="BI870" s="151">
        <v>0</v>
      </c>
      <c r="BJ870" s="106">
        <v>1</v>
      </c>
      <c r="BK870" s="106">
        <v>0</v>
      </c>
      <c r="BL870" s="106">
        <v>0</v>
      </c>
      <c r="BM870" s="106">
        <v>0</v>
      </c>
      <c r="BN870" s="106">
        <v>0</v>
      </c>
      <c r="BO870" s="106">
        <v>0</v>
      </c>
    </row>
    <row r="871" spans="3:67" ht="19.5" customHeight="1">
      <c r="C871" s="106">
        <v>62000034</v>
      </c>
      <c r="D871" s="135" t="s">
        <v>1014</v>
      </c>
      <c r="E871" s="14">
        <v>1</v>
      </c>
      <c r="F871" s="11">
        <v>60010100</v>
      </c>
      <c r="G871" s="14">
        <v>0</v>
      </c>
      <c r="H871" s="13">
        <v>0</v>
      </c>
      <c r="I871" s="14">
        <v>1</v>
      </c>
      <c r="J871" s="14">
        <v>0</v>
      </c>
      <c r="K871" s="14">
        <v>0</v>
      </c>
      <c r="L871" s="11">
        <v>0</v>
      </c>
      <c r="M871" s="11">
        <v>0</v>
      </c>
      <c r="N871" s="11">
        <v>2</v>
      </c>
      <c r="O871" s="11">
        <v>1</v>
      </c>
      <c r="P871" s="11">
        <v>1</v>
      </c>
      <c r="Q871" s="11">
        <v>0</v>
      </c>
      <c r="R871" s="6">
        <v>0</v>
      </c>
      <c r="S871" s="11">
        <v>0</v>
      </c>
      <c r="T871" s="11">
        <v>1</v>
      </c>
      <c r="U871" s="11">
        <v>2</v>
      </c>
      <c r="V871" s="11">
        <v>0</v>
      </c>
      <c r="W871" s="11">
        <v>2.5</v>
      </c>
      <c r="X871" s="11">
        <v>0</v>
      </c>
      <c r="Y871" s="11">
        <v>1</v>
      </c>
      <c r="Z871" s="11">
        <v>0</v>
      </c>
      <c r="AA871" s="11">
        <v>0</v>
      </c>
      <c r="AB871" s="11">
        <v>0</v>
      </c>
      <c r="AC871" s="11">
        <v>0</v>
      </c>
      <c r="AD871" s="11">
        <v>16</v>
      </c>
      <c r="AE871" s="11">
        <v>1</v>
      </c>
      <c r="AF871" s="11" t="s">
        <v>391</v>
      </c>
      <c r="AG871" s="6">
        <v>0</v>
      </c>
      <c r="AH871" s="6">
        <v>1</v>
      </c>
      <c r="AI871" s="6">
        <v>0</v>
      </c>
      <c r="AJ871" s="6">
        <v>3</v>
      </c>
      <c r="AK871" s="11">
        <v>0</v>
      </c>
      <c r="AL871" s="11">
        <v>0</v>
      </c>
      <c r="AM871" s="11">
        <v>0</v>
      </c>
      <c r="AN871" s="11">
        <v>2.5</v>
      </c>
      <c r="AO871" s="11">
        <v>5000</v>
      </c>
      <c r="AP871" s="11">
        <v>3</v>
      </c>
      <c r="AQ871" s="11">
        <v>0</v>
      </c>
      <c r="AR871" s="6">
        <v>0</v>
      </c>
      <c r="AS871" s="11">
        <v>0</v>
      </c>
      <c r="AT871" s="15" t="s">
        <v>196</v>
      </c>
      <c r="AU871" s="11" t="s">
        <v>348</v>
      </c>
      <c r="AV871" s="14">
        <v>10000007</v>
      </c>
      <c r="AW871" s="14">
        <v>70405001</v>
      </c>
      <c r="AX871" s="12" t="s">
        <v>160</v>
      </c>
      <c r="AY871" s="11">
        <v>0</v>
      </c>
      <c r="AZ871" s="13">
        <v>0</v>
      </c>
      <c r="BA871" s="13">
        <v>0</v>
      </c>
      <c r="BB871" s="37" t="s">
        <v>1015</v>
      </c>
      <c r="BC871" s="11">
        <v>0</v>
      </c>
      <c r="BD871" s="11">
        <v>0</v>
      </c>
      <c r="BE871" s="11">
        <v>0</v>
      </c>
      <c r="BF871" s="11">
        <v>0</v>
      </c>
      <c r="BG871" s="11">
        <v>0</v>
      </c>
      <c r="BH871" s="11">
        <v>0</v>
      </c>
      <c r="BI871" s="9">
        <v>0</v>
      </c>
      <c r="BJ871" s="6">
        <v>0</v>
      </c>
      <c r="BK871" s="6">
        <v>0</v>
      </c>
      <c r="BL871" s="6">
        <v>0</v>
      </c>
      <c r="BM871" s="6">
        <v>0</v>
      </c>
      <c r="BN871" s="6">
        <v>0</v>
      </c>
      <c r="BO871" s="6">
        <v>0</v>
      </c>
    </row>
    <row r="872" spans="3:67" ht="20.100000000000001" customHeight="1">
      <c r="C872" s="6">
        <v>62000035</v>
      </c>
      <c r="D872" s="7" t="s">
        <v>1016</v>
      </c>
      <c r="E872" s="6">
        <v>1</v>
      </c>
      <c r="F872" s="6">
        <v>30001</v>
      </c>
      <c r="G872" s="6">
        <v>0</v>
      </c>
      <c r="H872" s="6">
        <v>0</v>
      </c>
      <c r="I872" s="6">
        <v>1</v>
      </c>
      <c r="J872" s="6">
        <v>0</v>
      </c>
      <c r="K872" s="11">
        <v>0</v>
      </c>
      <c r="L872" s="6">
        <v>0</v>
      </c>
      <c r="M872" s="6">
        <v>0</v>
      </c>
      <c r="N872" s="6">
        <v>2</v>
      </c>
      <c r="O872" s="6">
        <v>1</v>
      </c>
      <c r="P872" s="6">
        <v>0.05</v>
      </c>
      <c r="Q872" s="6">
        <v>0</v>
      </c>
      <c r="R872" s="6">
        <v>0</v>
      </c>
      <c r="S872" s="6">
        <v>0</v>
      </c>
      <c r="T872" s="6">
        <v>1</v>
      </c>
      <c r="U872" s="6">
        <v>2</v>
      </c>
      <c r="V872" s="6">
        <v>0</v>
      </c>
      <c r="W872" s="6">
        <v>0</v>
      </c>
      <c r="X872" s="6">
        <v>0</v>
      </c>
      <c r="Y872" s="6">
        <v>0</v>
      </c>
      <c r="Z872" s="6">
        <v>0</v>
      </c>
      <c r="AA872" s="6">
        <v>0</v>
      </c>
      <c r="AB872" s="6">
        <v>1</v>
      </c>
      <c r="AC872" s="6">
        <v>0</v>
      </c>
      <c r="AD872" s="6">
        <v>1</v>
      </c>
      <c r="AE872" s="6">
        <v>0</v>
      </c>
      <c r="AF872" s="6">
        <v>0</v>
      </c>
      <c r="AG872" s="6">
        <v>2</v>
      </c>
      <c r="AH872" s="6">
        <v>0</v>
      </c>
      <c r="AI872" s="6">
        <v>0</v>
      </c>
      <c r="AJ872" s="6">
        <v>0</v>
      </c>
      <c r="AK872" s="6">
        <v>0</v>
      </c>
      <c r="AL872" s="6">
        <v>0</v>
      </c>
      <c r="AM872" s="6">
        <v>0</v>
      </c>
      <c r="AN872" s="6">
        <v>0</v>
      </c>
      <c r="AO872" s="6">
        <v>1000</v>
      </c>
      <c r="AP872" s="6">
        <v>0</v>
      </c>
      <c r="AQ872" s="6">
        <v>0</v>
      </c>
      <c r="AR872" s="6">
        <v>92000023</v>
      </c>
      <c r="AS872" s="6" t="s">
        <v>158</v>
      </c>
      <c r="AT872" s="7" t="s">
        <v>159</v>
      </c>
      <c r="AU872" s="6" t="s">
        <v>821</v>
      </c>
      <c r="AV872" s="6">
        <v>0</v>
      </c>
      <c r="AW872" s="6">
        <v>0</v>
      </c>
      <c r="AX872" s="7" t="s">
        <v>160</v>
      </c>
      <c r="AY872" s="7" t="s">
        <v>158</v>
      </c>
      <c r="AZ872" s="6">
        <v>0</v>
      </c>
      <c r="BA872" s="6">
        <v>0</v>
      </c>
      <c r="BB872" s="33" t="s">
        <v>998</v>
      </c>
      <c r="BC872" s="6">
        <v>0</v>
      </c>
      <c r="BD872" s="6">
        <v>0</v>
      </c>
      <c r="BE872" s="6">
        <v>0</v>
      </c>
      <c r="BF872" s="6">
        <v>0</v>
      </c>
      <c r="BG872" s="6">
        <v>0</v>
      </c>
      <c r="BH872" s="6">
        <v>0</v>
      </c>
      <c r="BI872" s="113">
        <v>0</v>
      </c>
      <c r="BJ872" s="6">
        <v>1</v>
      </c>
      <c r="BK872" s="6">
        <v>0</v>
      </c>
      <c r="BL872" s="6">
        <v>0</v>
      </c>
      <c r="BM872" s="6">
        <v>0</v>
      </c>
      <c r="BN872" s="6">
        <v>0</v>
      </c>
      <c r="BO872" s="6">
        <v>0</v>
      </c>
    </row>
    <row r="873" spans="3:67" ht="20.100000000000001" customHeight="1">
      <c r="C873" s="6">
        <v>62000036</v>
      </c>
      <c r="D873" s="7" t="s">
        <v>1017</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92000024</v>
      </c>
      <c r="AS873" s="6" t="s">
        <v>158</v>
      </c>
      <c r="AT873" s="7" t="s">
        <v>159</v>
      </c>
      <c r="AU873" s="6" t="s">
        <v>821</v>
      </c>
      <c r="AV873" s="6">
        <v>0</v>
      </c>
      <c r="AW873" s="6">
        <v>40000003</v>
      </c>
      <c r="AX873" s="7" t="s">
        <v>160</v>
      </c>
      <c r="AY873" s="7" t="s">
        <v>158</v>
      </c>
      <c r="AZ873" s="6">
        <v>0</v>
      </c>
      <c r="BA873" s="6">
        <v>0</v>
      </c>
      <c r="BB873" s="33" t="s">
        <v>998</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106">
        <v>62000037</v>
      </c>
      <c r="D874" s="135" t="s">
        <v>1018</v>
      </c>
      <c r="E874" s="106">
        <v>1</v>
      </c>
      <c r="F874" s="106">
        <v>30001</v>
      </c>
      <c r="G874" s="106">
        <v>0</v>
      </c>
      <c r="H874" s="106">
        <v>0</v>
      </c>
      <c r="I874" s="106">
        <v>1</v>
      </c>
      <c r="J874" s="106">
        <v>0</v>
      </c>
      <c r="K874" s="106">
        <v>0</v>
      </c>
      <c r="L874" s="106">
        <v>0</v>
      </c>
      <c r="M874" s="106">
        <v>0</v>
      </c>
      <c r="N874" s="106">
        <v>2</v>
      </c>
      <c r="O874" s="106">
        <v>1</v>
      </c>
      <c r="P874" s="106">
        <v>0.05</v>
      </c>
      <c r="Q874" s="106">
        <v>0</v>
      </c>
      <c r="R874" s="106">
        <v>0</v>
      </c>
      <c r="S874" s="106">
        <v>0</v>
      </c>
      <c r="T874" s="106">
        <v>1</v>
      </c>
      <c r="U874" s="106">
        <v>2</v>
      </c>
      <c r="V874" s="106">
        <v>0</v>
      </c>
      <c r="W874" s="106">
        <v>0</v>
      </c>
      <c r="X874" s="106">
        <v>0</v>
      </c>
      <c r="Y874" s="106">
        <v>0</v>
      </c>
      <c r="Z874" s="106">
        <v>0</v>
      </c>
      <c r="AA874" s="106">
        <v>0</v>
      </c>
      <c r="AB874" s="106">
        <v>1</v>
      </c>
      <c r="AC874" s="106">
        <v>0</v>
      </c>
      <c r="AD874" s="106">
        <v>1</v>
      </c>
      <c r="AE874" s="106">
        <v>0</v>
      </c>
      <c r="AF874" s="106">
        <v>0</v>
      </c>
      <c r="AG874" s="106">
        <v>2</v>
      </c>
      <c r="AH874" s="106">
        <v>0</v>
      </c>
      <c r="AI874" s="106">
        <v>0</v>
      </c>
      <c r="AJ874" s="106">
        <v>0</v>
      </c>
      <c r="AK874" s="106">
        <v>0</v>
      </c>
      <c r="AL874" s="106">
        <v>0</v>
      </c>
      <c r="AM874" s="106">
        <v>0</v>
      </c>
      <c r="AN874" s="106">
        <v>0</v>
      </c>
      <c r="AO874" s="106">
        <v>1000</v>
      </c>
      <c r="AP874" s="106">
        <v>0</v>
      </c>
      <c r="AQ874" s="106">
        <v>0</v>
      </c>
      <c r="AR874" s="106">
        <v>92000021</v>
      </c>
      <c r="AS874" s="106" t="s">
        <v>158</v>
      </c>
      <c r="AT874" s="135" t="s">
        <v>159</v>
      </c>
      <c r="AU874" s="106" t="s">
        <v>821</v>
      </c>
      <c r="AV874" s="106">
        <v>0</v>
      </c>
      <c r="AW874" s="106">
        <v>40000003</v>
      </c>
      <c r="AX874" s="135" t="s">
        <v>160</v>
      </c>
      <c r="AY874" s="135" t="s">
        <v>158</v>
      </c>
      <c r="AZ874" s="106">
        <v>0</v>
      </c>
      <c r="BA874" s="106">
        <v>0</v>
      </c>
      <c r="BB874" s="145" t="s">
        <v>998</v>
      </c>
      <c r="BC874" s="106">
        <v>0</v>
      </c>
      <c r="BD874" s="106">
        <v>0</v>
      </c>
      <c r="BE874" s="106">
        <v>0</v>
      </c>
      <c r="BF874" s="106">
        <v>0</v>
      </c>
      <c r="BG874" s="106">
        <v>0</v>
      </c>
      <c r="BH874" s="106">
        <v>0</v>
      </c>
      <c r="BI874" s="151">
        <v>0</v>
      </c>
      <c r="BJ874" s="106">
        <v>1</v>
      </c>
      <c r="BK874" s="106">
        <v>0</v>
      </c>
      <c r="BL874" s="106">
        <v>0</v>
      </c>
      <c r="BM874" s="106">
        <v>0</v>
      </c>
      <c r="BN874" s="106">
        <v>0</v>
      </c>
      <c r="BO874" s="106">
        <v>0</v>
      </c>
    </row>
    <row r="875" spans="3:67" ht="20.100000000000001" customHeight="1">
      <c r="C875" s="6">
        <v>62000038</v>
      </c>
      <c r="D875" s="7" t="s">
        <v>1019</v>
      </c>
      <c r="E875" s="6">
        <v>1</v>
      </c>
      <c r="F875" s="6">
        <v>30001</v>
      </c>
      <c r="G875" s="6">
        <v>0</v>
      </c>
      <c r="H875" s="6">
        <v>0</v>
      </c>
      <c r="I875" s="6">
        <v>1</v>
      </c>
      <c r="J875" s="6">
        <v>0</v>
      </c>
      <c r="K875" s="11">
        <v>0</v>
      </c>
      <c r="L875" s="6">
        <v>0</v>
      </c>
      <c r="M875" s="6">
        <v>0</v>
      </c>
      <c r="N875" s="6">
        <v>2</v>
      </c>
      <c r="O875" s="6">
        <v>1</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0</v>
      </c>
      <c r="AS875" s="178" t="s">
        <v>1020</v>
      </c>
      <c r="AT875" s="7" t="s">
        <v>159</v>
      </c>
      <c r="AU875" s="6" t="s">
        <v>821</v>
      </c>
      <c r="AV875" s="6">
        <v>0</v>
      </c>
      <c r="AW875" s="6">
        <v>0</v>
      </c>
      <c r="AX875" s="7" t="s">
        <v>160</v>
      </c>
      <c r="AY875" s="7" t="s">
        <v>158</v>
      </c>
      <c r="AZ875" s="6">
        <v>0</v>
      </c>
      <c r="BA875" s="6">
        <v>0</v>
      </c>
      <c r="BB875" s="33" t="s">
        <v>998</v>
      </c>
      <c r="BC875" s="6">
        <v>0</v>
      </c>
      <c r="BD875" s="6">
        <v>0</v>
      </c>
      <c r="BE875" s="6">
        <v>0</v>
      </c>
      <c r="BF875" s="6">
        <v>0</v>
      </c>
      <c r="BG875" s="6">
        <v>0</v>
      </c>
      <c r="BH875" s="6">
        <v>0</v>
      </c>
      <c r="BI875" s="113">
        <v>0</v>
      </c>
      <c r="BJ875" s="6">
        <v>1</v>
      </c>
      <c r="BK875" s="6">
        <v>0</v>
      </c>
      <c r="BL875" s="6">
        <v>0</v>
      </c>
      <c r="BM875" s="6">
        <v>0</v>
      </c>
      <c r="BN875" s="6">
        <v>0</v>
      </c>
      <c r="BO875" s="6">
        <v>0</v>
      </c>
    </row>
    <row r="876" spans="3:67" ht="20.25" customHeight="1">
      <c r="C876" s="14">
        <v>62000101</v>
      </c>
      <c r="D876" s="15" t="s">
        <v>1021</v>
      </c>
      <c r="E876" s="14">
        <v>1</v>
      </c>
      <c r="F876" s="14">
        <v>62000101</v>
      </c>
      <c r="G876" s="14">
        <v>0</v>
      </c>
      <c r="H876" s="13">
        <v>0</v>
      </c>
      <c r="I876" s="14">
        <v>1</v>
      </c>
      <c r="J876" s="14">
        <v>0</v>
      </c>
      <c r="K876" s="11">
        <v>0</v>
      </c>
      <c r="L876" s="14">
        <v>0</v>
      </c>
      <c r="M876" s="14">
        <v>0</v>
      </c>
      <c r="N876" s="14">
        <v>1</v>
      </c>
      <c r="O876" s="14">
        <v>0</v>
      </c>
      <c r="P876" s="14">
        <v>0</v>
      </c>
      <c r="Q876" s="14">
        <v>0</v>
      </c>
      <c r="R876" s="6">
        <v>0</v>
      </c>
      <c r="S876" s="13">
        <v>0</v>
      </c>
      <c r="T876" s="11">
        <v>1</v>
      </c>
      <c r="U876" s="14">
        <v>1</v>
      </c>
      <c r="V876" s="14">
        <v>0</v>
      </c>
      <c r="W876" s="14">
        <v>3</v>
      </c>
      <c r="X876" s="14">
        <v>0</v>
      </c>
      <c r="Y876" s="14">
        <v>0</v>
      </c>
      <c r="Z876" s="14">
        <v>0</v>
      </c>
      <c r="AA876" s="14">
        <v>0</v>
      </c>
      <c r="AB876" s="14">
        <v>0</v>
      </c>
      <c r="AC876" s="14">
        <v>0</v>
      </c>
      <c r="AD876" s="14">
        <v>12</v>
      </c>
      <c r="AE876" s="14">
        <v>0</v>
      </c>
      <c r="AF876" s="14">
        <v>3</v>
      </c>
      <c r="AG876" s="6">
        <v>7</v>
      </c>
      <c r="AH876" s="6">
        <v>0</v>
      </c>
      <c r="AI876" s="6">
        <v>0</v>
      </c>
      <c r="AJ876" s="6">
        <v>10</v>
      </c>
      <c r="AK876" s="14">
        <v>0</v>
      </c>
      <c r="AL876" s="14">
        <v>0</v>
      </c>
      <c r="AM876" s="14">
        <v>0</v>
      </c>
      <c r="AN876" s="14">
        <v>0</v>
      </c>
      <c r="AO876" s="14">
        <v>3000</v>
      </c>
      <c r="AP876" s="14">
        <v>0.5</v>
      </c>
      <c r="AQ876" s="14">
        <v>20</v>
      </c>
      <c r="AR876" s="6">
        <v>0</v>
      </c>
      <c r="AS876" s="14" t="s">
        <v>158</v>
      </c>
      <c r="AT876" s="12" t="s">
        <v>186</v>
      </c>
      <c r="AU876" s="14" t="s">
        <v>782</v>
      </c>
      <c r="AV876" s="14">
        <v>10000011</v>
      </c>
      <c r="AW876" s="14">
        <v>20001010</v>
      </c>
      <c r="AX876" s="15" t="s">
        <v>193</v>
      </c>
      <c r="AY876" s="15" t="s">
        <v>158</v>
      </c>
      <c r="AZ876" s="13">
        <v>0</v>
      </c>
      <c r="BA876" s="13">
        <v>0</v>
      </c>
      <c r="BB876" s="37" t="s">
        <v>1022</v>
      </c>
      <c r="BC876" s="14">
        <v>0</v>
      </c>
      <c r="BD876" s="11">
        <v>0</v>
      </c>
      <c r="BE876" s="14">
        <v>0</v>
      </c>
      <c r="BF876" s="14">
        <v>0</v>
      </c>
      <c r="BG876" s="14">
        <v>0</v>
      </c>
      <c r="BH876" s="14">
        <v>0</v>
      </c>
      <c r="BI876" s="9">
        <v>0</v>
      </c>
      <c r="BJ876" s="6">
        <v>0</v>
      </c>
      <c r="BK876" s="6">
        <v>0</v>
      </c>
      <c r="BL876" s="6">
        <v>0</v>
      </c>
      <c r="BM876" s="6">
        <v>0</v>
      </c>
      <c r="BN876" s="6">
        <v>0</v>
      </c>
      <c r="BO876" s="6">
        <v>0</v>
      </c>
    </row>
    <row r="877" spans="3:67" ht="20.25" customHeight="1">
      <c r="C877" s="66">
        <v>62000102</v>
      </c>
      <c r="D877" s="82" t="s">
        <v>783</v>
      </c>
      <c r="E877" s="66">
        <v>1</v>
      </c>
      <c r="F877" s="66">
        <v>62011201</v>
      </c>
      <c r="G877" s="66">
        <v>0</v>
      </c>
      <c r="H877" s="73">
        <v>0</v>
      </c>
      <c r="I877" s="66">
        <v>1</v>
      </c>
      <c r="J877" s="66">
        <v>0</v>
      </c>
      <c r="K877" s="55">
        <v>0</v>
      </c>
      <c r="L877" s="66">
        <v>0</v>
      </c>
      <c r="M877" s="66">
        <v>0</v>
      </c>
      <c r="N877" s="66">
        <v>2</v>
      </c>
      <c r="O877" s="66">
        <v>1</v>
      </c>
      <c r="P877" s="66">
        <v>0.05</v>
      </c>
      <c r="Q877" s="66">
        <v>0</v>
      </c>
      <c r="R877" s="62">
        <v>0</v>
      </c>
      <c r="S877" s="73">
        <v>0</v>
      </c>
      <c r="T877" s="55">
        <v>1</v>
      </c>
      <c r="U877" s="66">
        <v>2</v>
      </c>
      <c r="V877" s="66">
        <v>0</v>
      </c>
      <c r="W877" s="66">
        <v>1.8</v>
      </c>
      <c r="X877" s="66">
        <v>700</v>
      </c>
      <c r="Y877" s="66">
        <v>0</v>
      </c>
      <c r="Z877" s="66">
        <v>0</v>
      </c>
      <c r="AA877" s="66">
        <v>0</v>
      </c>
      <c r="AB877" s="66">
        <v>1</v>
      </c>
      <c r="AC877" s="66">
        <v>0</v>
      </c>
      <c r="AD877" s="66">
        <v>10</v>
      </c>
      <c r="AE877" s="66">
        <v>1</v>
      </c>
      <c r="AF877" s="66">
        <v>1</v>
      </c>
      <c r="AG877" s="62">
        <v>2</v>
      </c>
      <c r="AH877" s="62">
        <v>2</v>
      </c>
      <c r="AI877" s="6">
        <v>0</v>
      </c>
      <c r="AJ877" s="62">
        <v>4</v>
      </c>
      <c r="AK877" s="66">
        <v>0</v>
      </c>
      <c r="AL877" s="66">
        <v>0</v>
      </c>
      <c r="AM877" s="66">
        <v>0</v>
      </c>
      <c r="AN877" s="66">
        <v>0.5</v>
      </c>
      <c r="AO877" s="66">
        <v>30000</v>
      </c>
      <c r="AP877" s="66">
        <v>0.5</v>
      </c>
      <c r="AQ877" s="66">
        <v>10</v>
      </c>
      <c r="AR877" s="62">
        <v>0</v>
      </c>
      <c r="AS877" s="66">
        <v>92002001</v>
      </c>
      <c r="AT877" s="54" t="s">
        <v>159</v>
      </c>
      <c r="AU877" s="66" t="s">
        <v>355</v>
      </c>
      <c r="AV877" s="66">
        <v>10003002</v>
      </c>
      <c r="AW877" s="66">
        <v>21100020</v>
      </c>
      <c r="AX877" s="82" t="s">
        <v>379</v>
      </c>
      <c r="AY877" s="82">
        <v>0</v>
      </c>
      <c r="AZ877" s="73">
        <v>0</v>
      </c>
      <c r="BA877" s="73">
        <v>0</v>
      </c>
      <c r="BB877" s="74" t="str">
        <f t="shared" ref="BB877" si="105">"立即对目标范围内的怪物造成"&amp;W877*100&amp;"%攻击伤害+"&amp;X877&amp;"点固定伤害"&amp;",并使目标移动速度降低50%,持续3秒"</f>
        <v>立即对目标范围内的怪物造成180%攻击伤害+700点固定伤害,并使目标移动速度降低50%,持续3秒</v>
      </c>
      <c r="BC877" s="66">
        <v>0</v>
      </c>
      <c r="BD877" s="55">
        <v>0</v>
      </c>
      <c r="BE877" s="66">
        <v>0</v>
      </c>
      <c r="BF877" s="66">
        <v>0</v>
      </c>
      <c r="BG877" s="66">
        <v>0</v>
      </c>
      <c r="BH877" s="66">
        <v>0</v>
      </c>
      <c r="BI877" s="85">
        <v>0</v>
      </c>
      <c r="BJ877" s="6">
        <v>0</v>
      </c>
      <c r="BK877" s="6">
        <v>0</v>
      </c>
      <c r="BL877" s="6">
        <v>0</v>
      </c>
      <c r="BM877" s="6">
        <v>0</v>
      </c>
      <c r="BN877" s="6">
        <v>0</v>
      </c>
      <c r="BO877" s="6">
        <v>0</v>
      </c>
    </row>
    <row r="878" spans="3:67" ht="20.25" customHeight="1">
      <c r="C878" s="14">
        <v>62000103</v>
      </c>
      <c r="D878" s="15" t="s">
        <v>1023</v>
      </c>
      <c r="E878" s="14">
        <v>1</v>
      </c>
      <c r="F878" s="14">
        <v>62000103</v>
      </c>
      <c r="G878" s="14">
        <v>0</v>
      </c>
      <c r="H878" s="13">
        <v>0</v>
      </c>
      <c r="I878" s="14">
        <v>1</v>
      </c>
      <c r="J878" s="14">
        <v>0</v>
      </c>
      <c r="K878" s="11">
        <v>0</v>
      </c>
      <c r="L878" s="14">
        <v>0</v>
      </c>
      <c r="M878" s="14">
        <v>0</v>
      </c>
      <c r="N878" s="14">
        <v>1</v>
      </c>
      <c r="O878" s="14">
        <v>0</v>
      </c>
      <c r="P878" s="14">
        <v>0</v>
      </c>
      <c r="Q878" s="14">
        <v>0</v>
      </c>
      <c r="R878" s="6">
        <v>0</v>
      </c>
      <c r="S878" s="13">
        <v>0</v>
      </c>
      <c r="T878" s="11">
        <v>1</v>
      </c>
      <c r="U878" s="14">
        <v>2</v>
      </c>
      <c r="V878" s="14">
        <v>0</v>
      </c>
      <c r="W878" s="14">
        <v>3.25</v>
      </c>
      <c r="X878" s="14">
        <v>0</v>
      </c>
      <c r="Y878" s="14">
        <v>0</v>
      </c>
      <c r="Z878" s="14">
        <v>0</v>
      </c>
      <c r="AA878" s="14">
        <v>0</v>
      </c>
      <c r="AB878" s="14">
        <v>0</v>
      </c>
      <c r="AC878" s="14">
        <v>0</v>
      </c>
      <c r="AD878" s="14">
        <v>20</v>
      </c>
      <c r="AE878" s="14">
        <v>1</v>
      </c>
      <c r="AF878" s="14">
        <v>4</v>
      </c>
      <c r="AG878" s="6">
        <v>2</v>
      </c>
      <c r="AH878" s="6">
        <v>1</v>
      </c>
      <c r="AI878" s="6">
        <v>0</v>
      </c>
      <c r="AJ878" s="6">
        <v>6</v>
      </c>
      <c r="AK878" s="14">
        <v>0</v>
      </c>
      <c r="AL878" s="14">
        <v>0.5</v>
      </c>
      <c r="AM878" s="14">
        <v>0</v>
      </c>
      <c r="AN878" s="14">
        <v>0.5</v>
      </c>
      <c r="AO878" s="14">
        <v>30000</v>
      </c>
      <c r="AP878" s="14">
        <v>0</v>
      </c>
      <c r="AQ878" s="14">
        <v>0</v>
      </c>
      <c r="AR878" s="6">
        <v>0</v>
      </c>
      <c r="AS878" s="14">
        <v>93000205</v>
      </c>
      <c r="AT878" s="12" t="s">
        <v>159</v>
      </c>
      <c r="AU878" s="14" t="s">
        <v>355</v>
      </c>
      <c r="AV878" s="14">
        <v>10003002</v>
      </c>
      <c r="AW878" s="14">
        <v>20001020</v>
      </c>
      <c r="AX878" s="15" t="s">
        <v>160</v>
      </c>
      <c r="AY878" s="15">
        <v>0</v>
      </c>
      <c r="AZ878" s="13">
        <v>0</v>
      </c>
      <c r="BA878" s="13">
        <v>0</v>
      </c>
      <c r="BB878" s="37" t="s">
        <v>1024</v>
      </c>
      <c r="BC878" s="14">
        <v>0</v>
      </c>
      <c r="BD878" s="11">
        <v>0</v>
      </c>
      <c r="BE878" s="14">
        <v>0</v>
      </c>
      <c r="BF878" s="14">
        <v>0</v>
      </c>
      <c r="BG878" s="14">
        <v>0</v>
      </c>
      <c r="BH878" s="14">
        <v>0</v>
      </c>
      <c r="BI878" s="9">
        <v>0</v>
      </c>
      <c r="BJ878" s="6">
        <v>0</v>
      </c>
      <c r="BK878" s="6">
        <v>0</v>
      </c>
      <c r="BL878" s="6">
        <v>0</v>
      </c>
      <c r="BM878" s="6">
        <v>0</v>
      </c>
      <c r="BN878" s="6">
        <v>0</v>
      </c>
      <c r="BO878" s="6">
        <v>0</v>
      </c>
    </row>
    <row r="879" spans="3:67" ht="20.25" customHeight="1">
      <c r="C879" s="66">
        <v>62000104</v>
      </c>
      <c r="D879" s="82" t="s">
        <v>694</v>
      </c>
      <c r="E879" s="66">
        <v>1</v>
      </c>
      <c r="F879" s="66">
        <v>62012201</v>
      </c>
      <c r="G879" s="66">
        <v>0</v>
      </c>
      <c r="H879" s="73">
        <v>0</v>
      </c>
      <c r="I879" s="66">
        <v>1</v>
      </c>
      <c r="J879" s="66">
        <v>0</v>
      </c>
      <c r="K879" s="55">
        <v>0</v>
      </c>
      <c r="L879" s="66">
        <v>0</v>
      </c>
      <c r="M879" s="66">
        <v>0</v>
      </c>
      <c r="N879" s="66">
        <v>2</v>
      </c>
      <c r="O879" s="66">
        <v>3</v>
      </c>
      <c r="P879" s="66">
        <v>0.15</v>
      </c>
      <c r="Q879" s="66">
        <v>0</v>
      </c>
      <c r="R879" s="62">
        <v>0</v>
      </c>
      <c r="S879" s="73">
        <v>0</v>
      </c>
      <c r="T879" s="55">
        <v>1</v>
      </c>
      <c r="U879" s="66">
        <v>2</v>
      </c>
      <c r="V879" s="66">
        <v>0</v>
      </c>
      <c r="W879" s="66">
        <v>1.8</v>
      </c>
      <c r="X879" s="66">
        <v>700</v>
      </c>
      <c r="Y879" s="66">
        <v>0</v>
      </c>
      <c r="Z879" s="66">
        <v>0</v>
      </c>
      <c r="AA879" s="66">
        <v>0</v>
      </c>
      <c r="AB879" s="66">
        <v>1</v>
      </c>
      <c r="AC879" s="66">
        <v>0</v>
      </c>
      <c r="AD879" s="66">
        <v>15</v>
      </c>
      <c r="AE879" s="66">
        <v>1</v>
      </c>
      <c r="AF879" s="66">
        <v>3.5</v>
      </c>
      <c r="AG879" s="62">
        <v>0</v>
      </c>
      <c r="AH879" s="62">
        <v>0</v>
      </c>
      <c r="AI879" s="6">
        <v>0</v>
      </c>
      <c r="AJ879" s="62">
        <v>4</v>
      </c>
      <c r="AK879" s="66">
        <v>0</v>
      </c>
      <c r="AL879" s="66">
        <v>0</v>
      </c>
      <c r="AM879" s="66">
        <v>0</v>
      </c>
      <c r="AN879" s="66">
        <v>0</v>
      </c>
      <c r="AO879" s="66">
        <v>3000</v>
      </c>
      <c r="AP879" s="66">
        <v>0</v>
      </c>
      <c r="AQ879" s="66">
        <v>0</v>
      </c>
      <c r="AR879" s="62">
        <v>0</v>
      </c>
      <c r="AS879" s="66">
        <v>92005001</v>
      </c>
      <c r="AT879" s="54" t="s">
        <v>159</v>
      </c>
      <c r="AU879" s="66" t="s">
        <v>348</v>
      </c>
      <c r="AV879" s="66">
        <v>10000009</v>
      </c>
      <c r="AW879" s="66">
        <v>21100050</v>
      </c>
      <c r="AX879" s="82" t="s">
        <v>160</v>
      </c>
      <c r="AY879" s="82">
        <v>0</v>
      </c>
      <c r="AZ879" s="73">
        <v>0</v>
      </c>
      <c r="BA879" s="73">
        <v>0</v>
      </c>
      <c r="BB879" s="92" t="str">
        <f>"受到伤害有一定概率立即对自身范围内的怪物造成"&amp;W879*100&amp;"%攻击伤害+"&amp;X879&amp;",并击退周围附近敌方目标"</f>
        <v>受到伤害有一定概率立即对自身范围内的怪物造成180%攻击伤害+700,并击退周围附近敌方目标</v>
      </c>
      <c r="BC879" s="66">
        <v>0</v>
      </c>
      <c r="BD879" s="55">
        <v>0</v>
      </c>
      <c r="BE879" s="66">
        <v>0</v>
      </c>
      <c r="BF879" s="66">
        <v>0</v>
      </c>
      <c r="BG879" s="66">
        <v>0</v>
      </c>
      <c r="BH879" s="66">
        <v>0</v>
      </c>
      <c r="BI879" s="85">
        <v>0</v>
      </c>
      <c r="BJ879" s="6">
        <v>1</v>
      </c>
      <c r="BK879" s="6">
        <v>0</v>
      </c>
      <c r="BL879" s="6">
        <v>0</v>
      </c>
      <c r="BM879" s="6">
        <v>0</v>
      </c>
      <c r="BN879" s="6">
        <v>0</v>
      </c>
      <c r="BO879" s="6">
        <v>0</v>
      </c>
    </row>
    <row r="880" spans="3:67" ht="20.25" customHeight="1">
      <c r="C880" s="66">
        <v>62000105</v>
      </c>
      <c r="D880" s="82" t="s">
        <v>1025</v>
      </c>
      <c r="E880" s="66">
        <v>1</v>
      </c>
      <c r="F880" s="66">
        <v>62000105</v>
      </c>
      <c r="G880" s="66">
        <v>0</v>
      </c>
      <c r="H880" s="73">
        <v>0</v>
      </c>
      <c r="I880" s="66">
        <v>1</v>
      </c>
      <c r="J880" s="66">
        <v>0</v>
      </c>
      <c r="K880" s="55">
        <v>0</v>
      </c>
      <c r="L880" s="66">
        <v>0</v>
      </c>
      <c r="M880" s="66">
        <v>0</v>
      </c>
      <c r="N880" s="66">
        <v>2</v>
      </c>
      <c r="O880" s="66">
        <v>1</v>
      </c>
      <c r="P880" s="66">
        <v>0.1</v>
      </c>
      <c r="Q880" s="66">
        <v>0</v>
      </c>
      <c r="R880" s="62">
        <v>0</v>
      </c>
      <c r="S880" s="73">
        <v>0</v>
      </c>
      <c r="T880" s="55">
        <v>1</v>
      </c>
      <c r="U880" s="66">
        <v>2</v>
      </c>
      <c r="V880" s="66">
        <v>0</v>
      </c>
      <c r="W880" s="66">
        <v>0</v>
      </c>
      <c r="X880" s="66">
        <v>0</v>
      </c>
      <c r="Y880" s="66">
        <v>0</v>
      </c>
      <c r="Z880" s="66">
        <v>0</v>
      </c>
      <c r="AA880" s="66">
        <v>0</v>
      </c>
      <c r="AB880" s="66">
        <v>1</v>
      </c>
      <c r="AC880" s="66">
        <v>0</v>
      </c>
      <c r="AD880" s="66">
        <v>12</v>
      </c>
      <c r="AE880" s="66">
        <v>0</v>
      </c>
      <c r="AF880" s="66">
        <v>0</v>
      </c>
      <c r="AG880" s="62">
        <v>2</v>
      </c>
      <c r="AH880" s="62">
        <v>1</v>
      </c>
      <c r="AI880" s="6">
        <v>0</v>
      </c>
      <c r="AJ880" s="62">
        <v>0</v>
      </c>
      <c r="AK880" s="66">
        <v>0</v>
      </c>
      <c r="AL880" s="66">
        <v>0</v>
      </c>
      <c r="AM880" s="66">
        <v>0</v>
      </c>
      <c r="AN880" s="66">
        <v>0</v>
      </c>
      <c r="AO880" s="66">
        <v>1000</v>
      </c>
      <c r="AP880" s="66">
        <v>0</v>
      </c>
      <c r="AQ880" s="66">
        <v>0</v>
      </c>
      <c r="AR880" s="62">
        <v>92000009</v>
      </c>
      <c r="AS880" s="66" t="s">
        <v>158</v>
      </c>
      <c r="AT880" s="54" t="s">
        <v>159</v>
      </c>
      <c r="AU880" s="66" t="s">
        <v>821</v>
      </c>
      <c r="AV880" s="66">
        <v>0</v>
      </c>
      <c r="AW880" s="66">
        <v>0</v>
      </c>
      <c r="AX880" s="82" t="s">
        <v>160</v>
      </c>
      <c r="AY880" s="82" t="s">
        <v>158</v>
      </c>
      <c r="AZ880" s="73">
        <v>0</v>
      </c>
      <c r="BA880" s="73">
        <v>0</v>
      </c>
      <c r="BB880" s="74" t="s">
        <v>1026</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66">
        <v>62000106</v>
      </c>
      <c r="D881" s="82" t="s">
        <v>1027</v>
      </c>
      <c r="E881" s="66">
        <v>1</v>
      </c>
      <c r="F881" s="66">
        <v>62000106</v>
      </c>
      <c r="G881" s="66">
        <v>0</v>
      </c>
      <c r="H881" s="73">
        <v>0</v>
      </c>
      <c r="I881" s="66">
        <v>1</v>
      </c>
      <c r="J881" s="66">
        <v>0</v>
      </c>
      <c r="K881" s="55">
        <v>0</v>
      </c>
      <c r="L881" s="66">
        <v>0</v>
      </c>
      <c r="M881" s="66">
        <v>0</v>
      </c>
      <c r="N881" s="66">
        <v>2</v>
      </c>
      <c r="O881" s="66">
        <v>2</v>
      </c>
      <c r="P881" s="66">
        <v>0.3</v>
      </c>
      <c r="Q881" s="66">
        <v>0</v>
      </c>
      <c r="R881" s="62">
        <v>0</v>
      </c>
      <c r="S881" s="73">
        <v>0</v>
      </c>
      <c r="T881" s="55">
        <v>1</v>
      </c>
      <c r="U881" s="66">
        <v>2</v>
      </c>
      <c r="V881" s="66">
        <v>0</v>
      </c>
      <c r="W881" s="66">
        <v>0</v>
      </c>
      <c r="X881" s="66">
        <v>0</v>
      </c>
      <c r="Y881" s="66">
        <v>0</v>
      </c>
      <c r="Z881" s="66">
        <v>0</v>
      </c>
      <c r="AA881" s="66">
        <v>0</v>
      </c>
      <c r="AB881" s="66">
        <v>1</v>
      </c>
      <c r="AC881" s="66">
        <v>0</v>
      </c>
      <c r="AD881" s="66">
        <v>45</v>
      </c>
      <c r="AE881" s="66">
        <v>0</v>
      </c>
      <c r="AF881" s="66">
        <v>0</v>
      </c>
      <c r="AG881" s="62">
        <v>2</v>
      </c>
      <c r="AH881" s="62">
        <v>1</v>
      </c>
      <c r="AI881" s="6">
        <v>0</v>
      </c>
      <c r="AJ881" s="62">
        <v>0</v>
      </c>
      <c r="AK881" s="66">
        <v>0</v>
      </c>
      <c r="AL881" s="66">
        <v>0</v>
      </c>
      <c r="AM881" s="66">
        <v>0</v>
      </c>
      <c r="AN881" s="66">
        <v>0</v>
      </c>
      <c r="AO881" s="66">
        <v>1000</v>
      </c>
      <c r="AP881" s="66">
        <v>0</v>
      </c>
      <c r="AQ881" s="66">
        <v>0</v>
      </c>
      <c r="AR881" s="62">
        <v>92000010</v>
      </c>
      <c r="AS881" s="66" t="s">
        <v>158</v>
      </c>
      <c r="AT881" s="54" t="s">
        <v>159</v>
      </c>
      <c r="AU881" s="66" t="s">
        <v>821</v>
      </c>
      <c r="AV881" s="66">
        <v>0</v>
      </c>
      <c r="AW881" s="66">
        <v>0</v>
      </c>
      <c r="AX881" s="82" t="s">
        <v>160</v>
      </c>
      <c r="AY881" s="82" t="s">
        <v>158</v>
      </c>
      <c r="AZ881" s="73">
        <v>0</v>
      </c>
      <c r="BA881" s="73">
        <v>0</v>
      </c>
      <c r="BB881" s="84" t="s">
        <v>1028</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14">
        <v>62000107</v>
      </c>
      <c r="D882" s="15" t="s">
        <v>1029</v>
      </c>
      <c r="E882" s="14">
        <v>1</v>
      </c>
      <c r="F882" s="14">
        <v>62000107</v>
      </c>
      <c r="G882" s="14">
        <v>0</v>
      </c>
      <c r="H882" s="13">
        <v>0</v>
      </c>
      <c r="I882" s="14">
        <v>1</v>
      </c>
      <c r="J882" s="14">
        <v>0</v>
      </c>
      <c r="K882" s="11">
        <v>0</v>
      </c>
      <c r="L882" s="14">
        <v>0</v>
      </c>
      <c r="M882" s="14">
        <v>0</v>
      </c>
      <c r="N882" s="14">
        <v>1</v>
      </c>
      <c r="O882" s="14">
        <v>0</v>
      </c>
      <c r="P882" s="14">
        <v>0</v>
      </c>
      <c r="Q882" s="14">
        <v>0</v>
      </c>
      <c r="R882" s="6">
        <v>0</v>
      </c>
      <c r="S882" s="13">
        <v>0</v>
      </c>
      <c r="T882" s="11">
        <v>1</v>
      </c>
      <c r="U882" s="14">
        <v>2</v>
      </c>
      <c r="V882" s="14">
        <v>0</v>
      </c>
      <c r="W882" s="14">
        <v>2.5</v>
      </c>
      <c r="X882" s="14">
        <v>0</v>
      </c>
      <c r="Y882" s="14">
        <v>0</v>
      </c>
      <c r="Z882" s="14">
        <v>0</v>
      </c>
      <c r="AA882" s="14">
        <v>0</v>
      </c>
      <c r="AB882" s="14">
        <v>0</v>
      </c>
      <c r="AC882" s="14">
        <v>0</v>
      </c>
      <c r="AD882" s="14">
        <v>18</v>
      </c>
      <c r="AE882" s="14">
        <v>1</v>
      </c>
      <c r="AF882" s="14">
        <v>3.5</v>
      </c>
      <c r="AG882" s="6">
        <v>0</v>
      </c>
      <c r="AH882" s="6">
        <v>0</v>
      </c>
      <c r="AI882" s="6">
        <v>0</v>
      </c>
      <c r="AJ882" s="6">
        <v>4</v>
      </c>
      <c r="AK882" s="14">
        <v>0</v>
      </c>
      <c r="AL882" s="14">
        <v>0</v>
      </c>
      <c r="AM882" s="14">
        <v>0</v>
      </c>
      <c r="AN882" s="14">
        <v>0.5</v>
      </c>
      <c r="AO882" s="14">
        <v>3000</v>
      </c>
      <c r="AP882" s="14">
        <v>0</v>
      </c>
      <c r="AQ882" s="14">
        <v>0</v>
      </c>
      <c r="AR882" s="6">
        <v>92000018</v>
      </c>
      <c r="AS882" s="14" t="s">
        <v>1030</v>
      </c>
      <c r="AT882" s="12" t="s">
        <v>159</v>
      </c>
      <c r="AU882" s="14" t="s">
        <v>348</v>
      </c>
      <c r="AV882" s="14">
        <v>10000009</v>
      </c>
      <c r="AW882" s="14">
        <v>20001030</v>
      </c>
      <c r="AX882" s="15" t="s">
        <v>160</v>
      </c>
      <c r="AY882" s="15">
        <v>0</v>
      </c>
      <c r="AZ882" s="13">
        <v>0</v>
      </c>
      <c r="BA882" s="13">
        <v>0</v>
      </c>
      <c r="BB882" s="37" t="s">
        <v>1031</v>
      </c>
      <c r="BC882" s="14">
        <v>0</v>
      </c>
      <c r="BD882" s="11">
        <v>0</v>
      </c>
      <c r="BE882" s="14">
        <v>0</v>
      </c>
      <c r="BF882" s="14">
        <v>0</v>
      </c>
      <c r="BG882" s="14">
        <v>0</v>
      </c>
      <c r="BH882" s="14">
        <v>0</v>
      </c>
      <c r="BI882" s="9">
        <v>0</v>
      </c>
      <c r="BJ882" s="6">
        <v>0</v>
      </c>
      <c r="BK882" s="6">
        <v>0</v>
      </c>
      <c r="BL882" s="6">
        <v>0</v>
      </c>
      <c r="BM882" s="6">
        <v>0</v>
      </c>
      <c r="BN882" s="6">
        <v>0</v>
      </c>
      <c r="BO882" s="6">
        <v>0</v>
      </c>
    </row>
    <row r="883" spans="3:67" ht="20.25" customHeight="1">
      <c r="C883" s="136">
        <v>62000108</v>
      </c>
      <c r="D883" s="137" t="s">
        <v>1032</v>
      </c>
      <c r="E883" s="136">
        <v>1</v>
      </c>
      <c r="F883" s="136">
        <v>62000108</v>
      </c>
      <c r="G883" s="136">
        <v>0</v>
      </c>
      <c r="H883" s="138">
        <v>0</v>
      </c>
      <c r="I883" s="136">
        <v>1</v>
      </c>
      <c r="J883" s="136">
        <v>0</v>
      </c>
      <c r="K883" s="139">
        <v>0</v>
      </c>
      <c r="L883" s="136">
        <v>0</v>
      </c>
      <c r="M883" s="136">
        <v>0</v>
      </c>
      <c r="N883" s="136">
        <v>2</v>
      </c>
      <c r="O883" s="136">
        <v>4</v>
      </c>
      <c r="P883" s="136">
        <v>1</v>
      </c>
      <c r="Q883" s="136">
        <v>0</v>
      </c>
      <c r="R883" s="140">
        <v>0</v>
      </c>
      <c r="S883" s="138">
        <v>0</v>
      </c>
      <c r="T883" s="139">
        <v>1</v>
      </c>
      <c r="U883" s="136">
        <v>2</v>
      </c>
      <c r="V883" s="136">
        <v>0</v>
      </c>
      <c r="W883" s="136">
        <v>0</v>
      </c>
      <c r="X883" s="136">
        <v>0</v>
      </c>
      <c r="Y883" s="136">
        <v>0</v>
      </c>
      <c r="Z883" s="136">
        <v>0</v>
      </c>
      <c r="AA883" s="136">
        <v>0</v>
      </c>
      <c r="AB883" s="136">
        <v>1</v>
      </c>
      <c r="AC883" s="136">
        <v>0</v>
      </c>
      <c r="AD883" s="136">
        <v>1</v>
      </c>
      <c r="AE883" s="136">
        <v>0</v>
      </c>
      <c r="AF883" s="136">
        <v>0</v>
      </c>
      <c r="AG883" s="140">
        <v>8</v>
      </c>
      <c r="AH883" s="140">
        <v>0</v>
      </c>
      <c r="AI883" s="140">
        <v>0</v>
      </c>
      <c r="AJ883" s="140">
        <v>0</v>
      </c>
      <c r="AK883" s="136">
        <v>0</v>
      </c>
      <c r="AL883" s="136">
        <v>0</v>
      </c>
      <c r="AM883" s="136">
        <v>0</v>
      </c>
      <c r="AN883" s="136">
        <v>0</v>
      </c>
      <c r="AO883" s="136">
        <v>1000</v>
      </c>
      <c r="AP883" s="136">
        <v>0</v>
      </c>
      <c r="AQ883" s="136">
        <v>0</v>
      </c>
      <c r="AR883" s="140">
        <v>92000005</v>
      </c>
      <c r="AS883" s="136" t="s">
        <v>158</v>
      </c>
      <c r="AT883" s="141" t="s">
        <v>159</v>
      </c>
      <c r="AU883" s="136" t="s">
        <v>821</v>
      </c>
      <c r="AV883" s="136">
        <v>0</v>
      </c>
      <c r="AW883" s="136">
        <v>40000003</v>
      </c>
      <c r="AX883" s="137" t="s">
        <v>160</v>
      </c>
      <c r="AY883" s="137" t="s">
        <v>158</v>
      </c>
      <c r="AZ883" s="138">
        <v>0</v>
      </c>
      <c r="BA883" s="138">
        <v>0</v>
      </c>
      <c r="BB883" s="146" t="s">
        <v>1033</v>
      </c>
      <c r="BC883" s="136">
        <v>0</v>
      </c>
      <c r="BD883" s="139">
        <v>0</v>
      </c>
      <c r="BE883" s="136">
        <v>0</v>
      </c>
      <c r="BF883" s="136">
        <v>0</v>
      </c>
      <c r="BG883" s="136">
        <v>0</v>
      </c>
      <c r="BH883" s="136">
        <v>0</v>
      </c>
      <c r="BI883" s="152">
        <v>0</v>
      </c>
      <c r="BJ883" s="140">
        <v>1</v>
      </c>
      <c r="BK883" s="6">
        <v>0</v>
      </c>
      <c r="BL883" s="6">
        <v>0</v>
      </c>
      <c r="BM883" s="6">
        <v>0</v>
      </c>
      <c r="BN883" s="6">
        <v>0</v>
      </c>
      <c r="BO883" s="6">
        <v>0</v>
      </c>
    </row>
    <row r="884" spans="3:67" ht="19.5" customHeight="1">
      <c r="C884" s="14">
        <v>62000109</v>
      </c>
      <c r="D884" s="15" t="s">
        <v>1034</v>
      </c>
      <c r="E884" s="11">
        <v>1</v>
      </c>
      <c r="F884" s="14">
        <v>62000109</v>
      </c>
      <c r="G884" s="14">
        <v>0</v>
      </c>
      <c r="H884" s="13">
        <v>0</v>
      </c>
      <c r="I884" s="14">
        <v>1</v>
      </c>
      <c r="J884" s="14">
        <v>0</v>
      </c>
      <c r="K884" s="11">
        <v>0</v>
      </c>
      <c r="L884" s="14">
        <v>0</v>
      </c>
      <c r="M884" s="14">
        <v>0</v>
      </c>
      <c r="N884" s="14">
        <v>1</v>
      </c>
      <c r="O884" s="14">
        <v>0</v>
      </c>
      <c r="P884" s="14">
        <v>0</v>
      </c>
      <c r="Q884" s="14">
        <v>0</v>
      </c>
      <c r="R884" s="6">
        <v>0</v>
      </c>
      <c r="S884" s="13">
        <v>0</v>
      </c>
      <c r="T884" s="11">
        <v>1</v>
      </c>
      <c r="U884" s="14">
        <v>2</v>
      </c>
      <c r="V884" s="14">
        <v>0</v>
      </c>
      <c r="W884" s="14">
        <v>3</v>
      </c>
      <c r="X884" s="14">
        <v>2500</v>
      </c>
      <c r="Y884" s="14">
        <v>0</v>
      </c>
      <c r="Z884" s="14">
        <v>0</v>
      </c>
      <c r="AA884" s="14">
        <v>0</v>
      </c>
      <c r="AB884" s="14">
        <v>0</v>
      </c>
      <c r="AC884" s="14">
        <v>0</v>
      </c>
      <c r="AD884" s="14">
        <v>12</v>
      </c>
      <c r="AE884" s="14">
        <v>1</v>
      </c>
      <c r="AF884" s="14">
        <v>3</v>
      </c>
      <c r="AG884" s="6">
        <v>2</v>
      </c>
      <c r="AH884" s="6">
        <v>2</v>
      </c>
      <c r="AI884" s="6">
        <v>0</v>
      </c>
      <c r="AJ884" s="6">
        <v>4</v>
      </c>
      <c r="AK884" s="14">
        <v>0</v>
      </c>
      <c r="AL884" s="14">
        <v>0</v>
      </c>
      <c r="AM884" s="14">
        <v>0</v>
      </c>
      <c r="AN884" s="14">
        <v>0.2</v>
      </c>
      <c r="AO884" s="14">
        <v>3000</v>
      </c>
      <c r="AP884" s="14">
        <v>0.2</v>
      </c>
      <c r="AQ884" s="14">
        <v>10</v>
      </c>
      <c r="AR884" s="6">
        <v>0</v>
      </c>
      <c r="AS884" s="14">
        <v>92000013</v>
      </c>
      <c r="AT884" s="15" t="s">
        <v>159</v>
      </c>
      <c r="AU884" s="14" t="s">
        <v>355</v>
      </c>
      <c r="AV884" s="14">
        <v>10003002</v>
      </c>
      <c r="AW884" s="14">
        <v>20001040</v>
      </c>
      <c r="AX884" s="15" t="s">
        <v>379</v>
      </c>
      <c r="AY884" s="15">
        <v>0</v>
      </c>
      <c r="AZ884" s="13">
        <v>0</v>
      </c>
      <c r="BA884" s="13">
        <v>0</v>
      </c>
      <c r="BB884" s="110" t="s">
        <v>1035</v>
      </c>
      <c r="BC884" s="14">
        <v>0</v>
      </c>
      <c r="BD884" s="11">
        <v>0</v>
      </c>
      <c r="BE884" s="14">
        <v>0</v>
      </c>
      <c r="BF884" s="14">
        <v>0</v>
      </c>
      <c r="BG884" s="14">
        <v>0</v>
      </c>
      <c r="BH884" s="14">
        <v>0</v>
      </c>
      <c r="BI884" s="9">
        <v>0</v>
      </c>
      <c r="BJ884" s="6">
        <v>0</v>
      </c>
      <c r="BK884" s="6">
        <v>0</v>
      </c>
      <c r="BL884" s="6">
        <v>0</v>
      </c>
      <c r="BM884" s="6">
        <v>0</v>
      </c>
      <c r="BN884" s="6">
        <v>0</v>
      </c>
      <c r="BO884" s="6">
        <v>0</v>
      </c>
    </row>
    <row r="885" spans="3:67" ht="19.5" customHeight="1">
      <c r="C885" s="66">
        <v>63001001</v>
      </c>
      <c r="D885" s="82" t="s">
        <v>1036</v>
      </c>
      <c r="E885" s="55">
        <v>1</v>
      </c>
      <c r="F885" s="66">
        <v>63001001</v>
      </c>
      <c r="G885" s="66">
        <v>0</v>
      </c>
      <c r="H885" s="73">
        <v>0</v>
      </c>
      <c r="I885" s="66">
        <v>1</v>
      </c>
      <c r="J885" s="66">
        <v>0</v>
      </c>
      <c r="K885" s="55">
        <v>0</v>
      </c>
      <c r="L885" s="66">
        <v>0</v>
      </c>
      <c r="M885" s="66">
        <v>0</v>
      </c>
      <c r="N885" s="66">
        <v>2</v>
      </c>
      <c r="O885" s="66">
        <v>12</v>
      </c>
      <c r="P885" s="66">
        <v>1</v>
      </c>
      <c r="Q885" s="66">
        <v>0</v>
      </c>
      <c r="R885" s="62">
        <v>0</v>
      </c>
      <c r="S885" s="73">
        <v>0</v>
      </c>
      <c r="T885" s="55">
        <v>1</v>
      </c>
      <c r="U885" s="66">
        <v>2</v>
      </c>
      <c r="V885" s="66">
        <v>0</v>
      </c>
      <c r="W885" s="66">
        <v>0</v>
      </c>
      <c r="X885" s="66">
        <v>0</v>
      </c>
      <c r="Y885" s="66">
        <v>0</v>
      </c>
      <c r="Z885" s="66">
        <v>0</v>
      </c>
      <c r="AA885" s="66">
        <v>0</v>
      </c>
      <c r="AB885" s="66">
        <v>1</v>
      </c>
      <c r="AC885" s="66">
        <v>0</v>
      </c>
      <c r="AD885" s="66">
        <v>60</v>
      </c>
      <c r="AE885" s="66">
        <v>1</v>
      </c>
      <c r="AF885" s="66" t="s">
        <v>391</v>
      </c>
      <c r="AG885" s="62">
        <v>0</v>
      </c>
      <c r="AH885" s="62">
        <v>0</v>
      </c>
      <c r="AI885" s="6">
        <v>0</v>
      </c>
      <c r="AJ885" s="62">
        <v>0</v>
      </c>
      <c r="AK885" s="66">
        <v>0</v>
      </c>
      <c r="AL885" s="66">
        <v>0</v>
      </c>
      <c r="AM885" s="66">
        <v>0</v>
      </c>
      <c r="AN885" s="66">
        <v>0</v>
      </c>
      <c r="AO885" s="66">
        <v>50000</v>
      </c>
      <c r="AP885" s="66">
        <v>0</v>
      </c>
      <c r="AQ885" s="66">
        <v>0</v>
      </c>
      <c r="AR885" s="62">
        <v>0</v>
      </c>
      <c r="AS885" s="66">
        <v>90501001</v>
      </c>
      <c r="AT885" s="82" t="s">
        <v>158</v>
      </c>
      <c r="AU885" s="66">
        <v>0</v>
      </c>
      <c r="AV885" s="66">
        <v>0</v>
      </c>
      <c r="AW885" s="66">
        <v>0</v>
      </c>
      <c r="AX885" s="12" t="s">
        <v>1037</v>
      </c>
      <c r="AY885" s="82">
        <v>0</v>
      </c>
      <c r="AZ885" s="73">
        <v>0</v>
      </c>
      <c r="BA885" s="73">
        <v>0</v>
      </c>
      <c r="BB885" s="125" t="s">
        <v>1038</v>
      </c>
      <c r="BC885" s="66">
        <v>0</v>
      </c>
      <c r="BD885" s="55">
        <v>0</v>
      </c>
      <c r="BE885" s="66">
        <v>0</v>
      </c>
      <c r="BF885" s="66">
        <v>0</v>
      </c>
      <c r="BG885" s="66">
        <v>0</v>
      </c>
      <c r="BH885" s="66">
        <v>0</v>
      </c>
      <c r="BI885" s="85">
        <v>0</v>
      </c>
      <c r="BJ885" s="6">
        <v>1</v>
      </c>
      <c r="BK885" s="6">
        <v>0</v>
      </c>
      <c r="BL885" s="6">
        <v>0</v>
      </c>
      <c r="BM885" s="6">
        <v>0</v>
      </c>
      <c r="BN885" s="6">
        <v>0</v>
      </c>
      <c r="BO885" s="6">
        <v>0</v>
      </c>
    </row>
    <row r="886" spans="3:67" ht="20.100000000000001" customHeight="1">
      <c r="C886" s="11">
        <v>63001002</v>
      </c>
      <c r="D886" s="12" t="s">
        <v>1039</v>
      </c>
      <c r="E886" s="11">
        <v>1</v>
      </c>
      <c r="F886" s="11">
        <v>63001002</v>
      </c>
      <c r="G886" s="14">
        <v>0</v>
      </c>
      <c r="H886" s="13">
        <v>0</v>
      </c>
      <c r="I886" s="14">
        <v>1</v>
      </c>
      <c r="J886" s="14">
        <v>0</v>
      </c>
      <c r="K886" s="11">
        <v>0</v>
      </c>
      <c r="L886" s="11">
        <v>0</v>
      </c>
      <c r="M886" s="11">
        <v>0</v>
      </c>
      <c r="N886" s="11">
        <v>5</v>
      </c>
      <c r="O886" s="11">
        <v>0</v>
      </c>
      <c r="P886" s="11">
        <v>0</v>
      </c>
      <c r="Q886" s="11">
        <v>0</v>
      </c>
      <c r="R886" s="6">
        <v>0</v>
      </c>
      <c r="S886" s="11">
        <v>0</v>
      </c>
      <c r="T886" s="11">
        <v>1</v>
      </c>
      <c r="U886" s="11">
        <v>2</v>
      </c>
      <c r="V886" s="11">
        <v>0</v>
      </c>
      <c r="W886" s="14">
        <v>0</v>
      </c>
      <c r="X886" s="14">
        <v>0</v>
      </c>
      <c r="Y886" s="11">
        <v>0</v>
      </c>
      <c r="Z886" s="11">
        <v>0</v>
      </c>
      <c r="AA886" s="11">
        <v>0</v>
      </c>
      <c r="AB886" s="11">
        <v>1</v>
      </c>
      <c r="AC886" s="11">
        <v>0</v>
      </c>
      <c r="AD886" s="11">
        <v>0</v>
      </c>
      <c r="AE886" s="11">
        <v>2</v>
      </c>
      <c r="AF886" s="11" t="s">
        <v>167</v>
      </c>
      <c r="AG886" s="6">
        <v>2</v>
      </c>
      <c r="AH886" s="6">
        <v>2</v>
      </c>
      <c r="AI886" s="6">
        <v>0</v>
      </c>
      <c r="AJ886" s="6">
        <v>1.5</v>
      </c>
      <c r="AK886" s="11">
        <v>0</v>
      </c>
      <c r="AL886" s="11">
        <v>0</v>
      </c>
      <c r="AM886" s="11">
        <v>0</v>
      </c>
      <c r="AN886" s="11">
        <v>0</v>
      </c>
      <c r="AO886" s="11">
        <v>3000</v>
      </c>
      <c r="AP886" s="11">
        <v>0</v>
      </c>
      <c r="AQ886" s="11">
        <v>0</v>
      </c>
      <c r="AR886" s="6">
        <v>0</v>
      </c>
      <c r="AS886" s="11" t="s">
        <v>158</v>
      </c>
      <c r="AT886" s="12" t="s">
        <v>158</v>
      </c>
      <c r="AU886" s="11">
        <v>0</v>
      </c>
      <c r="AV886" s="14">
        <v>0</v>
      </c>
      <c r="AW886" s="14">
        <v>0</v>
      </c>
      <c r="AX886" s="12" t="s">
        <v>160</v>
      </c>
      <c r="AY886" s="11" t="s">
        <v>1040</v>
      </c>
      <c r="AZ886" s="13">
        <v>0</v>
      </c>
      <c r="BA886" s="13">
        <v>0</v>
      </c>
      <c r="BB886" s="37" t="s">
        <v>1041</v>
      </c>
      <c r="BC886" s="11">
        <v>0</v>
      </c>
      <c r="BD886" s="11">
        <v>0</v>
      </c>
      <c r="BE886" s="11">
        <v>0</v>
      </c>
      <c r="BF886" s="11">
        <v>0</v>
      </c>
      <c r="BG886" s="11">
        <v>0</v>
      </c>
      <c r="BH886" s="11">
        <v>0</v>
      </c>
      <c r="BI886" s="9">
        <v>0</v>
      </c>
      <c r="BJ886" s="6">
        <v>0</v>
      </c>
      <c r="BK886" s="6">
        <v>0</v>
      </c>
      <c r="BL886" s="6">
        <v>0</v>
      </c>
      <c r="BM886" s="6">
        <v>0</v>
      </c>
      <c r="BN886" s="6">
        <v>0</v>
      </c>
      <c r="BO886" s="6">
        <v>0</v>
      </c>
    </row>
    <row r="887" spans="3:67" ht="20.100000000000001" customHeight="1">
      <c r="C887" s="11">
        <v>63001003</v>
      </c>
      <c r="D887" s="12" t="s">
        <v>1042</v>
      </c>
      <c r="E887" s="11">
        <v>1</v>
      </c>
      <c r="F887" s="11">
        <v>63003001</v>
      </c>
      <c r="G887" s="11">
        <v>0</v>
      </c>
      <c r="H887" s="13">
        <v>0</v>
      </c>
      <c r="I887" s="14">
        <v>1</v>
      </c>
      <c r="J887" s="14">
        <v>0</v>
      </c>
      <c r="K887" s="11">
        <v>0</v>
      </c>
      <c r="L887" s="11">
        <v>0</v>
      </c>
      <c r="M887" s="11">
        <v>0</v>
      </c>
      <c r="N887" s="11">
        <v>2</v>
      </c>
      <c r="O887" s="11">
        <v>0</v>
      </c>
      <c r="P887" s="11">
        <v>0</v>
      </c>
      <c r="Q887" s="11">
        <v>0</v>
      </c>
      <c r="R887" s="6">
        <v>0</v>
      </c>
      <c r="S887" s="11">
        <v>0</v>
      </c>
      <c r="T887" s="11">
        <v>1</v>
      </c>
      <c r="U887" s="11">
        <v>0</v>
      </c>
      <c r="V887" s="11">
        <v>0</v>
      </c>
      <c r="W887" s="14">
        <v>0</v>
      </c>
      <c r="X887" s="14">
        <v>0</v>
      </c>
      <c r="Y887" s="11">
        <v>0</v>
      </c>
      <c r="Z887" s="11">
        <v>0</v>
      </c>
      <c r="AA887" s="11">
        <v>0</v>
      </c>
      <c r="AB887" s="11">
        <v>1</v>
      </c>
      <c r="AC887" s="11">
        <v>0</v>
      </c>
      <c r="AD887" s="11">
        <v>0</v>
      </c>
      <c r="AE887" s="11">
        <v>0</v>
      </c>
      <c r="AF887" s="11" t="s">
        <v>158</v>
      </c>
      <c r="AG887" s="6">
        <v>0</v>
      </c>
      <c r="AH887" s="6">
        <v>0</v>
      </c>
      <c r="AI887" s="6">
        <v>0</v>
      </c>
      <c r="AJ887" s="6">
        <v>0</v>
      </c>
      <c r="AK887" s="11">
        <v>0</v>
      </c>
      <c r="AL887" s="11">
        <v>0</v>
      </c>
      <c r="AM887" s="11">
        <v>0</v>
      </c>
      <c r="AN887" s="11">
        <v>0</v>
      </c>
      <c r="AO887" s="11">
        <v>0</v>
      </c>
      <c r="AP887" s="11">
        <v>0</v>
      </c>
      <c r="AQ887" s="11">
        <v>0</v>
      </c>
      <c r="AR887" s="6">
        <v>0</v>
      </c>
      <c r="AS887" s="11" t="s">
        <v>158</v>
      </c>
      <c r="AT887" s="12" t="s">
        <v>158</v>
      </c>
      <c r="AU887" s="11">
        <v>0</v>
      </c>
      <c r="AV887" s="14">
        <v>0</v>
      </c>
      <c r="AW887" s="14">
        <v>0</v>
      </c>
      <c r="AX887" s="12" t="s">
        <v>158</v>
      </c>
      <c r="AY887" s="11">
        <v>0</v>
      </c>
      <c r="AZ887" s="13"/>
      <c r="BA887" s="13"/>
      <c r="BB887" s="37" t="s">
        <v>1043</v>
      </c>
      <c r="BC887" s="11">
        <v>0</v>
      </c>
      <c r="BD887" s="11">
        <v>0</v>
      </c>
      <c r="BE887" s="11">
        <v>0</v>
      </c>
      <c r="BF887" s="11">
        <v>0</v>
      </c>
      <c r="BG887" s="11">
        <v>0</v>
      </c>
      <c r="BH887" s="11">
        <v>0</v>
      </c>
      <c r="BI887" s="9">
        <v>0</v>
      </c>
      <c r="BJ887" s="6">
        <v>0</v>
      </c>
      <c r="BK887" s="6">
        <v>0</v>
      </c>
      <c r="BL887" s="6">
        <v>0</v>
      </c>
      <c r="BM887" s="6">
        <v>0</v>
      </c>
      <c r="BN887" s="6">
        <v>0</v>
      </c>
      <c r="BO887" s="6">
        <v>0</v>
      </c>
    </row>
    <row r="888" spans="3:67" ht="19.5" customHeight="1">
      <c r="C888" s="11">
        <v>63001004</v>
      </c>
      <c r="D888" s="135" t="s">
        <v>1044</v>
      </c>
      <c r="E888" s="106">
        <v>1</v>
      </c>
      <c r="F888" s="106">
        <v>63001004</v>
      </c>
      <c r="G888" s="106">
        <v>0</v>
      </c>
      <c r="H888" s="106">
        <v>0</v>
      </c>
      <c r="I888" s="14">
        <v>1</v>
      </c>
      <c r="J888" s="14">
        <v>0</v>
      </c>
      <c r="K888" s="11">
        <v>0</v>
      </c>
      <c r="L888" s="106">
        <v>0</v>
      </c>
      <c r="M888" s="106">
        <v>0</v>
      </c>
      <c r="N888" s="106">
        <v>2</v>
      </c>
      <c r="O888" s="106">
        <v>1</v>
      </c>
      <c r="P888" s="106">
        <v>0.05</v>
      </c>
      <c r="Q888" s="106">
        <v>0</v>
      </c>
      <c r="R888" s="6">
        <v>0</v>
      </c>
      <c r="S888" s="106">
        <v>0</v>
      </c>
      <c r="T888" s="106">
        <v>1</v>
      </c>
      <c r="U888" s="106">
        <v>2</v>
      </c>
      <c r="V888" s="106">
        <v>0</v>
      </c>
      <c r="W888" s="106">
        <v>0</v>
      </c>
      <c r="X888" s="106">
        <v>0</v>
      </c>
      <c r="Y888" s="106">
        <v>0</v>
      </c>
      <c r="Z888" s="106">
        <v>0</v>
      </c>
      <c r="AA888" s="106">
        <v>0</v>
      </c>
      <c r="AB888" s="11">
        <v>1</v>
      </c>
      <c r="AC888" s="106">
        <v>0</v>
      </c>
      <c r="AD888" s="106">
        <v>15</v>
      </c>
      <c r="AE888" s="106">
        <v>2</v>
      </c>
      <c r="AF888" s="106" t="s">
        <v>167</v>
      </c>
      <c r="AG888" s="106">
        <v>2</v>
      </c>
      <c r="AH888" s="106">
        <v>3</v>
      </c>
      <c r="AI888" s="6">
        <v>0</v>
      </c>
      <c r="AJ888" s="106">
        <v>1.5</v>
      </c>
      <c r="AK888" s="106">
        <v>0</v>
      </c>
      <c r="AL888" s="106">
        <v>0</v>
      </c>
      <c r="AM888" s="106">
        <v>0</v>
      </c>
      <c r="AN888" s="106">
        <v>0</v>
      </c>
      <c r="AO888" s="106">
        <v>3000</v>
      </c>
      <c r="AP888" s="106">
        <v>0.5</v>
      </c>
      <c r="AQ888" s="106">
        <v>0</v>
      </c>
      <c r="AR888" s="106">
        <v>0</v>
      </c>
      <c r="AS888" s="106">
        <v>0</v>
      </c>
      <c r="AT888" s="135" t="s">
        <v>158</v>
      </c>
      <c r="AU888" s="106">
        <v>0</v>
      </c>
      <c r="AV888" s="106">
        <v>0</v>
      </c>
      <c r="AW888" s="106">
        <v>0</v>
      </c>
      <c r="AX888" s="135" t="s">
        <v>160</v>
      </c>
      <c r="AY888" s="135">
        <v>0</v>
      </c>
      <c r="AZ888" s="106">
        <v>0</v>
      </c>
      <c r="BA888" s="106">
        <v>0</v>
      </c>
      <c r="BB888" s="147" t="str">
        <f>"普通攻击有5%概率向目标施放元素爆冰技能"</f>
        <v>普通攻击有5%概率向目标施放元素爆冰技能</v>
      </c>
      <c r="BC888" s="106">
        <v>0</v>
      </c>
      <c r="BD888" s="11">
        <v>0</v>
      </c>
      <c r="BE888" s="106">
        <v>0</v>
      </c>
      <c r="BF888" s="106">
        <v>0</v>
      </c>
      <c r="BG888" s="106">
        <v>0</v>
      </c>
      <c r="BH888" s="106">
        <v>0</v>
      </c>
      <c r="BI888" s="187" t="s">
        <v>1045</v>
      </c>
      <c r="BJ888" s="6">
        <v>0</v>
      </c>
      <c r="BK888" s="6">
        <v>0</v>
      </c>
      <c r="BL888" s="6">
        <v>0</v>
      </c>
      <c r="BM888" s="6">
        <v>0</v>
      </c>
      <c r="BN888" s="6">
        <v>0</v>
      </c>
      <c r="BO888" s="6">
        <v>0</v>
      </c>
    </row>
    <row r="889" spans="3:67" ht="20.100000000000001" customHeight="1">
      <c r="C889" s="24">
        <v>63001005</v>
      </c>
      <c r="D889" s="38" t="s">
        <v>1046</v>
      </c>
      <c r="E889" s="24">
        <v>1</v>
      </c>
      <c r="F889" s="24">
        <v>63001005</v>
      </c>
      <c r="G889" s="24">
        <v>0</v>
      </c>
      <c r="H889" s="24">
        <v>0</v>
      </c>
      <c r="I889" s="24">
        <v>1</v>
      </c>
      <c r="J889" s="24">
        <v>0</v>
      </c>
      <c r="K889" s="24">
        <v>0</v>
      </c>
      <c r="L889" s="24">
        <v>0</v>
      </c>
      <c r="M889" s="24">
        <v>0</v>
      </c>
      <c r="N889" s="24">
        <v>5</v>
      </c>
      <c r="O889" s="24">
        <v>0</v>
      </c>
      <c r="P889" s="24">
        <v>0</v>
      </c>
      <c r="Q889" s="24">
        <v>0</v>
      </c>
      <c r="R889" s="24">
        <v>0</v>
      </c>
      <c r="S889" s="24">
        <v>0</v>
      </c>
      <c r="T889" s="24">
        <v>1</v>
      </c>
      <c r="U889" s="24">
        <v>2</v>
      </c>
      <c r="V889" s="24">
        <v>0</v>
      </c>
      <c r="W889" s="24">
        <v>0</v>
      </c>
      <c r="X889" s="24">
        <v>0</v>
      </c>
      <c r="Y889" s="24">
        <v>0</v>
      </c>
      <c r="Z889" s="24">
        <v>0</v>
      </c>
      <c r="AA889" s="24">
        <v>0</v>
      </c>
      <c r="AB889" s="24">
        <v>1</v>
      </c>
      <c r="AC889" s="24">
        <v>0</v>
      </c>
      <c r="AD889" s="24">
        <v>0</v>
      </c>
      <c r="AE889" s="24">
        <v>2</v>
      </c>
      <c r="AF889" s="24" t="s">
        <v>167</v>
      </c>
      <c r="AG889" s="24">
        <v>2</v>
      </c>
      <c r="AH889" s="24">
        <v>2</v>
      </c>
      <c r="AI889" s="24">
        <v>0</v>
      </c>
      <c r="AJ889" s="24">
        <v>1.5</v>
      </c>
      <c r="AK889" s="24">
        <v>0</v>
      </c>
      <c r="AL889" s="24">
        <v>0</v>
      </c>
      <c r="AM889" s="24">
        <v>0</v>
      </c>
      <c r="AN889" s="24">
        <v>0</v>
      </c>
      <c r="AO889" s="24">
        <v>3000</v>
      </c>
      <c r="AP889" s="24">
        <v>0</v>
      </c>
      <c r="AQ889" s="24">
        <v>0</v>
      </c>
      <c r="AR889" s="24">
        <v>0</v>
      </c>
      <c r="AS889" s="24" t="s">
        <v>158</v>
      </c>
      <c r="AT889" s="38" t="s">
        <v>158</v>
      </c>
      <c r="AU889" s="24">
        <v>0</v>
      </c>
      <c r="AV889" s="24">
        <v>0</v>
      </c>
      <c r="AW889" s="24">
        <v>0</v>
      </c>
      <c r="AX889" s="38" t="s">
        <v>160</v>
      </c>
      <c r="AY889" s="24" t="s">
        <v>1047</v>
      </c>
      <c r="AZ889" s="24">
        <v>0</v>
      </c>
      <c r="BA889" s="24">
        <v>0</v>
      </c>
      <c r="BB889" s="148" t="s">
        <v>1048</v>
      </c>
      <c r="BC889" s="24">
        <v>0</v>
      </c>
      <c r="BD889" s="24">
        <v>0</v>
      </c>
      <c r="BE889" s="24">
        <v>0</v>
      </c>
      <c r="BF889" s="24">
        <v>0</v>
      </c>
      <c r="BG889" s="24">
        <v>0</v>
      </c>
      <c r="BH889" s="24">
        <v>0</v>
      </c>
      <c r="BI889" s="17">
        <v>0</v>
      </c>
      <c r="BJ889" s="24">
        <v>0</v>
      </c>
      <c r="BK889" s="24">
        <v>0</v>
      </c>
      <c r="BL889" s="24">
        <v>0</v>
      </c>
      <c r="BM889" s="24">
        <v>0</v>
      </c>
      <c r="BN889" s="24">
        <v>0</v>
      </c>
      <c r="BO889" s="24">
        <v>0</v>
      </c>
    </row>
    <row r="890" spans="3:67" ht="20.100000000000001" customHeight="1">
      <c r="C890" s="11">
        <v>63002001</v>
      </c>
      <c r="D890" s="12" t="s">
        <v>1049</v>
      </c>
      <c r="E890" s="11">
        <v>1</v>
      </c>
      <c r="F890" s="11">
        <v>63002001</v>
      </c>
      <c r="G890" s="11">
        <v>0</v>
      </c>
      <c r="H890" s="13">
        <v>0</v>
      </c>
      <c r="I890" s="14">
        <v>1</v>
      </c>
      <c r="J890" s="14">
        <v>0</v>
      </c>
      <c r="K890" s="11">
        <v>0</v>
      </c>
      <c r="L890" s="11">
        <v>0</v>
      </c>
      <c r="M890" s="11">
        <v>0</v>
      </c>
      <c r="N890" s="11">
        <v>2</v>
      </c>
      <c r="O890" s="11">
        <v>12</v>
      </c>
      <c r="P890" s="11">
        <v>1</v>
      </c>
      <c r="Q890" s="11">
        <v>0</v>
      </c>
      <c r="R890" s="6">
        <v>0</v>
      </c>
      <c r="S890" s="11">
        <v>0</v>
      </c>
      <c r="T890" s="11">
        <v>1</v>
      </c>
      <c r="U890" s="11">
        <v>2</v>
      </c>
      <c r="V890" s="11">
        <v>0</v>
      </c>
      <c r="W890" s="14">
        <v>0</v>
      </c>
      <c r="X890" s="14">
        <v>0</v>
      </c>
      <c r="Y890" s="11">
        <v>0</v>
      </c>
      <c r="Z890" s="11">
        <v>0</v>
      </c>
      <c r="AA890" s="11">
        <v>0</v>
      </c>
      <c r="AB890" s="11">
        <v>1</v>
      </c>
      <c r="AC890" s="11">
        <v>0</v>
      </c>
      <c r="AD890" s="11">
        <v>60</v>
      </c>
      <c r="AE890" s="11">
        <v>1</v>
      </c>
      <c r="AF890" s="11" t="s">
        <v>391</v>
      </c>
      <c r="AG890" s="6">
        <v>0</v>
      </c>
      <c r="AH890" s="6">
        <v>0</v>
      </c>
      <c r="AI890" s="6">
        <v>0</v>
      </c>
      <c r="AJ890" s="6">
        <v>0</v>
      </c>
      <c r="AK890" s="11">
        <v>0</v>
      </c>
      <c r="AL890" s="11">
        <v>0</v>
      </c>
      <c r="AM890" s="11">
        <v>0</v>
      </c>
      <c r="AN890" s="11">
        <v>0</v>
      </c>
      <c r="AO890" s="11">
        <v>50000</v>
      </c>
      <c r="AP890" s="11">
        <v>0</v>
      </c>
      <c r="AQ890" s="11">
        <v>0</v>
      </c>
      <c r="AR890" s="6">
        <v>0</v>
      </c>
      <c r="AS890" s="11">
        <v>90502001</v>
      </c>
      <c r="AT890" s="12" t="s">
        <v>158</v>
      </c>
      <c r="AU890" s="11">
        <v>0</v>
      </c>
      <c r="AV890" s="14">
        <v>0</v>
      </c>
      <c r="AW890" s="14">
        <v>0</v>
      </c>
      <c r="AX890" s="12" t="s">
        <v>1037</v>
      </c>
      <c r="AY890" s="11">
        <v>0</v>
      </c>
      <c r="AZ890" s="13">
        <v>0</v>
      </c>
      <c r="BA890" s="13">
        <v>0</v>
      </c>
      <c r="BB890" s="37" t="s">
        <v>1050</v>
      </c>
      <c r="BC890" s="11">
        <v>0</v>
      </c>
      <c r="BD890" s="11">
        <v>0</v>
      </c>
      <c r="BE890" s="11">
        <v>0</v>
      </c>
      <c r="BF890" s="11">
        <v>0</v>
      </c>
      <c r="BG890" s="11">
        <v>0</v>
      </c>
      <c r="BH890" s="11">
        <v>0</v>
      </c>
      <c r="BI890" s="9">
        <v>0</v>
      </c>
      <c r="BJ890" s="6">
        <v>1</v>
      </c>
      <c r="BK890" s="6">
        <v>0</v>
      </c>
      <c r="BL890" s="6">
        <v>0</v>
      </c>
      <c r="BM890" s="6">
        <v>0</v>
      </c>
      <c r="BN890" s="6">
        <v>0</v>
      </c>
      <c r="BO890" s="6">
        <v>0</v>
      </c>
    </row>
    <row r="891" spans="3:67" ht="20.100000000000001" customHeight="1">
      <c r="C891" s="11">
        <v>63002002</v>
      </c>
      <c r="D891" s="12" t="s">
        <v>1042</v>
      </c>
      <c r="E891" s="11">
        <v>1</v>
      </c>
      <c r="F891" s="11">
        <v>63002002</v>
      </c>
      <c r="G891" s="11">
        <v>0</v>
      </c>
      <c r="H891" s="13">
        <v>0</v>
      </c>
      <c r="I891" s="14">
        <v>1</v>
      </c>
      <c r="J891" s="14">
        <v>0</v>
      </c>
      <c r="K891" s="11">
        <v>0</v>
      </c>
      <c r="L891" s="11">
        <v>0</v>
      </c>
      <c r="M891" s="11">
        <v>0</v>
      </c>
      <c r="N891" s="11">
        <v>2</v>
      </c>
      <c r="O891" s="11">
        <v>0</v>
      </c>
      <c r="P891" s="11">
        <v>0</v>
      </c>
      <c r="Q891" s="11">
        <v>0</v>
      </c>
      <c r="R891" s="6">
        <v>0</v>
      </c>
      <c r="S891" s="11">
        <v>0</v>
      </c>
      <c r="T891" s="11">
        <v>1</v>
      </c>
      <c r="U891" s="11">
        <v>0</v>
      </c>
      <c r="V891" s="11">
        <v>0</v>
      </c>
      <c r="W891" s="14">
        <v>0</v>
      </c>
      <c r="X891" s="14">
        <v>0</v>
      </c>
      <c r="Y891" s="11">
        <v>0</v>
      </c>
      <c r="Z891" s="11">
        <v>0</v>
      </c>
      <c r="AA891" s="11">
        <v>0</v>
      </c>
      <c r="AB891" s="11">
        <v>1</v>
      </c>
      <c r="AC891" s="11">
        <v>0</v>
      </c>
      <c r="AD891" s="11">
        <v>0</v>
      </c>
      <c r="AE891" s="11">
        <v>0</v>
      </c>
      <c r="AF891" s="11" t="s">
        <v>158</v>
      </c>
      <c r="AG891" s="6">
        <v>0</v>
      </c>
      <c r="AH891" s="6">
        <v>0</v>
      </c>
      <c r="AI891" s="6">
        <v>0</v>
      </c>
      <c r="AJ891" s="6">
        <v>0</v>
      </c>
      <c r="AK891" s="11">
        <v>0</v>
      </c>
      <c r="AL891" s="11">
        <v>0</v>
      </c>
      <c r="AM891" s="11">
        <v>0</v>
      </c>
      <c r="AN891" s="11">
        <v>0</v>
      </c>
      <c r="AO891" s="11">
        <v>0</v>
      </c>
      <c r="AP891" s="11">
        <v>0</v>
      </c>
      <c r="AQ891" s="11">
        <v>0</v>
      </c>
      <c r="AR891" s="6">
        <v>0</v>
      </c>
      <c r="AS891" s="11" t="s">
        <v>158</v>
      </c>
      <c r="AT891" s="12" t="s">
        <v>158</v>
      </c>
      <c r="AU891" s="11">
        <v>0</v>
      </c>
      <c r="AV891" s="14">
        <v>0</v>
      </c>
      <c r="AW891" s="14">
        <v>0</v>
      </c>
      <c r="AX891" s="12" t="s">
        <v>158</v>
      </c>
      <c r="AY891" s="11">
        <v>0</v>
      </c>
      <c r="AZ891" s="13"/>
      <c r="BA891" s="13"/>
      <c r="BB891" s="37" t="s">
        <v>1043</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1">
        <v>63002003</v>
      </c>
      <c r="D892" s="12" t="s">
        <v>1051</v>
      </c>
      <c r="E892" s="11">
        <v>1</v>
      </c>
      <c r="F892" s="11">
        <v>63002003</v>
      </c>
      <c r="G892" s="11">
        <v>0</v>
      </c>
      <c r="H892" s="13">
        <v>0</v>
      </c>
      <c r="I892" s="14">
        <v>1</v>
      </c>
      <c r="J892" s="14">
        <v>0</v>
      </c>
      <c r="K892" s="11">
        <v>0</v>
      </c>
      <c r="L892" s="11">
        <v>0</v>
      </c>
      <c r="M892" s="11">
        <v>0</v>
      </c>
      <c r="N892" s="11">
        <v>5</v>
      </c>
      <c r="O892" s="11">
        <v>8</v>
      </c>
      <c r="P892" s="11">
        <v>1</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90000006</v>
      </c>
      <c r="AS892" s="11" t="s">
        <v>158</v>
      </c>
      <c r="AT892" s="12" t="s">
        <v>158</v>
      </c>
      <c r="AU892" s="11">
        <v>0</v>
      </c>
      <c r="AV892" s="14">
        <v>0</v>
      </c>
      <c r="AW892" s="14">
        <v>0</v>
      </c>
      <c r="AX892" s="12" t="s">
        <v>158</v>
      </c>
      <c r="AY892" s="11" t="s">
        <v>1052</v>
      </c>
      <c r="AZ892" s="13"/>
      <c r="BA892" s="13"/>
      <c r="BB892" s="37" t="s">
        <v>1053</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6">
        <v>63002004</v>
      </c>
      <c r="D893" s="135" t="s">
        <v>1054</v>
      </c>
      <c r="E893" s="106">
        <v>1</v>
      </c>
      <c r="F893" s="106">
        <v>63001004</v>
      </c>
      <c r="G893" s="106">
        <v>0</v>
      </c>
      <c r="H893" s="106">
        <v>0</v>
      </c>
      <c r="I893" s="106">
        <v>1</v>
      </c>
      <c r="J893" s="106">
        <v>0</v>
      </c>
      <c r="K893" s="106">
        <v>0</v>
      </c>
      <c r="L893" s="106">
        <v>0</v>
      </c>
      <c r="M893" s="106">
        <v>0</v>
      </c>
      <c r="N893" s="106">
        <v>2</v>
      </c>
      <c r="O893" s="106">
        <v>1</v>
      </c>
      <c r="P893" s="106">
        <v>0.25</v>
      </c>
      <c r="Q893" s="106">
        <v>0</v>
      </c>
      <c r="R893" s="106">
        <v>0</v>
      </c>
      <c r="S893" s="106">
        <v>0</v>
      </c>
      <c r="T893" s="106">
        <v>1</v>
      </c>
      <c r="U893" s="106">
        <v>2</v>
      </c>
      <c r="V893" s="106">
        <v>0</v>
      </c>
      <c r="W893" s="106">
        <v>0</v>
      </c>
      <c r="X893" s="106">
        <v>0</v>
      </c>
      <c r="Y893" s="106">
        <v>0</v>
      </c>
      <c r="Z893" s="106">
        <v>0</v>
      </c>
      <c r="AA893" s="106">
        <v>0</v>
      </c>
      <c r="AB893" s="11">
        <v>1</v>
      </c>
      <c r="AC893" s="106">
        <v>0</v>
      </c>
      <c r="AD893" s="106">
        <v>5</v>
      </c>
      <c r="AE893" s="106">
        <v>0</v>
      </c>
      <c r="AF893" s="106">
        <v>0</v>
      </c>
      <c r="AG893" s="106">
        <v>7</v>
      </c>
      <c r="AH893" s="106">
        <v>0</v>
      </c>
      <c r="AI893" s="106">
        <v>0</v>
      </c>
      <c r="AJ893" s="106">
        <v>3</v>
      </c>
      <c r="AK893" s="106">
        <v>0</v>
      </c>
      <c r="AL893" s="106">
        <v>0</v>
      </c>
      <c r="AM893" s="106">
        <v>0</v>
      </c>
      <c r="AN893" s="106">
        <v>0</v>
      </c>
      <c r="AO893" s="106">
        <v>3000</v>
      </c>
      <c r="AP893" s="106">
        <v>0.5</v>
      </c>
      <c r="AQ893" s="106">
        <v>0</v>
      </c>
      <c r="AR893" s="106">
        <v>0</v>
      </c>
      <c r="AS893" s="106">
        <v>90000007</v>
      </c>
      <c r="AT893" s="135"/>
      <c r="AU893" s="106">
        <v>0</v>
      </c>
      <c r="AV893" s="106">
        <v>0</v>
      </c>
      <c r="AW893" s="106">
        <v>0</v>
      </c>
      <c r="AX893" s="135" t="s">
        <v>160</v>
      </c>
      <c r="AY893" s="135">
        <v>0</v>
      </c>
      <c r="AZ893" s="106">
        <v>0</v>
      </c>
      <c r="BA893" s="106">
        <v>0</v>
      </c>
      <c r="BB893" s="147" t="s">
        <v>1055</v>
      </c>
      <c r="BC893" s="106">
        <v>0</v>
      </c>
      <c r="BD893" s="106">
        <v>0</v>
      </c>
      <c r="BE893" s="106">
        <v>0</v>
      </c>
      <c r="BF893" s="106">
        <v>0</v>
      </c>
      <c r="BG893" s="106">
        <v>0</v>
      </c>
      <c r="BH893" s="106">
        <v>0</v>
      </c>
      <c r="BI893" s="151">
        <v>0</v>
      </c>
      <c r="BJ893" s="106">
        <v>0</v>
      </c>
      <c r="BK893" s="6">
        <v>0</v>
      </c>
      <c r="BL893" s="6">
        <v>0</v>
      </c>
      <c r="BM893" s="6">
        <v>0</v>
      </c>
      <c r="BN893" s="6">
        <v>0</v>
      </c>
      <c r="BO893" s="6">
        <v>0</v>
      </c>
    </row>
    <row r="894" spans="3:67" ht="20.100000000000001" customHeight="1">
      <c r="C894" s="11">
        <v>63002005</v>
      </c>
      <c r="D894" s="12" t="s">
        <v>1056</v>
      </c>
      <c r="E894" s="11">
        <v>1</v>
      </c>
      <c r="F894" s="11">
        <v>61012101</v>
      </c>
      <c r="G894" s="11">
        <v>0</v>
      </c>
      <c r="H894" s="13">
        <v>0</v>
      </c>
      <c r="I894" s="11">
        <v>1</v>
      </c>
      <c r="J894" s="11">
        <v>0</v>
      </c>
      <c r="K894" s="11">
        <v>0</v>
      </c>
      <c r="L894" s="11">
        <v>0</v>
      </c>
      <c r="M894" s="11">
        <v>0</v>
      </c>
      <c r="N894" s="11">
        <v>2</v>
      </c>
      <c r="O894" s="11">
        <v>1</v>
      </c>
      <c r="P894" s="11">
        <v>0.3</v>
      </c>
      <c r="Q894" s="11">
        <v>0</v>
      </c>
      <c r="R894" s="6">
        <v>0</v>
      </c>
      <c r="S894" s="11">
        <v>0</v>
      </c>
      <c r="T894" s="11">
        <v>1</v>
      </c>
      <c r="U894" s="11">
        <v>1</v>
      </c>
      <c r="V894" s="11">
        <v>0</v>
      </c>
      <c r="W894" s="11">
        <v>2</v>
      </c>
      <c r="X894" s="11">
        <v>500</v>
      </c>
      <c r="Y894" s="11">
        <v>0</v>
      </c>
      <c r="Z894" s="11">
        <v>0</v>
      </c>
      <c r="AA894" s="11">
        <v>0</v>
      </c>
      <c r="AB894" s="11">
        <v>1</v>
      </c>
      <c r="AC894" s="11">
        <v>0</v>
      </c>
      <c r="AD894" s="11">
        <v>3</v>
      </c>
      <c r="AE894" s="11">
        <v>2</v>
      </c>
      <c r="AF894" s="11" t="s">
        <v>705</v>
      </c>
      <c r="AG894" s="6">
        <v>2</v>
      </c>
      <c r="AH894" s="6">
        <v>0</v>
      </c>
      <c r="AI894" s="6">
        <v>0</v>
      </c>
      <c r="AJ894" s="6">
        <v>1.5</v>
      </c>
      <c r="AK894" s="11">
        <v>0</v>
      </c>
      <c r="AL894" s="11">
        <v>0</v>
      </c>
      <c r="AM894" s="11">
        <v>0</v>
      </c>
      <c r="AN894" s="11">
        <v>0</v>
      </c>
      <c r="AO894" s="11">
        <v>3000</v>
      </c>
      <c r="AP894" s="11">
        <v>0</v>
      </c>
      <c r="AQ894" s="11">
        <v>0</v>
      </c>
      <c r="AR894" s="6">
        <v>0</v>
      </c>
      <c r="AS894" s="11">
        <v>0</v>
      </c>
      <c r="AT894" s="12" t="s">
        <v>213</v>
      </c>
      <c r="AU894" s="11" t="s">
        <v>706</v>
      </c>
      <c r="AV894" s="14">
        <v>10001007</v>
      </c>
      <c r="AW894" s="14">
        <v>21000010</v>
      </c>
      <c r="AX894" s="12" t="s">
        <v>160</v>
      </c>
      <c r="AY894" s="11">
        <v>0</v>
      </c>
      <c r="AZ894" s="13">
        <v>0</v>
      </c>
      <c r="BA894" s="13">
        <v>0</v>
      </c>
      <c r="BB894" s="95" t="str">
        <f>"每次攻击有30%概率立即对目标范围内的怪物造成"&amp;W894*100&amp;"%攻击伤害+"&amp;X894&amp;"点固定伤害"</f>
        <v>每次攻击有30%概率立即对目标范围内的怪物造成200%攻击伤害+500点固定伤害</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63003001</v>
      </c>
      <c r="D895" s="12" t="s">
        <v>1057</v>
      </c>
      <c r="E895" s="11">
        <v>1</v>
      </c>
      <c r="F895" s="11">
        <v>63003001</v>
      </c>
      <c r="G895" s="11">
        <v>0</v>
      </c>
      <c r="H895" s="13">
        <v>0</v>
      </c>
      <c r="I895" s="14">
        <v>1</v>
      </c>
      <c r="J895" s="14">
        <v>0</v>
      </c>
      <c r="K895" s="11">
        <v>0</v>
      </c>
      <c r="L895" s="11">
        <v>0</v>
      </c>
      <c r="M895" s="11">
        <v>0</v>
      </c>
      <c r="N895" s="11">
        <v>2</v>
      </c>
      <c r="O895" s="11">
        <v>12</v>
      </c>
      <c r="P895" s="11">
        <v>1</v>
      </c>
      <c r="Q895" s="11">
        <v>0</v>
      </c>
      <c r="R895" s="6">
        <v>0</v>
      </c>
      <c r="S895" s="11">
        <v>0</v>
      </c>
      <c r="T895" s="11">
        <v>1</v>
      </c>
      <c r="U895" s="11">
        <v>2</v>
      </c>
      <c r="V895" s="11">
        <v>0</v>
      </c>
      <c r="W895" s="14">
        <v>0</v>
      </c>
      <c r="X895" s="14">
        <v>0</v>
      </c>
      <c r="Y895" s="11">
        <v>0</v>
      </c>
      <c r="Z895" s="11">
        <v>0</v>
      </c>
      <c r="AA895" s="11">
        <v>0</v>
      </c>
      <c r="AB895" s="11">
        <v>1</v>
      </c>
      <c r="AC895" s="11">
        <v>0</v>
      </c>
      <c r="AD895" s="11">
        <v>60</v>
      </c>
      <c r="AE895" s="11">
        <v>1</v>
      </c>
      <c r="AF895" s="11">
        <v>10</v>
      </c>
      <c r="AG895" s="6">
        <v>0</v>
      </c>
      <c r="AH895" s="6">
        <v>0</v>
      </c>
      <c r="AI895" s="6">
        <v>0</v>
      </c>
      <c r="AJ895" s="6">
        <v>0</v>
      </c>
      <c r="AK895" s="11">
        <v>0</v>
      </c>
      <c r="AL895" s="11">
        <v>0</v>
      </c>
      <c r="AM895" s="11">
        <v>0</v>
      </c>
      <c r="AN895" s="11">
        <v>0</v>
      </c>
      <c r="AO895" s="11">
        <v>50000</v>
      </c>
      <c r="AP895" s="11">
        <v>0</v>
      </c>
      <c r="AQ895" s="11">
        <v>0</v>
      </c>
      <c r="AR895" s="6">
        <v>90503001</v>
      </c>
      <c r="AS895" s="11">
        <v>90503001</v>
      </c>
      <c r="AT895" s="12" t="s">
        <v>158</v>
      </c>
      <c r="AU895" s="11">
        <v>0</v>
      </c>
      <c r="AV895" s="14">
        <v>0</v>
      </c>
      <c r="AW895" s="14">
        <v>0</v>
      </c>
      <c r="AX895" s="12" t="s">
        <v>1037</v>
      </c>
      <c r="AY895" s="11">
        <v>0</v>
      </c>
      <c r="AZ895" s="13">
        <v>0</v>
      </c>
      <c r="BA895" s="13">
        <v>0</v>
      </c>
      <c r="BB895" s="37" t="s">
        <v>1058</v>
      </c>
      <c r="BC895" s="11">
        <v>0</v>
      </c>
      <c r="BD895" s="11">
        <v>0</v>
      </c>
      <c r="BE895" s="11">
        <v>0</v>
      </c>
      <c r="BF895" s="11">
        <v>0</v>
      </c>
      <c r="BG895" s="11">
        <v>0</v>
      </c>
      <c r="BH895" s="11">
        <v>0</v>
      </c>
      <c r="BI895" s="9">
        <v>0</v>
      </c>
      <c r="BJ895" s="6">
        <v>1</v>
      </c>
      <c r="BK895" s="6">
        <v>0</v>
      </c>
      <c r="BL895" s="6">
        <v>0</v>
      </c>
      <c r="BM895" s="6">
        <v>0</v>
      </c>
      <c r="BN895" s="6">
        <v>0</v>
      </c>
      <c r="BO895" s="6">
        <v>0</v>
      </c>
    </row>
    <row r="896" spans="3:67" ht="20.100000000000001" customHeight="1">
      <c r="C896" s="11">
        <v>63003002</v>
      </c>
      <c r="D896" s="12" t="s">
        <v>1059</v>
      </c>
      <c r="E896" s="11">
        <v>1</v>
      </c>
      <c r="F896" s="11">
        <v>63003002</v>
      </c>
      <c r="G896" s="11">
        <v>0</v>
      </c>
      <c r="H896" s="13">
        <v>0</v>
      </c>
      <c r="I896" s="14">
        <v>1</v>
      </c>
      <c r="J896" s="14">
        <v>0</v>
      </c>
      <c r="K896" s="11">
        <v>0</v>
      </c>
      <c r="L896" s="11">
        <v>0</v>
      </c>
      <c r="M896" s="11">
        <v>0</v>
      </c>
      <c r="N896" s="11">
        <v>2</v>
      </c>
      <c r="O896" s="11">
        <v>0</v>
      </c>
      <c r="P896" s="11">
        <v>0</v>
      </c>
      <c r="Q896" s="11">
        <v>0</v>
      </c>
      <c r="R896" s="6">
        <v>0</v>
      </c>
      <c r="S896" s="11">
        <v>0</v>
      </c>
      <c r="T896" s="11">
        <v>1</v>
      </c>
      <c r="U896" s="11">
        <v>0</v>
      </c>
      <c r="V896" s="11">
        <v>0</v>
      </c>
      <c r="W896" s="14">
        <v>0</v>
      </c>
      <c r="X896" s="14">
        <v>0</v>
      </c>
      <c r="Y896" s="11">
        <v>0</v>
      </c>
      <c r="Z896" s="11">
        <v>0</v>
      </c>
      <c r="AA896" s="11">
        <v>0</v>
      </c>
      <c r="AB896" s="11">
        <v>1</v>
      </c>
      <c r="AC896" s="11">
        <v>0</v>
      </c>
      <c r="AD896" s="11">
        <v>0</v>
      </c>
      <c r="AE896" s="11">
        <v>0</v>
      </c>
      <c r="AF896" s="11" t="s">
        <v>158</v>
      </c>
      <c r="AG896" s="6">
        <v>0</v>
      </c>
      <c r="AH896" s="6">
        <v>0</v>
      </c>
      <c r="AI896" s="6">
        <v>0</v>
      </c>
      <c r="AJ896" s="6">
        <v>0</v>
      </c>
      <c r="AK896" s="11">
        <v>0</v>
      </c>
      <c r="AL896" s="11">
        <v>0</v>
      </c>
      <c r="AM896" s="11">
        <v>0</v>
      </c>
      <c r="AN896" s="11">
        <v>0</v>
      </c>
      <c r="AO896" s="11">
        <v>0</v>
      </c>
      <c r="AP896" s="11">
        <v>0</v>
      </c>
      <c r="AQ896" s="11">
        <v>0</v>
      </c>
      <c r="AR896" s="6">
        <v>0</v>
      </c>
      <c r="AS896" s="11" t="s">
        <v>158</v>
      </c>
      <c r="AT896" s="12" t="s">
        <v>158</v>
      </c>
      <c r="AU896" s="11">
        <v>0</v>
      </c>
      <c r="AV896" s="14">
        <v>0</v>
      </c>
      <c r="AW896" s="14">
        <v>0</v>
      </c>
      <c r="AX896" s="12" t="s">
        <v>158</v>
      </c>
      <c r="AY896" s="11">
        <v>0</v>
      </c>
      <c r="AZ896" s="13"/>
      <c r="BA896" s="13"/>
      <c r="BB896" s="37" t="s">
        <v>1060</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63003003</v>
      </c>
      <c r="D897" s="12" t="s">
        <v>1061</v>
      </c>
      <c r="E897" s="11">
        <v>1</v>
      </c>
      <c r="F897" s="11">
        <v>63003003</v>
      </c>
      <c r="G897" s="11">
        <v>0</v>
      </c>
      <c r="H897" s="13">
        <v>0</v>
      </c>
      <c r="I897" s="14">
        <v>1</v>
      </c>
      <c r="J897" s="14">
        <v>0</v>
      </c>
      <c r="K897" s="11">
        <v>0</v>
      </c>
      <c r="L897" s="11">
        <v>0</v>
      </c>
      <c r="M897" s="11">
        <v>0</v>
      </c>
      <c r="N897" s="11">
        <v>5</v>
      </c>
      <c r="O897" s="11">
        <v>8</v>
      </c>
      <c r="P897" s="11">
        <v>2</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90000006</v>
      </c>
      <c r="AS897" s="11" t="s">
        <v>158</v>
      </c>
      <c r="AT897" s="12" t="s">
        <v>158</v>
      </c>
      <c r="AU897" s="11">
        <v>0</v>
      </c>
      <c r="AV897" s="14">
        <v>0</v>
      </c>
      <c r="AW897" s="14">
        <v>0</v>
      </c>
      <c r="AX897" s="12" t="s">
        <v>158</v>
      </c>
      <c r="AY897" s="11" t="s">
        <v>1062</v>
      </c>
      <c r="AZ897" s="13"/>
      <c r="BA897" s="13"/>
      <c r="BB897" s="37" t="s">
        <v>1063</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63003004</v>
      </c>
      <c r="D898" s="135" t="s">
        <v>1064</v>
      </c>
      <c r="E898" s="106">
        <v>1</v>
      </c>
      <c r="F898" s="106">
        <v>63001004</v>
      </c>
      <c r="G898" s="106">
        <v>0</v>
      </c>
      <c r="H898" s="106">
        <v>0</v>
      </c>
      <c r="I898" s="14">
        <v>1</v>
      </c>
      <c r="J898" s="14">
        <v>0</v>
      </c>
      <c r="K898" s="11">
        <v>0</v>
      </c>
      <c r="L898" s="106">
        <v>0</v>
      </c>
      <c r="M898" s="106">
        <v>0</v>
      </c>
      <c r="N898" s="106">
        <v>2</v>
      </c>
      <c r="O898" s="106">
        <v>5</v>
      </c>
      <c r="P898" s="106">
        <v>0.1</v>
      </c>
      <c r="Q898" s="106">
        <v>0</v>
      </c>
      <c r="R898" s="6">
        <v>0</v>
      </c>
      <c r="S898" s="106">
        <v>0</v>
      </c>
      <c r="T898" s="106">
        <v>1</v>
      </c>
      <c r="U898" s="106">
        <v>2</v>
      </c>
      <c r="V898" s="106">
        <v>0</v>
      </c>
      <c r="W898" s="106">
        <v>0</v>
      </c>
      <c r="X898" s="106">
        <v>0</v>
      </c>
      <c r="Y898" s="106">
        <v>0</v>
      </c>
      <c r="Z898" s="106">
        <v>0</v>
      </c>
      <c r="AA898" s="106">
        <v>0</v>
      </c>
      <c r="AB898" s="11">
        <v>1</v>
      </c>
      <c r="AC898" s="106">
        <v>0</v>
      </c>
      <c r="AD898" s="106">
        <v>3</v>
      </c>
      <c r="AE898" s="106">
        <v>1</v>
      </c>
      <c r="AF898" s="106">
        <v>1</v>
      </c>
      <c r="AG898" s="106">
        <v>2</v>
      </c>
      <c r="AH898" s="106">
        <v>0</v>
      </c>
      <c r="AI898" s="6">
        <v>0</v>
      </c>
      <c r="AJ898" s="106">
        <v>2</v>
      </c>
      <c r="AK898" s="106">
        <v>0</v>
      </c>
      <c r="AL898" s="106">
        <v>0</v>
      </c>
      <c r="AM898" s="106">
        <v>0</v>
      </c>
      <c r="AN898" s="11">
        <v>0</v>
      </c>
      <c r="AO898" s="106">
        <v>10000</v>
      </c>
      <c r="AP898" s="106">
        <v>0.5</v>
      </c>
      <c r="AQ898" s="106">
        <v>0</v>
      </c>
      <c r="AR898" s="106">
        <v>0</v>
      </c>
      <c r="AS898" s="106" t="s">
        <v>158</v>
      </c>
      <c r="AT898" s="135" t="s">
        <v>159</v>
      </c>
      <c r="AU898" s="106">
        <v>0</v>
      </c>
      <c r="AV898" s="106">
        <v>0</v>
      </c>
      <c r="AW898" s="106">
        <v>0</v>
      </c>
      <c r="AX898" s="135" t="s">
        <v>160</v>
      </c>
      <c r="AY898" s="135" t="s">
        <v>158</v>
      </c>
      <c r="AZ898" s="106">
        <v>0</v>
      </c>
      <c r="BA898" s="106">
        <v>0</v>
      </c>
      <c r="BB898" s="147" t="s">
        <v>1065</v>
      </c>
      <c r="BC898" s="106">
        <v>0</v>
      </c>
      <c r="BD898" s="11">
        <v>0</v>
      </c>
      <c r="BE898" s="106">
        <v>0</v>
      </c>
      <c r="BF898" s="106">
        <v>0</v>
      </c>
      <c r="BG898" s="106">
        <v>0</v>
      </c>
      <c r="BH898" s="106">
        <v>0</v>
      </c>
      <c r="BI898" s="188" t="s">
        <v>1066</v>
      </c>
      <c r="BJ898" s="6">
        <v>1</v>
      </c>
      <c r="BK898" s="6">
        <v>0</v>
      </c>
      <c r="BL898" s="6">
        <v>0</v>
      </c>
      <c r="BM898" s="6">
        <v>0</v>
      </c>
      <c r="BN898" s="6">
        <v>0</v>
      </c>
      <c r="BO898" s="6">
        <v>0</v>
      </c>
    </row>
    <row r="899" spans="3:67" ht="20.100000000000001" customHeight="1">
      <c r="C899" s="11">
        <v>63101001</v>
      </c>
      <c r="D899" s="12" t="s">
        <v>1067</v>
      </c>
      <c r="E899" s="11">
        <v>1</v>
      </c>
      <c r="F899" s="11">
        <v>63001001</v>
      </c>
      <c r="G899" s="11">
        <v>0</v>
      </c>
      <c r="H899" s="13">
        <v>0</v>
      </c>
      <c r="I899" s="14">
        <v>1</v>
      </c>
      <c r="J899" s="14">
        <v>0</v>
      </c>
      <c r="K899" s="11">
        <v>0</v>
      </c>
      <c r="L899" s="11">
        <v>0</v>
      </c>
      <c r="M899" s="11">
        <v>0</v>
      </c>
      <c r="N899" s="11">
        <v>2</v>
      </c>
      <c r="O899" s="11">
        <v>12</v>
      </c>
      <c r="P899" s="11">
        <v>1</v>
      </c>
      <c r="Q899" s="11">
        <v>0</v>
      </c>
      <c r="R899" s="6">
        <v>0</v>
      </c>
      <c r="S899" s="11">
        <v>0</v>
      </c>
      <c r="T899" s="11">
        <v>1</v>
      </c>
      <c r="U899" s="11">
        <v>2</v>
      </c>
      <c r="V899" s="11">
        <v>0</v>
      </c>
      <c r="W899" s="14">
        <v>0</v>
      </c>
      <c r="X899" s="14">
        <v>0</v>
      </c>
      <c r="Y899" s="11">
        <v>0</v>
      </c>
      <c r="Z899" s="11">
        <v>0</v>
      </c>
      <c r="AA899" s="11">
        <v>0</v>
      </c>
      <c r="AB899" s="11">
        <v>1</v>
      </c>
      <c r="AC899" s="11">
        <v>0</v>
      </c>
      <c r="AD899" s="11">
        <v>60</v>
      </c>
      <c r="AE899" s="11">
        <v>1</v>
      </c>
      <c r="AF899" s="11">
        <v>10</v>
      </c>
      <c r="AG899" s="6">
        <v>0</v>
      </c>
      <c r="AH899" s="6">
        <v>0</v>
      </c>
      <c r="AI899" s="6">
        <v>0</v>
      </c>
      <c r="AJ899" s="6">
        <v>0</v>
      </c>
      <c r="AK899" s="11">
        <v>0</v>
      </c>
      <c r="AL899" s="11">
        <v>0</v>
      </c>
      <c r="AM899" s="11">
        <v>0</v>
      </c>
      <c r="AN899" s="11">
        <v>0</v>
      </c>
      <c r="AO899" s="11">
        <v>50000</v>
      </c>
      <c r="AP899" s="11">
        <v>0</v>
      </c>
      <c r="AQ899" s="11">
        <v>0</v>
      </c>
      <c r="AR899" s="6">
        <v>0</v>
      </c>
      <c r="AS899" s="11">
        <v>90511003</v>
      </c>
      <c r="AT899" s="12" t="s">
        <v>158</v>
      </c>
      <c r="AU899" s="11">
        <v>0</v>
      </c>
      <c r="AV899" s="14">
        <v>0</v>
      </c>
      <c r="AW899" s="14">
        <v>0</v>
      </c>
      <c r="AX899" s="12" t="s">
        <v>1037</v>
      </c>
      <c r="AY899" s="11">
        <v>0</v>
      </c>
      <c r="AZ899" s="13">
        <v>0</v>
      </c>
      <c r="BA899" s="13">
        <v>0</v>
      </c>
      <c r="BB899" s="37" t="s">
        <v>1068</v>
      </c>
      <c r="BC899" s="11">
        <v>0</v>
      </c>
      <c r="BD899" s="11">
        <v>0</v>
      </c>
      <c r="BE899" s="11">
        <v>0</v>
      </c>
      <c r="BF899" s="11">
        <v>0</v>
      </c>
      <c r="BG899" s="11">
        <v>0</v>
      </c>
      <c r="BH899" s="11">
        <v>0</v>
      </c>
      <c r="BI899" s="9">
        <v>0</v>
      </c>
      <c r="BJ899" s="6">
        <v>1</v>
      </c>
      <c r="BK899" s="6">
        <v>0</v>
      </c>
      <c r="BL899" s="6">
        <v>0</v>
      </c>
      <c r="BM899" s="6">
        <v>0</v>
      </c>
      <c r="BN899" s="6">
        <v>0</v>
      </c>
      <c r="BO899" s="6">
        <v>0</v>
      </c>
    </row>
    <row r="900" spans="3:67" ht="20.100000000000001" customHeight="1">
      <c r="C900" s="11">
        <v>63101002</v>
      </c>
      <c r="D900" s="12" t="s">
        <v>1069</v>
      </c>
      <c r="E900" s="11">
        <v>1</v>
      </c>
      <c r="F900" s="11">
        <v>63002003</v>
      </c>
      <c r="G900" s="11">
        <v>0</v>
      </c>
      <c r="H900" s="13">
        <v>0</v>
      </c>
      <c r="I900" s="14">
        <v>1</v>
      </c>
      <c r="J900" s="14">
        <v>0</v>
      </c>
      <c r="K900" s="11">
        <v>0</v>
      </c>
      <c r="L900" s="11">
        <v>0</v>
      </c>
      <c r="M900" s="11">
        <v>0</v>
      </c>
      <c r="N900" s="11">
        <v>5</v>
      </c>
      <c r="O900" s="11">
        <v>8</v>
      </c>
      <c r="P900" s="11">
        <v>3</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1070</v>
      </c>
      <c r="AZ900" s="13"/>
      <c r="BA900" s="13"/>
      <c r="BB900" s="37" t="s">
        <v>1071</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63101003</v>
      </c>
      <c r="D901" s="12" t="s">
        <v>1072</v>
      </c>
      <c r="E901" s="11">
        <v>1</v>
      </c>
      <c r="F901" s="11">
        <v>63001003</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1073</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63101004</v>
      </c>
      <c r="D902" s="135" t="s">
        <v>1074</v>
      </c>
      <c r="E902" s="106">
        <v>1</v>
      </c>
      <c r="F902" s="106">
        <v>63001004</v>
      </c>
      <c r="G902" s="106">
        <v>0</v>
      </c>
      <c r="H902" s="106">
        <v>0</v>
      </c>
      <c r="I902" s="14">
        <v>1</v>
      </c>
      <c r="J902" s="14">
        <v>0</v>
      </c>
      <c r="K902" s="11">
        <v>0</v>
      </c>
      <c r="L902" s="106">
        <v>0</v>
      </c>
      <c r="M902" s="106">
        <v>0</v>
      </c>
      <c r="N902" s="106">
        <v>2</v>
      </c>
      <c r="O902" s="106">
        <v>1</v>
      </c>
      <c r="P902" s="106">
        <v>0.05</v>
      </c>
      <c r="Q902" s="106">
        <v>0</v>
      </c>
      <c r="R902" s="6">
        <v>0</v>
      </c>
      <c r="S902" s="106">
        <v>0</v>
      </c>
      <c r="T902" s="106">
        <v>1</v>
      </c>
      <c r="U902" s="106">
        <v>2</v>
      </c>
      <c r="V902" s="106">
        <v>0</v>
      </c>
      <c r="W902" s="106">
        <v>0</v>
      </c>
      <c r="X902" s="106">
        <v>0</v>
      </c>
      <c r="Y902" s="106">
        <v>0</v>
      </c>
      <c r="Z902" s="106">
        <v>0</v>
      </c>
      <c r="AA902" s="106">
        <v>0</v>
      </c>
      <c r="AB902" s="11">
        <v>1</v>
      </c>
      <c r="AC902" s="106">
        <v>0</v>
      </c>
      <c r="AD902" s="106">
        <v>15</v>
      </c>
      <c r="AE902" s="106">
        <v>1</v>
      </c>
      <c r="AF902" s="106">
        <v>1</v>
      </c>
      <c r="AG902" s="106">
        <v>2</v>
      </c>
      <c r="AH902" s="106">
        <v>0</v>
      </c>
      <c r="AI902" s="6">
        <v>0</v>
      </c>
      <c r="AJ902" s="106">
        <v>2</v>
      </c>
      <c r="AK902" s="106">
        <v>0</v>
      </c>
      <c r="AL902" s="106">
        <v>0</v>
      </c>
      <c r="AM902" s="106">
        <v>0</v>
      </c>
      <c r="AN902" s="11">
        <v>0</v>
      </c>
      <c r="AO902" s="106">
        <v>10000</v>
      </c>
      <c r="AP902" s="106">
        <v>0.5</v>
      </c>
      <c r="AQ902" s="106">
        <v>0</v>
      </c>
      <c r="AR902" s="106">
        <v>0</v>
      </c>
      <c r="AS902" s="106" t="s">
        <v>158</v>
      </c>
      <c r="AT902" s="135"/>
      <c r="AU902" s="106">
        <v>0</v>
      </c>
      <c r="AV902" s="106">
        <v>0</v>
      </c>
      <c r="AW902" s="106">
        <v>0</v>
      </c>
      <c r="AX902" s="135" t="s">
        <v>160</v>
      </c>
      <c r="AY902" s="135" t="s">
        <v>158</v>
      </c>
      <c r="AZ902" s="106">
        <v>0</v>
      </c>
      <c r="BA902" s="106">
        <v>0</v>
      </c>
      <c r="BB902" s="147" t="s">
        <v>1075</v>
      </c>
      <c r="BC902" s="106">
        <v>0</v>
      </c>
      <c r="BD902" s="11">
        <v>0</v>
      </c>
      <c r="BE902" s="106">
        <v>0</v>
      </c>
      <c r="BF902" s="106">
        <v>0</v>
      </c>
      <c r="BG902" s="106">
        <v>0</v>
      </c>
      <c r="BH902" s="106">
        <v>0</v>
      </c>
      <c r="BI902" s="188" t="s">
        <v>1076</v>
      </c>
      <c r="BJ902" s="6">
        <v>0</v>
      </c>
      <c r="BK902" s="6">
        <v>0</v>
      </c>
      <c r="BL902" s="6">
        <v>0</v>
      </c>
      <c r="BM902" s="6">
        <v>0</v>
      </c>
      <c r="BN902" s="6">
        <v>0</v>
      </c>
      <c r="BO902" s="6">
        <v>0</v>
      </c>
    </row>
    <row r="903" spans="3:67" ht="20.100000000000001" customHeight="1">
      <c r="C903" s="11">
        <v>63102001</v>
      </c>
      <c r="D903" s="12" t="s">
        <v>1077</v>
      </c>
      <c r="E903" s="11">
        <v>1</v>
      </c>
      <c r="F903" s="11">
        <v>63002001</v>
      </c>
      <c r="G903" s="11">
        <v>0</v>
      </c>
      <c r="H903" s="13">
        <v>0</v>
      </c>
      <c r="I903" s="14">
        <v>1</v>
      </c>
      <c r="J903" s="14">
        <v>0</v>
      </c>
      <c r="K903" s="11">
        <v>0</v>
      </c>
      <c r="L903" s="11">
        <v>0</v>
      </c>
      <c r="M903" s="11">
        <v>0</v>
      </c>
      <c r="N903" s="11">
        <v>2</v>
      </c>
      <c r="O903" s="11">
        <v>12</v>
      </c>
      <c r="P903" s="11">
        <v>1</v>
      </c>
      <c r="Q903" s="11">
        <v>0</v>
      </c>
      <c r="R903" s="6">
        <v>0</v>
      </c>
      <c r="S903" s="11">
        <v>0</v>
      </c>
      <c r="T903" s="11">
        <v>1</v>
      </c>
      <c r="U903" s="11">
        <v>2</v>
      </c>
      <c r="V903" s="11">
        <v>0</v>
      </c>
      <c r="W903" s="14">
        <v>0</v>
      </c>
      <c r="X903" s="14">
        <v>0</v>
      </c>
      <c r="Y903" s="11">
        <v>0</v>
      </c>
      <c r="Z903" s="11">
        <v>0</v>
      </c>
      <c r="AA903" s="11">
        <v>0</v>
      </c>
      <c r="AB903" s="11">
        <v>1</v>
      </c>
      <c r="AC903" s="11">
        <v>0</v>
      </c>
      <c r="AD903" s="11">
        <v>60</v>
      </c>
      <c r="AE903" s="11">
        <v>1</v>
      </c>
      <c r="AF903" s="11">
        <v>10</v>
      </c>
      <c r="AG903" s="6">
        <v>0</v>
      </c>
      <c r="AH903" s="6">
        <v>0</v>
      </c>
      <c r="AI903" s="6">
        <v>0</v>
      </c>
      <c r="AJ903" s="6">
        <v>0</v>
      </c>
      <c r="AK903" s="11">
        <v>0</v>
      </c>
      <c r="AL903" s="11">
        <v>0</v>
      </c>
      <c r="AM903" s="11">
        <v>0</v>
      </c>
      <c r="AN903" s="11">
        <v>0</v>
      </c>
      <c r="AO903" s="11">
        <v>50000</v>
      </c>
      <c r="AP903" s="11">
        <v>0</v>
      </c>
      <c r="AQ903" s="11">
        <v>0</v>
      </c>
      <c r="AR903" s="6">
        <v>0</v>
      </c>
      <c r="AS903" s="11">
        <v>90512001</v>
      </c>
      <c r="AT903" s="12" t="s">
        <v>158</v>
      </c>
      <c r="AU903" s="11">
        <v>0</v>
      </c>
      <c r="AV903" s="14">
        <v>0</v>
      </c>
      <c r="AW903" s="14">
        <v>0</v>
      </c>
      <c r="AX903" s="12" t="s">
        <v>1037</v>
      </c>
      <c r="AY903" s="11">
        <v>0</v>
      </c>
      <c r="AZ903" s="13">
        <v>0</v>
      </c>
      <c r="BA903" s="13">
        <v>0</v>
      </c>
      <c r="BB903" s="37" t="s">
        <v>1078</v>
      </c>
      <c r="BC903" s="11">
        <v>0</v>
      </c>
      <c r="BD903" s="11">
        <v>0</v>
      </c>
      <c r="BE903" s="11">
        <v>0</v>
      </c>
      <c r="BF903" s="11">
        <v>0</v>
      </c>
      <c r="BG903" s="11">
        <v>0</v>
      </c>
      <c r="BH903" s="11">
        <v>0</v>
      </c>
      <c r="BI903" s="9">
        <v>0</v>
      </c>
      <c r="BJ903" s="6">
        <v>1</v>
      </c>
      <c r="BK903" s="6">
        <v>0</v>
      </c>
      <c r="BL903" s="6">
        <v>0</v>
      </c>
      <c r="BM903" s="6">
        <v>0</v>
      </c>
      <c r="BN903" s="6">
        <v>0</v>
      </c>
      <c r="BO903" s="6">
        <v>0</v>
      </c>
    </row>
    <row r="904" spans="3:67" ht="20.100000000000001" customHeight="1">
      <c r="C904" s="11">
        <v>63102002</v>
      </c>
      <c r="D904" s="12" t="s">
        <v>1072</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1073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63102003</v>
      </c>
      <c r="D905" s="12" t="s">
        <v>1079</v>
      </c>
      <c r="E905" s="11">
        <v>1</v>
      </c>
      <c r="F905" s="11">
        <v>63002003</v>
      </c>
      <c r="G905" s="11">
        <v>0</v>
      </c>
      <c r="H905" s="13">
        <v>0</v>
      </c>
      <c r="I905" s="14">
        <v>1</v>
      </c>
      <c r="J905" s="14">
        <v>0</v>
      </c>
      <c r="K905" s="11">
        <v>0</v>
      </c>
      <c r="L905" s="11">
        <v>0</v>
      </c>
      <c r="M905" s="11">
        <v>0</v>
      </c>
      <c r="N905" s="11">
        <v>5</v>
      </c>
      <c r="O905" s="11">
        <v>8</v>
      </c>
      <c r="P905" s="11">
        <v>4</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90000006</v>
      </c>
      <c r="AS905" s="11" t="s">
        <v>158</v>
      </c>
      <c r="AT905" s="12" t="s">
        <v>158</v>
      </c>
      <c r="AU905" s="11">
        <v>0</v>
      </c>
      <c r="AV905" s="14">
        <v>0</v>
      </c>
      <c r="AW905" s="14">
        <v>0</v>
      </c>
      <c r="AX905" s="12" t="s">
        <v>158</v>
      </c>
      <c r="AY905" s="11" t="s">
        <v>1080</v>
      </c>
      <c r="AZ905" s="13"/>
      <c r="BA905" s="13"/>
      <c r="BB905" s="37" t="s">
        <v>1081</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63102004</v>
      </c>
      <c r="D906" s="135" t="s">
        <v>1082</v>
      </c>
      <c r="E906" s="106">
        <v>1</v>
      </c>
      <c r="F906" s="106">
        <v>63001004</v>
      </c>
      <c r="G906" s="106">
        <v>0</v>
      </c>
      <c r="H906" s="106">
        <v>0</v>
      </c>
      <c r="I906" s="14">
        <v>1</v>
      </c>
      <c r="J906" s="14">
        <v>0</v>
      </c>
      <c r="K906" s="11">
        <v>0</v>
      </c>
      <c r="L906" s="106">
        <v>0</v>
      </c>
      <c r="M906" s="106">
        <v>0</v>
      </c>
      <c r="N906" s="106">
        <v>2</v>
      </c>
      <c r="O906" s="106">
        <v>4</v>
      </c>
      <c r="P906" s="106">
        <v>0.2</v>
      </c>
      <c r="Q906" s="106">
        <v>0</v>
      </c>
      <c r="R906" s="6">
        <v>0</v>
      </c>
      <c r="S906" s="106">
        <v>0</v>
      </c>
      <c r="T906" s="106">
        <v>1</v>
      </c>
      <c r="U906" s="106">
        <v>2</v>
      </c>
      <c r="V906" s="106">
        <v>0</v>
      </c>
      <c r="W906" s="106">
        <v>0</v>
      </c>
      <c r="X906" s="106">
        <v>0</v>
      </c>
      <c r="Y906" s="106">
        <v>0</v>
      </c>
      <c r="Z906" s="106">
        <v>0</v>
      </c>
      <c r="AA906" s="106">
        <v>0</v>
      </c>
      <c r="AB906" s="11">
        <v>1</v>
      </c>
      <c r="AC906" s="106">
        <v>0</v>
      </c>
      <c r="AD906" s="106">
        <v>3</v>
      </c>
      <c r="AE906" s="106">
        <v>1</v>
      </c>
      <c r="AF906" s="106">
        <v>1</v>
      </c>
      <c r="AG906" s="106">
        <v>2</v>
      </c>
      <c r="AH906" s="106">
        <v>0</v>
      </c>
      <c r="AI906" s="6">
        <v>0</v>
      </c>
      <c r="AJ906" s="106">
        <v>2</v>
      </c>
      <c r="AK906" s="106">
        <v>0</v>
      </c>
      <c r="AL906" s="106">
        <v>0</v>
      </c>
      <c r="AM906" s="106">
        <v>0</v>
      </c>
      <c r="AN906" s="11">
        <v>0</v>
      </c>
      <c r="AO906" s="106">
        <v>1000</v>
      </c>
      <c r="AP906" s="106">
        <v>0.5</v>
      </c>
      <c r="AQ906" s="106">
        <v>0</v>
      </c>
      <c r="AR906" s="106">
        <v>0</v>
      </c>
      <c r="AS906" s="106" t="s">
        <v>158</v>
      </c>
      <c r="AT906" s="135" t="s">
        <v>159</v>
      </c>
      <c r="AU906" s="106">
        <v>0</v>
      </c>
      <c r="AV906" s="106">
        <v>0</v>
      </c>
      <c r="AW906" s="106">
        <v>0</v>
      </c>
      <c r="AX906" s="135" t="s">
        <v>160</v>
      </c>
      <c r="AY906" s="135" t="s">
        <v>158</v>
      </c>
      <c r="AZ906" s="106">
        <v>0</v>
      </c>
      <c r="BA906" s="106">
        <v>0</v>
      </c>
      <c r="BB906" s="147" t="s">
        <v>1083</v>
      </c>
      <c r="BC906" s="106">
        <v>0</v>
      </c>
      <c r="BD906" s="11">
        <v>0</v>
      </c>
      <c r="BE906" s="106">
        <v>0</v>
      </c>
      <c r="BF906" s="106">
        <v>0</v>
      </c>
      <c r="BG906" s="106">
        <v>0</v>
      </c>
      <c r="BH906" s="106">
        <v>0</v>
      </c>
      <c r="BI906" s="188" t="s">
        <v>1084</v>
      </c>
      <c r="BJ906" s="6">
        <v>0</v>
      </c>
      <c r="BK906" s="6">
        <v>0</v>
      </c>
      <c r="BL906" s="6">
        <v>0</v>
      </c>
      <c r="BM906" s="6">
        <v>0</v>
      </c>
      <c r="BN906" s="6">
        <v>0</v>
      </c>
      <c r="BO906" s="6">
        <v>0</v>
      </c>
    </row>
    <row r="907" spans="3:67" ht="20.100000000000001" customHeight="1">
      <c r="C907" s="11">
        <v>63103001</v>
      </c>
      <c r="D907" s="12" t="s">
        <v>1085</v>
      </c>
      <c r="E907" s="106">
        <v>1</v>
      </c>
      <c r="F907" s="106">
        <v>63001004</v>
      </c>
      <c r="G907" s="106">
        <v>0</v>
      </c>
      <c r="H907" s="106">
        <v>0</v>
      </c>
      <c r="I907" s="106">
        <v>1</v>
      </c>
      <c r="J907" s="106">
        <v>0</v>
      </c>
      <c r="K907" s="106">
        <v>0</v>
      </c>
      <c r="L907" s="106">
        <v>0</v>
      </c>
      <c r="M907" s="106">
        <v>0</v>
      </c>
      <c r="N907" s="106">
        <v>2</v>
      </c>
      <c r="O907" s="106">
        <v>10</v>
      </c>
      <c r="P907" s="106">
        <v>1</v>
      </c>
      <c r="Q907" s="106">
        <v>0</v>
      </c>
      <c r="R907" s="106">
        <v>0</v>
      </c>
      <c r="S907" s="106">
        <v>0</v>
      </c>
      <c r="T907" s="106">
        <v>1</v>
      </c>
      <c r="U907" s="106">
        <v>2</v>
      </c>
      <c r="V907" s="106">
        <v>0</v>
      </c>
      <c r="W907" s="106">
        <v>0</v>
      </c>
      <c r="X907" s="106">
        <v>0</v>
      </c>
      <c r="Y907" s="106">
        <v>0</v>
      </c>
      <c r="Z907" s="106">
        <v>0</v>
      </c>
      <c r="AA907" s="106">
        <v>0</v>
      </c>
      <c r="AB907" s="11">
        <v>1</v>
      </c>
      <c r="AC907" s="106">
        <v>0</v>
      </c>
      <c r="AD907" s="106">
        <v>30</v>
      </c>
      <c r="AE907" s="106">
        <v>0</v>
      </c>
      <c r="AF907" s="106">
        <v>0</v>
      </c>
      <c r="AG907" s="106">
        <v>7</v>
      </c>
      <c r="AH907" s="106">
        <v>0</v>
      </c>
      <c r="AI907" s="106">
        <v>0</v>
      </c>
      <c r="AJ907" s="106">
        <v>3</v>
      </c>
      <c r="AK907" s="106">
        <v>0</v>
      </c>
      <c r="AL907" s="106">
        <v>0</v>
      </c>
      <c r="AM907" s="106">
        <v>0</v>
      </c>
      <c r="AN907" s="106">
        <v>0</v>
      </c>
      <c r="AO907" s="106">
        <v>2000</v>
      </c>
      <c r="AP907" s="106">
        <v>0</v>
      </c>
      <c r="AQ907" s="106">
        <v>0</v>
      </c>
      <c r="AR907" s="106">
        <v>0</v>
      </c>
      <c r="AS907" s="106">
        <v>90513001</v>
      </c>
      <c r="AT907" s="135" t="s">
        <v>158</v>
      </c>
      <c r="AU907" s="106">
        <v>0</v>
      </c>
      <c r="AV907" s="106">
        <v>0</v>
      </c>
      <c r="AW907" s="106">
        <v>0</v>
      </c>
      <c r="AX907" s="135" t="s">
        <v>160</v>
      </c>
      <c r="AY907" s="135">
        <v>0</v>
      </c>
      <c r="AZ907" s="106">
        <v>0</v>
      </c>
      <c r="BA907" s="106">
        <v>0</v>
      </c>
      <c r="BB907" s="37" t="s">
        <v>1086</v>
      </c>
      <c r="BC907" s="106">
        <v>0</v>
      </c>
      <c r="BD907" s="106">
        <v>0</v>
      </c>
      <c r="BE907" s="106">
        <v>0</v>
      </c>
      <c r="BF907" s="106">
        <v>0</v>
      </c>
      <c r="BG907" s="106">
        <v>0</v>
      </c>
      <c r="BH907" s="106">
        <v>0</v>
      </c>
      <c r="BI907" s="151">
        <v>0</v>
      </c>
      <c r="BJ907" s="106">
        <v>0</v>
      </c>
      <c r="BK907" s="6">
        <v>0</v>
      </c>
      <c r="BL907" s="6">
        <v>0</v>
      </c>
      <c r="BM907" s="6">
        <v>0</v>
      </c>
      <c r="BN907" s="6">
        <v>0</v>
      </c>
      <c r="BO907" s="6">
        <v>0</v>
      </c>
    </row>
    <row r="908" spans="3:67" ht="20.100000000000001" customHeight="1">
      <c r="C908" s="11">
        <v>63103002</v>
      </c>
      <c r="D908" s="12" t="s">
        <v>1059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v>0</v>
      </c>
      <c r="BA908" s="13">
        <v>0</v>
      </c>
      <c r="BB908" s="37" t="s">
        <v>1060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63103003</v>
      </c>
      <c r="D909" s="12" t="s">
        <v>1087</v>
      </c>
      <c r="E909" s="11">
        <v>1</v>
      </c>
      <c r="F909" s="11">
        <v>63003003</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1088</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63103004</v>
      </c>
      <c r="D910" s="135" t="s">
        <v>1089</v>
      </c>
      <c r="E910" s="106">
        <v>1</v>
      </c>
      <c r="F910" s="106">
        <v>63001004</v>
      </c>
      <c r="G910" s="106">
        <v>0</v>
      </c>
      <c r="H910" s="106">
        <v>0</v>
      </c>
      <c r="I910" s="14">
        <v>1</v>
      </c>
      <c r="J910" s="14">
        <v>0</v>
      </c>
      <c r="K910" s="11">
        <v>0</v>
      </c>
      <c r="L910" s="106">
        <v>0</v>
      </c>
      <c r="M910" s="106">
        <v>0</v>
      </c>
      <c r="N910" s="106">
        <v>2</v>
      </c>
      <c r="O910" s="106">
        <v>10</v>
      </c>
      <c r="P910" s="106">
        <v>0.1</v>
      </c>
      <c r="Q910" s="106">
        <v>0</v>
      </c>
      <c r="R910" s="6">
        <v>0</v>
      </c>
      <c r="S910" s="106">
        <v>0</v>
      </c>
      <c r="T910" s="106">
        <v>1</v>
      </c>
      <c r="U910" s="106">
        <v>2</v>
      </c>
      <c r="V910" s="106">
        <v>0</v>
      </c>
      <c r="W910" s="106">
        <v>0</v>
      </c>
      <c r="X910" s="106">
        <v>0</v>
      </c>
      <c r="Y910" s="106">
        <v>0</v>
      </c>
      <c r="Z910" s="106">
        <v>0</v>
      </c>
      <c r="AA910" s="106">
        <v>0</v>
      </c>
      <c r="AB910" s="11">
        <v>1</v>
      </c>
      <c r="AC910" s="106">
        <v>0</v>
      </c>
      <c r="AD910" s="106">
        <v>15</v>
      </c>
      <c r="AE910" s="106">
        <v>1</v>
      </c>
      <c r="AF910" s="106">
        <v>1</v>
      </c>
      <c r="AG910" s="106">
        <v>2</v>
      </c>
      <c r="AH910" s="106">
        <v>0</v>
      </c>
      <c r="AI910" s="6">
        <v>0</v>
      </c>
      <c r="AJ910" s="106">
        <v>2</v>
      </c>
      <c r="AK910" s="106">
        <v>0</v>
      </c>
      <c r="AL910" s="106">
        <v>0</v>
      </c>
      <c r="AM910" s="106">
        <v>0</v>
      </c>
      <c r="AN910" s="11">
        <v>0</v>
      </c>
      <c r="AO910" s="106">
        <v>10000</v>
      </c>
      <c r="AP910" s="106">
        <v>0</v>
      </c>
      <c r="AQ910" s="106">
        <v>0</v>
      </c>
      <c r="AR910" s="106">
        <v>0</v>
      </c>
      <c r="AS910" s="106" t="s">
        <v>158</v>
      </c>
      <c r="AT910" s="135" t="s">
        <v>159</v>
      </c>
      <c r="AU910" s="106">
        <v>0</v>
      </c>
      <c r="AV910" s="106">
        <v>0</v>
      </c>
      <c r="AW910" s="106">
        <v>0</v>
      </c>
      <c r="AX910" s="135" t="s">
        <v>160</v>
      </c>
      <c r="AY910" s="135" t="s">
        <v>158</v>
      </c>
      <c r="AZ910" s="106">
        <v>0</v>
      </c>
      <c r="BA910" s="106">
        <v>0</v>
      </c>
      <c r="BB910" s="147" t="s">
        <v>1090</v>
      </c>
      <c r="BC910" s="106">
        <v>0</v>
      </c>
      <c r="BD910" s="11">
        <v>0</v>
      </c>
      <c r="BE910" s="106">
        <v>0</v>
      </c>
      <c r="BF910" s="106">
        <v>0</v>
      </c>
      <c r="BG910" s="106">
        <v>0</v>
      </c>
      <c r="BH910" s="106">
        <v>0</v>
      </c>
      <c r="BI910" s="188" t="s">
        <v>1091</v>
      </c>
      <c r="BJ910" s="6">
        <v>1</v>
      </c>
      <c r="BK910" s="6">
        <v>0</v>
      </c>
      <c r="BL910" s="6">
        <v>0</v>
      </c>
      <c r="BM910" s="6">
        <v>0</v>
      </c>
      <c r="BN910" s="6">
        <v>0</v>
      </c>
      <c r="BO910" s="6">
        <v>0</v>
      </c>
    </row>
    <row r="911" spans="3:67" ht="20.100000000000001" customHeight="1">
      <c r="C911" s="24">
        <v>63103098</v>
      </c>
      <c r="D911" s="38" t="s">
        <v>1092</v>
      </c>
      <c r="E911" s="24">
        <v>1</v>
      </c>
      <c r="F911" s="24">
        <v>63001004</v>
      </c>
      <c r="G911" s="24">
        <v>0</v>
      </c>
      <c r="H911" s="24">
        <v>0</v>
      </c>
      <c r="I911" s="24">
        <v>1</v>
      </c>
      <c r="J911" s="24">
        <v>0</v>
      </c>
      <c r="K911" s="24">
        <v>0</v>
      </c>
      <c r="L911" s="24">
        <v>0</v>
      </c>
      <c r="M911" s="24">
        <v>0</v>
      </c>
      <c r="N911" s="24">
        <v>2</v>
      </c>
      <c r="O911" s="24">
        <v>3</v>
      </c>
      <c r="P911" s="24">
        <v>0.1</v>
      </c>
      <c r="Q911" s="24">
        <v>0</v>
      </c>
      <c r="R911" s="24">
        <v>0</v>
      </c>
      <c r="S911" s="24">
        <v>0</v>
      </c>
      <c r="T911" s="24">
        <v>1</v>
      </c>
      <c r="U911" s="24">
        <v>2</v>
      </c>
      <c r="V911" s="24">
        <v>0</v>
      </c>
      <c r="W911" s="24">
        <v>0</v>
      </c>
      <c r="X911" s="24">
        <v>0</v>
      </c>
      <c r="Y911" s="24">
        <v>0</v>
      </c>
      <c r="Z911" s="24">
        <v>0</v>
      </c>
      <c r="AA911" s="24">
        <v>0</v>
      </c>
      <c r="AB911" s="24">
        <v>1</v>
      </c>
      <c r="AC911" s="24">
        <v>0</v>
      </c>
      <c r="AD911" s="24">
        <v>15</v>
      </c>
      <c r="AE911" s="24">
        <v>1</v>
      </c>
      <c r="AF911" s="24">
        <v>1</v>
      </c>
      <c r="AG911" s="24">
        <v>2</v>
      </c>
      <c r="AH911" s="24">
        <v>0</v>
      </c>
      <c r="AI911" s="24">
        <v>0</v>
      </c>
      <c r="AJ911" s="24">
        <v>2</v>
      </c>
      <c r="AK911" s="24">
        <v>0</v>
      </c>
      <c r="AL911" s="24">
        <v>0</v>
      </c>
      <c r="AM911" s="24">
        <v>0</v>
      </c>
      <c r="AN911" s="24">
        <v>0</v>
      </c>
      <c r="AO911" s="24">
        <v>10000</v>
      </c>
      <c r="AP911" s="24">
        <v>0</v>
      </c>
      <c r="AQ911" s="24">
        <v>0</v>
      </c>
      <c r="AR911" s="24">
        <v>0</v>
      </c>
      <c r="AS911" s="24" t="s">
        <v>158</v>
      </c>
      <c r="AT911" s="38" t="s">
        <v>159</v>
      </c>
      <c r="AU911" s="24">
        <v>0</v>
      </c>
      <c r="AV911" s="24">
        <v>0</v>
      </c>
      <c r="AW911" s="24">
        <v>0</v>
      </c>
      <c r="AX911" s="38" t="s">
        <v>160</v>
      </c>
      <c r="AY911" s="38" t="s">
        <v>158</v>
      </c>
      <c r="AZ911" s="24">
        <v>0</v>
      </c>
      <c r="BA911" s="24">
        <v>0</v>
      </c>
      <c r="BB911" s="118" t="s">
        <v>1093</v>
      </c>
      <c r="BC911" s="24">
        <v>0</v>
      </c>
      <c r="BD911" s="24">
        <v>0</v>
      </c>
      <c r="BE911" s="24">
        <v>0</v>
      </c>
      <c r="BF911" s="24">
        <v>0</v>
      </c>
      <c r="BG911" s="24">
        <v>0</v>
      </c>
      <c r="BH911" s="24">
        <v>0</v>
      </c>
      <c r="BI911" s="189" t="s">
        <v>1094</v>
      </c>
      <c r="BJ911" s="24">
        <v>1</v>
      </c>
      <c r="BK911" s="24">
        <v>0</v>
      </c>
      <c r="BL911" s="24">
        <v>0</v>
      </c>
      <c r="BM911" s="24">
        <v>0</v>
      </c>
      <c r="BN911" s="24">
        <v>0</v>
      </c>
      <c r="BO911" s="24">
        <v>0</v>
      </c>
    </row>
    <row r="912" spans="3:67" ht="20.100000000000001" customHeight="1">
      <c r="C912" s="24">
        <v>63103099</v>
      </c>
      <c r="D912" s="38" t="s">
        <v>1095</v>
      </c>
      <c r="E912" s="24">
        <v>1</v>
      </c>
      <c r="F912" s="24">
        <v>63003001</v>
      </c>
      <c r="G912" s="24">
        <v>0</v>
      </c>
      <c r="H912" s="24">
        <v>0</v>
      </c>
      <c r="I912" s="24">
        <v>1</v>
      </c>
      <c r="J912" s="24">
        <v>0</v>
      </c>
      <c r="K912" s="24">
        <v>0</v>
      </c>
      <c r="L912" s="24">
        <v>0</v>
      </c>
      <c r="M912" s="24">
        <v>0</v>
      </c>
      <c r="N912" s="24">
        <v>2</v>
      </c>
      <c r="O912" s="24">
        <v>2</v>
      </c>
      <c r="P912" s="24">
        <v>1</v>
      </c>
      <c r="Q912" s="24">
        <v>0</v>
      </c>
      <c r="R912" s="24">
        <v>0</v>
      </c>
      <c r="S912" s="24">
        <v>0</v>
      </c>
      <c r="T912" s="24">
        <v>1</v>
      </c>
      <c r="U912" s="24">
        <v>2</v>
      </c>
      <c r="V912" s="24">
        <v>0</v>
      </c>
      <c r="W912" s="24">
        <v>0</v>
      </c>
      <c r="X912" s="24">
        <v>0</v>
      </c>
      <c r="Y912" s="24">
        <v>0</v>
      </c>
      <c r="Z912" s="24">
        <v>0</v>
      </c>
      <c r="AA912" s="24">
        <v>0</v>
      </c>
      <c r="AB912" s="24">
        <v>1</v>
      </c>
      <c r="AC912" s="24">
        <v>0</v>
      </c>
      <c r="AD912" s="24">
        <v>60</v>
      </c>
      <c r="AE912" s="24">
        <v>1</v>
      </c>
      <c r="AF912" s="24">
        <v>10</v>
      </c>
      <c r="AG912" s="24">
        <v>0</v>
      </c>
      <c r="AH912" s="24">
        <v>0</v>
      </c>
      <c r="AI912" s="24">
        <v>0</v>
      </c>
      <c r="AJ912" s="24">
        <v>0</v>
      </c>
      <c r="AK912" s="24">
        <v>0</v>
      </c>
      <c r="AL912" s="24">
        <v>0</v>
      </c>
      <c r="AM912" s="24">
        <v>0</v>
      </c>
      <c r="AN912" s="24">
        <v>0</v>
      </c>
      <c r="AO912" s="24">
        <v>50000</v>
      </c>
      <c r="AP912" s="24">
        <v>0</v>
      </c>
      <c r="AQ912" s="24">
        <v>0</v>
      </c>
      <c r="AR912" s="24">
        <v>0</v>
      </c>
      <c r="AS912" s="24">
        <v>90513001</v>
      </c>
      <c r="AT912" s="38" t="s">
        <v>158</v>
      </c>
      <c r="AU912" s="24">
        <v>0</v>
      </c>
      <c r="AV912" s="24">
        <v>0</v>
      </c>
      <c r="AW912" s="24">
        <v>0</v>
      </c>
      <c r="AX912" s="38" t="s">
        <v>1096</v>
      </c>
      <c r="AY912" s="24">
        <v>0</v>
      </c>
      <c r="AZ912" s="24">
        <v>0</v>
      </c>
      <c r="BA912" s="24">
        <v>0</v>
      </c>
      <c r="BB912" s="148" t="s">
        <v>1097</v>
      </c>
      <c r="BC912" s="24">
        <v>0</v>
      </c>
      <c r="BD912" s="24">
        <v>0</v>
      </c>
      <c r="BE912" s="24">
        <v>0</v>
      </c>
      <c r="BF912" s="24">
        <v>0</v>
      </c>
      <c r="BG912" s="24">
        <v>0</v>
      </c>
      <c r="BH912" s="24">
        <v>0</v>
      </c>
      <c r="BI912" s="17">
        <v>0</v>
      </c>
      <c r="BJ912" s="24">
        <v>1</v>
      </c>
      <c r="BK912" s="24">
        <v>0</v>
      </c>
      <c r="BL912" s="24">
        <v>0</v>
      </c>
      <c r="BM912" s="24">
        <v>0</v>
      </c>
      <c r="BN912" s="24">
        <v>0</v>
      </c>
      <c r="BO912" s="24">
        <v>0</v>
      </c>
    </row>
    <row r="913" spans="3:67" ht="20.100000000000001" customHeight="1">
      <c r="C913" s="97">
        <v>63201001</v>
      </c>
      <c r="D913" s="98" t="s">
        <v>1098</v>
      </c>
      <c r="E913" s="97">
        <v>1</v>
      </c>
      <c r="F913" s="97">
        <v>63003001</v>
      </c>
      <c r="G913" s="97">
        <v>0</v>
      </c>
      <c r="H913" s="99">
        <v>0</v>
      </c>
      <c r="I913" s="101">
        <v>1</v>
      </c>
      <c r="J913" s="101">
        <v>0</v>
      </c>
      <c r="K913" s="97">
        <v>0</v>
      </c>
      <c r="L913" s="97">
        <v>0</v>
      </c>
      <c r="M913" s="97">
        <v>0</v>
      </c>
      <c r="N913" s="97">
        <v>2</v>
      </c>
      <c r="O913" s="97">
        <v>12</v>
      </c>
      <c r="P913" s="97">
        <v>1</v>
      </c>
      <c r="Q913" s="97">
        <v>0</v>
      </c>
      <c r="R913" s="100">
        <v>0</v>
      </c>
      <c r="S913" s="97">
        <v>0</v>
      </c>
      <c r="T913" s="97">
        <v>1</v>
      </c>
      <c r="U913" s="97">
        <v>2</v>
      </c>
      <c r="V913" s="97">
        <v>0</v>
      </c>
      <c r="W913" s="101">
        <v>0</v>
      </c>
      <c r="X913" s="101">
        <v>0</v>
      </c>
      <c r="Y913" s="97">
        <v>0</v>
      </c>
      <c r="Z913" s="97">
        <v>0</v>
      </c>
      <c r="AA913" s="97">
        <v>0</v>
      </c>
      <c r="AB913" s="97">
        <v>1</v>
      </c>
      <c r="AC913" s="97">
        <v>0</v>
      </c>
      <c r="AD913" s="97">
        <v>60</v>
      </c>
      <c r="AE913" s="97">
        <v>1</v>
      </c>
      <c r="AF913" s="97">
        <v>10</v>
      </c>
      <c r="AG913" s="100">
        <v>0</v>
      </c>
      <c r="AH913" s="100">
        <v>0</v>
      </c>
      <c r="AI913" s="100">
        <v>0</v>
      </c>
      <c r="AJ913" s="100">
        <v>0</v>
      </c>
      <c r="AK913" s="97">
        <v>0</v>
      </c>
      <c r="AL913" s="97">
        <v>0</v>
      </c>
      <c r="AM913" s="97">
        <v>0</v>
      </c>
      <c r="AN913" s="97">
        <v>0</v>
      </c>
      <c r="AO913" s="97">
        <v>50000</v>
      </c>
      <c r="AP913" s="97">
        <v>0</v>
      </c>
      <c r="AQ913" s="97">
        <v>0</v>
      </c>
      <c r="AR913" s="100">
        <v>90503003</v>
      </c>
      <c r="AS913" s="97">
        <v>90503003</v>
      </c>
      <c r="AT913" s="98" t="s">
        <v>158</v>
      </c>
      <c r="AU913" s="97">
        <v>0</v>
      </c>
      <c r="AV913" s="101">
        <v>0</v>
      </c>
      <c r="AW913" s="101">
        <v>0</v>
      </c>
      <c r="AX913" s="98" t="s">
        <v>1037</v>
      </c>
      <c r="AY913" s="97">
        <v>0</v>
      </c>
      <c r="AZ913" s="99">
        <v>0</v>
      </c>
      <c r="BA913" s="99">
        <v>0</v>
      </c>
      <c r="BB913" s="124" t="s">
        <v>1099</v>
      </c>
      <c r="BC913" s="97">
        <v>0</v>
      </c>
      <c r="BD913" s="97">
        <v>0</v>
      </c>
      <c r="BE913" s="97">
        <v>0</v>
      </c>
      <c r="BF913" s="97">
        <v>0</v>
      </c>
      <c r="BG913" s="97">
        <v>0</v>
      </c>
      <c r="BH913" s="97">
        <v>0</v>
      </c>
      <c r="BI913" s="103">
        <v>0</v>
      </c>
      <c r="BJ913" s="100">
        <v>1</v>
      </c>
      <c r="BK913" s="100">
        <v>0</v>
      </c>
      <c r="BL913" s="100">
        <v>0</v>
      </c>
      <c r="BM913" s="100">
        <v>0</v>
      </c>
      <c r="BN913" s="100">
        <v>0</v>
      </c>
      <c r="BO913" s="100">
        <v>0</v>
      </c>
    </row>
    <row r="914" spans="3:67" ht="20.100000000000001" customHeight="1">
      <c r="C914" s="97">
        <v>63201002</v>
      </c>
      <c r="D914" s="98" t="s">
        <v>1072</v>
      </c>
      <c r="E914" s="97">
        <v>1</v>
      </c>
      <c r="F914" s="97">
        <v>63001003</v>
      </c>
      <c r="G914" s="97">
        <v>0</v>
      </c>
      <c r="H914" s="99">
        <v>0</v>
      </c>
      <c r="I914" s="101">
        <v>1</v>
      </c>
      <c r="J914" s="101">
        <v>0</v>
      </c>
      <c r="K914" s="97">
        <v>0</v>
      </c>
      <c r="L914" s="97">
        <v>0</v>
      </c>
      <c r="M914" s="97">
        <v>0</v>
      </c>
      <c r="N914" s="97">
        <v>2</v>
      </c>
      <c r="O914" s="97">
        <v>0</v>
      </c>
      <c r="P914" s="97">
        <v>0</v>
      </c>
      <c r="Q914" s="97">
        <v>0</v>
      </c>
      <c r="R914" s="100">
        <v>0</v>
      </c>
      <c r="S914" s="97">
        <v>0</v>
      </c>
      <c r="T914" s="97">
        <v>1</v>
      </c>
      <c r="U914" s="97">
        <v>0</v>
      </c>
      <c r="V914" s="97">
        <v>0</v>
      </c>
      <c r="W914" s="101">
        <v>0</v>
      </c>
      <c r="X914" s="101">
        <v>0</v>
      </c>
      <c r="Y914" s="97">
        <v>0</v>
      </c>
      <c r="Z914" s="97">
        <v>0</v>
      </c>
      <c r="AA914" s="97">
        <v>0</v>
      </c>
      <c r="AB914" s="97">
        <v>1</v>
      </c>
      <c r="AC914" s="97">
        <v>0</v>
      </c>
      <c r="AD914" s="97">
        <v>0</v>
      </c>
      <c r="AE914" s="97">
        <v>0</v>
      </c>
      <c r="AF914" s="97" t="s">
        <v>158</v>
      </c>
      <c r="AG914" s="100">
        <v>0</v>
      </c>
      <c r="AH914" s="100">
        <v>0</v>
      </c>
      <c r="AI914" s="100">
        <v>0</v>
      </c>
      <c r="AJ914" s="100">
        <v>0</v>
      </c>
      <c r="AK914" s="97">
        <v>0</v>
      </c>
      <c r="AL914" s="97">
        <v>0</v>
      </c>
      <c r="AM914" s="97">
        <v>0</v>
      </c>
      <c r="AN914" s="97">
        <v>0</v>
      </c>
      <c r="AO914" s="97">
        <v>0</v>
      </c>
      <c r="AP914" s="97">
        <v>0</v>
      </c>
      <c r="AQ914" s="97">
        <v>0</v>
      </c>
      <c r="AR914" s="100">
        <v>0</v>
      </c>
      <c r="AS914" s="97" t="s">
        <v>158</v>
      </c>
      <c r="AT914" s="98" t="s">
        <v>158</v>
      </c>
      <c r="AU914" s="97">
        <v>0</v>
      </c>
      <c r="AV914" s="101">
        <v>0</v>
      </c>
      <c r="AW914" s="101">
        <v>0</v>
      </c>
      <c r="AX914" s="98" t="s">
        <v>158</v>
      </c>
      <c r="AY914" s="97">
        <v>0</v>
      </c>
      <c r="AZ914" s="99"/>
      <c r="BA914" s="99"/>
      <c r="BB914" s="124" t="s">
        <v>1043</v>
      </c>
      <c r="BC914" s="97">
        <v>0</v>
      </c>
      <c r="BD914" s="97">
        <v>0</v>
      </c>
      <c r="BE914" s="97">
        <v>0</v>
      </c>
      <c r="BF914" s="97">
        <v>0</v>
      </c>
      <c r="BG914" s="97">
        <v>0</v>
      </c>
      <c r="BH914" s="97">
        <v>0</v>
      </c>
      <c r="BI914" s="103">
        <v>0</v>
      </c>
      <c r="BJ914" s="100">
        <v>0</v>
      </c>
      <c r="BK914" s="100">
        <v>0</v>
      </c>
      <c r="BL914" s="100">
        <v>0</v>
      </c>
      <c r="BM914" s="100">
        <v>0</v>
      </c>
      <c r="BN914" s="100">
        <v>0</v>
      </c>
      <c r="BO914" s="100">
        <v>0</v>
      </c>
    </row>
    <row r="915" spans="3:67" ht="20.100000000000001" customHeight="1">
      <c r="C915" s="97">
        <v>63201003</v>
      </c>
      <c r="D915" s="98" t="s">
        <v>1100</v>
      </c>
      <c r="E915" s="97">
        <v>1</v>
      </c>
      <c r="F915" s="97">
        <v>63003003</v>
      </c>
      <c r="G915" s="97">
        <v>0</v>
      </c>
      <c r="H915" s="99">
        <v>0</v>
      </c>
      <c r="I915" s="101">
        <v>1</v>
      </c>
      <c r="J915" s="101">
        <v>0</v>
      </c>
      <c r="K915" s="97">
        <v>0</v>
      </c>
      <c r="L915" s="97">
        <v>0</v>
      </c>
      <c r="M915" s="97">
        <v>0</v>
      </c>
      <c r="N915" s="97">
        <v>5</v>
      </c>
      <c r="O915" s="97">
        <v>8</v>
      </c>
      <c r="P915" s="97">
        <v>2</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90000006</v>
      </c>
      <c r="AS915" s="97" t="s">
        <v>158</v>
      </c>
      <c r="AT915" s="98" t="s">
        <v>158</v>
      </c>
      <c r="AU915" s="97">
        <v>0</v>
      </c>
      <c r="AV915" s="101">
        <v>0</v>
      </c>
      <c r="AW915" s="101">
        <v>0</v>
      </c>
      <c r="AX915" s="98" t="s">
        <v>158</v>
      </c>
      <c r="AY915" s="97" t="s">
        <v>1062</v>
      </c>
      <c r="AZ915" s="99"/>
      <c r="BA915" s="99"/>
      <c r="BB915" s="124" t="s">
        <v>1101</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63201004</v>
      </c>
      <c r="D916" s="128" t="s">
        <v>1102</v>
      </c>
      <c r="E916" s="122">
        <v>1</v>
      </c>
      <c r="F916" s="122">
        <v>63001004</v>
      </c>
      <c r="G916" s="122">
        <v>0</v>
      </c>
      <c r="H916" s="122">
        <v>0</v>
      </c>
      <c r="I916" s="101">
        <v>1</v>
      </c>
      <c r="J916" s="101">
        <v>0</v>
      </c>
      <c r="K916" s="97">
        <v>0</v>
      </c>
      <c r="L916" s="122">
        <v>0</v>
      </c>
      <c r="M916" s="122">
        <v>0</v>
      </c>
      <c r="N916" s="122">
        <v>2</v>
      </c>
      <c r="O916" s="122">
        <v>1</v>
      </c>
      <c r="P916" s="122">
        <v>0.05</v>
      </c>
      <c r="Q916" s="122">
        <v>0</v>
      </c>
      <c r="R916" s="100">
        <v>0</v>
      </c>
      <c r="S916" s="122">
        <v>0</v>
      </c>
      <c r="T916" s="122">
        <v>1</v>
      </c>
      <c r="U916" s="122">
        <v>2</v>
      </c>
      <c r="V916" s="122">
        <v>0</v>
      </c>
      <c r="W916" s="122">
        <v>0</v>
      </c>
      <c r="X916" s="122">
        <v>0</v>
      </c>
      <c r="Y916" s="122">
        <v>0</v>
      </c>
      <c r="Z916" s="122">
        <v>0</v>
      </c>
      <c r="AA916" s="122">
        <v>0</v>
      </c>
      <c r="AB916" s="97">
        <v>1</v>
      </c>
      <c r="AC916" s="122">
        <v>0</v>
      </c>
      <c r="AD916" s="122">
        <v>15</v>
      </c>
      <c r="AE916" s="122">
        <v>1</v>
      </c>
      <c r="AF916" s="122">
        <v>1</v>
      </c>
      <c r="AG916" s="122">
        <v>2</v>
      </c>
      <c r="AH916" s="122">
        <v>0</v>
      </c>
      <c r="AI916" s="100">
        <v>0</v>
      </c>
      <c r="AJ916" s="122">
        <v>2</v>
      </c>
      <c r="AK916" s="122">
        <v>0</v>
      </c>
      <c r="AL916" s="122">
        <v>0</v>
      </c>
      <c r="AM916" s="122">
        <v>0</v>
      </c>
      <c r="AN916" s="97">
        <v>0</v>
      </c>
      <c r="AO916" s="122">
        <v>10000</v>
      </c>
      <c r="AP916" s="122">
        <v>0.5</v>
      </c>
      <c r="AQ916" s="122">
        <v>0</v>
      </c>
      <c r="AR916" s="122">
        <v>0</v>
      </c>
      <c r="AS916" s="122" t="s">
        <v>158</v>
      </c>
      <c r="AT916" s="128"/>
      <c r="AU916" s="122">
        <v>0</v>
      </c>
      <c r="AV916" s="122">
        <v>0</v>
      </c>
      <c r="AW916" s="122">
        <v>0</v>
      </c>
      <c r="AX916" s="128" t="s">
        <v>160</v>
      </c>
      <c r="AY916" s="128" t="s">
        <v>158</v>
      </c>
      <c r="AZ916" s="122">
        <v>0</v>
      </c>
      <c r="BA916" s="122">
        <v>0</v>
      </c>
      <c r="BB916" s="129" t="s">
        <v>1103</v>
      </c>
      <c r="BC916" s="122">
        <v>0</v>
      </c>
      <c r="BD916" s="97">
        <v>0</v>
      </c>
      <c r="BE916" s="122">
        <v>0</v>
      </c>
      <c r="BF916" s="122">
        <v>0</v>
      </c>
      <c r="BG916" s="122">
        <v>0</v>
      </c>
      <c r="BH916" s="122">
        <v>0</v>
      </c>
      <c r="BI916" s="190" t="s">
        <v>1104</v>
      </c>
      <c r="BJ916" s="100">
        <v>0</v>
      </c>
      <c r="BK916" s="100">
        <v>0</v>
      </c>
      <c r="BL916" s="100">
        <v>0</v>
      </c>
      <c r="BM916" s="100">
        <v>0</v>
      </c>
      <c r="BN916" s="100">
        <v>0</v>
      </c>
      <c r="BO916" s="100">
        <v>0</v>
      </c>
    </row>
    <row r="917" spans="3:67" ht="20.100000000000001" customHeight="1">
      <c r="C917" s="97">
        <v>63202001</v>
      </c>
      <c r="D917" s="98" t="s">
        <v>1105</v>
      </c>
      <c r="E917" s="97">
        <v>1</v>
      </c>
      <c r="F917" s="97">
        <v>63003001</v>
      </c>
      <c r="G917" s="97">
        <v>0</v>
      </c>
      <c r="H917" s="99">
        <v>0</v>
      </c>
      <c r="I917" s="101">
        <v>1</v>
      </c>
      <c r="J917" s="101">
        <v>0</v>
      </c>
      <c r="K917" s="97">
        <v>0</v>
      </c>
      <c r="L917" s="97">
        <v>0</v>
      </c>
      <c r="M917" s="97">
        <v>0</v>
      </c>
      <c r="N917" s="97">
        <v>2</v>
      </c>
      <c r="O917" s="97">
        <v>12</v>
      </c>
      <c r="P917" s="97">
        <v>1</v>
      </c>
      <c r="Q917" s="97">
        <v>0</v>
      </c>
      <c r="R917" s="100">
        <v>0</v>
      </c>
      <c r="S917" s="97">
        <v>0</v>
      </c>
      <c r="T917" s="97">
        <v>1</v>
      </c>
      <c r="U917" s="97">
        <v>2</v>
      </c>
      <c r="V917" s="97">
        <v>0</v>
      </c>
      <c r="W917" s="101">
        <v>0</v>
      </c>
      <c r="X917" s="101">
        <v>0</v>
      </c>
      <c r="Y917" s="97">
        <v>0</v>
      </c>
      <c r="Z917" s="97">
        <v>0</v>
      </c>
      <c r="AA917" s="97">
        <v>0</v>
      </c>
      <c r="AB917" s="97">
        <v>1</v>
      </c>
      <c r="AC917" s="97">
        <v>0</v>
      </c>
      <c r="AD917" s="97">
        <v>60</v>
      </c>
      <c r="AE917" s="97">
        <v>1</v>
      </c>
      <c r="AF917" s="97">
        <v>10</v>
      </c>
      <c r="AG917" s="100">
        <v>0</v>
      </c>
      <c r="AH917" s="100">
        <v>0</v>
      </c>
      <c r="AI917" s="100">
        <v>0</v>
      </c>
      <c r="AJ917" s="100">
        <v>0</v>
      </c>
      <c r="AK917" s="97">
        <v>0</v>
      </c>
      <c r="AL917" s="97">
        <v>0</v>
      </c>
      <c r="AM917" s="97">
        <v>0</v>
      </c>
      <c r="AN917" s="97">
        <v>0</v>
      </c>
      <c r="AO917" s="97">
        <v>50000</v>
      </c>
      <c r="AP917" s="97">
        <v>0</v>
      </c>
      <c r="AQ917" s="97">
        <v>0</v>
      </c>
      <c r="AR917" s="100">
        <v>90503004</v>
      </c>
      <c r="AS917" s="97">
        <v>90503004</v>
      </c>
      <c r="AT917" s="98" t="s">
        <v>158</v>
      </c>
      <c r="AU917" s="97">
        <v>0</v>
      </c>
      <c r="AV917" s="101">
        <v>0</v>
      </c>
      <c r="AW917" s="101">
        <v>0</v>
      </c>
      <c r="AX917" s="98" t="s">
        <v>1037</v>
      </c>
      <c r="AY917" s="97">
        <v>0</v>
      </c>
      <c r="AZ917" s="99">
        <v>0</v>
      </c>
      <c r="BA917" s="99">
        <v>0</v>
      </c>
      <c r="BB917" s="124" t="s">
        <v>1106</v>
      </c>
      <c r="BC917" s="97">
        <v>0</v>
      </c>
      <c r="BD917" s="97">
        <v>0</v>
      </c>
      <c r="BE917" s="97">
        <v>0</v>
      </c>
      <c r="BF917" s="97">
        <v>0</v>
      </c>
      <c r="BG917" s="97">
        <v>0</v>
      </c>
      <c r="BH917" s="97">
        <v>0</v>
      </c>
      <c r="BI917" s="103">
        <v>0</v>
      </c>
      <c r="BJ917" s="100">
        <v>1</v>
      </c>
      <c r="BK917" s="100">
        <v>0</v>
      </c>
      <c r="BL917" s="100">
        <v>0</v>
      </c>
      <c r="BM917" s="100">
        <v>0</v>
      </c>
      <c r="BN917" s="100">
        <v>0</v>
      </c>
      <c r="BO917" s="100">
        <v>0</v>
      </c>
    </row>
    <row r="918" spans="3:67" ht="20.100000000000001" customHeight="1">
      <c r="C918" s="97">
        <v>63202002</v>
      </c>
      <c r="D918" s="98" t="s">
        <v>1042</v>
      </c>
      <c r="E918" s="97">
        <v>1</v>
      </c>
      <c r="F918" s="97">
        <v>63002002</v>
      </c>
      <c r="G918" s="97">
        <v>0</v>
      </c>
      <c r="H918" s="99">
        <v>0</v>
      </c>
      <c r="I918" s="101">
        <v>1</v>
      </c>
      <c r="J918" s="101">
        <v>0</v>
      </c>
      <c r="K918" s="97">
        <v>0</v>
      </c>
      <c r="L918" s="97">
        <v>0</v>
      </c>
      <c r="M918" s="97">
        <v>0</v>
      </c>
      <c r="N918" s="97">
        <v>2</v>
      </c>
      <c r="O918" s="97">
        <v>0</v>
      </c>
      <c r="P918" s="97">
        <v>0</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0</v>
      </c>
      <c r="AS918" s="97" t="s">
        <v>158</v>
      </c>
      <c r="AT918" s="98" t="s">
        <v>158</v>
      </c>
      <c r="AU918" s="97">
        <v>0</v>
      </c>
      <c r="AV918" s="101">
        <v>0</v>
      </c>
      <c r="AW918" s="101">
        <v>0</v>
      </c>
      <c r="AX918" s="98" t="s">
        <v>158</v>
      </c>
      <c r="AY918" s="97">
        <v>0</v>
      </c>
      <c r="AZ918" s="99"/>
      <c r="BA918" s="99"/>
      <c r="BB918" s="124" t="s">
        <v>1043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63202003</v>
      </c>
      <c r="D919" s="98" t="s">
        <v>1100</v>
      </c>
      <c r="E919" s="97">
        <v>1</v>
      </c>
      <c r="F919" s="97">
        <v>63003003</v>
      </c>
      <c r="G919" s="97">
        <v>0</v>
      </c>
      <c r="H919" s="99">
        <v>0</v>
      </c>
      <c r="I919" s="101">
        <v>1</v>
      </c>
      <c r="J919" s="101">
        <v>0</v>
      </c>
      <c r="K919" s="97">
        <v>0</v>
      </c>
      <c r="L919" s="97">
        <v>0</v>
      </c>
      <c r="M919" s="97">
        <v>0</v>
      </c>
      <c r="N919" s="97">
        <v>5</v>
      </c>
      <c r="O919" s="97">
        <v>8</v>
      </c>
      <c r="P919" s="97">
        <v>2</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90000006</v>
      </c>
      <c r="AS919" s="97" t="s">
        <v>158</v>
      </c>
      <c r="AT919" s="98" t="s">
        <v>158</v>
      </c>
      <c r="AU919" s="97">
        <v>0</v>
      </c>
      <c r="AV919" s="101">
        <v>0</v>
      </c>
      <c r="AW919" s="101">
        <v>0</v>
      </c>
      <c r="AX919" s="98" t="s">
        <v>158</v>
      </c>
      <c r="AY919" s="97" t="s">
        <v>1062</v>
      </c>
      <c r="AZ919" s="99"/>
      <c r="BA919" s="99"/>
      <c r="BB919" s="124" t="s">
        <v>1101</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63202004</v>
      </c>
      <c r="D920" s="128" t="s">
        <v>1107</v>
      </c>
      <c r="E920" s="122">
        <v>1</v>
      </c>
      <c r="F920" s="122">
        <v>63001004</v>
      </c>
      <c r="G920" s="122">
        <v>0</v>
      </c>
      <c r="H920" s="122">
        <v>0</v>
      </c>
      <c r="I920" s="122">
        <v>1</v>
      </c>
      <c r="J920" s="122">
        <v>0</v>
      </c>
      <c r="K920" s="122">
        <v>0</v>
      </c>
      <c r="L920" s="122">
        <v>0</v>
      </c>
      <c r="M920" s="122">
        <v>0</v>
      </c>
      <c r="N920" s="122">
        <v>2</v>
      </c>
      <c r="O920" s="122">
        <v>1</v>
      </c>
      <c r="P920" s="122">
        <v>0.05</v>
      </c>
      <c r="Q920" s="122">
        <v>0</v>
      </c>
      <c r="R920" s="122">
        <v>0</v>
      </c>
      <c r="S920" s="122">
        <v>0</v>
      </c>
      <c r="T920" s="122">
        <v>1</v>
      </c>
      <c r="U920" s="122">
        <v>2</v>
      </c>
      <c r="V920" s="122">
        <v>0</v>
      </c>
      <c r="W920" s="122">
        <v>0</v>
      </c>
      <c r="X920" s="122">
        <v>0</v>
      </c>
      <c r="Y920" s="122">
        <v>0</v>
      </c>
      <c r="Z920" s="122">
        <v>0</v>
      </c>
      <c r="AA920" s="122">
        <v>0</v>
      </c>
      <c r="AB920" s="97">
        <v>1</v>
      </c>
      <c r="AC920" s="122">
        <v>0</v>
      </c>
      <c r="AD920" s="122">
        <v>5</v>
      </c>
      <c r="AE920" s="122">
        <v>0</v>
      </c>
      <c r="AF920" s="122">
        <v>0</v>
      </c>
      <c r="AG920" s="122">
        <v>7</v>
      </c>
      <c r="AH920" s="122">
        <v>0</v>
      </c>
      <c r="AI920" s="122">
        <v>0</v>
      </c>
      <c r="AJ920" s="122">
        <v>3</v>
      </c>
      <c r="AK920" s="122">
        <v>0</v>
      </c>
      <c r="AL920" s="122">
        <v>0</v>
      </c>
      <c r="AM920" s="122">
        <v>0</v>
      </c>
      <c r="AN920" s="122">
        <v>0</v>
      </c>
      <c r="AO920" s="122">
        <v>3000</v>
      </c>
      <c r="AP920" s="122">
        <v>0.5</v>
      </c>
      <c r="AQ920" s="122">
        <v>0</v>
      </c>
      <c r="AR920" s="122">
        <v>0</v>
      </c>
      <c r="AS920" s="122">
        <v>90000009</v>
      </c>
      <c r="AT920" s="128"/>
      <c r="AU920" s="122">
        <v>0</v>
      </c>
      <c r="AV920" s="122">
        <v>0</v>
      </c>
      <c r="AW920" s="122">
        <v>0</v>
      </c>
      <c r="AX920" s="128" t="s">
        <v>160</v>
      </c>
      <c r="AY920" s="128">
        <v>0</v>
      </c>
      <c r="AZ920" s="122">
        <v>0</v>
      </c>
      <c r="BA920" s="122">
        <v>0</v>
      </c>
      <c r="BB920" s="129" t="s">
        <v>1108</v>
      </c>
      <c r="BC920" s="122">
        <v>0</v>
      </c>
      <c r="BD920" s="122">
        <v>0</v>
      </c>
      <c r="BE920" s="122">
        <v>0</v>
      </c>
      <c r="BF920" s="122">
        <v>0</v>
      </c>
      <c r="BG920" s="122">
        <v>0</v>
      </c>
      <c r="BH920" s="122">
        <v>0</v>
      </c>
      <c r="BI920" s="131">
        <v>0</v>
      </c>
      <c r="BJ920" s="122">
        <v>0</v>
      </c>
      <c r="BK920" s="100">
        <v>0</v>
      </c>
      <c r="BL920" s="100">
        <v>0</v>
      </c>
      <c r="BM920" s="100">
        <v>0</v>
      </c>
      <c r="BN920" s="100">
        <v>0</v>
      </c>
      <c r="BO920" s="100">
        <v>0</v>
      </c>
    </row>
    <row r="921" spans="3:67" ht="20.100000000000001" customHeight="1">
      <c r="C921" s="97">
        <v>63203001</v>
      </c>
      <c r="D921" s="98" t="s">
        <v>1109</v>
      </c>
      <c r="E921" s="97">
        <v>1</v>
      </c>
      <c r="F921" s="97">
        <v>63003001</v>
      </c>
      <c r="G921" s="97">
        <v>0</v>
      </c>
      <c r="H921" s="99">
        <v>0</v>
      </c>
      <c r="I921" s="101">
        <v>1</v>
      </c>
      <c r="J921" s="101">
        <v>0</v>
      </c>
      <c r="K921" s="97">
        <v>0</v>
      </c>
      <c r="L921" s="97">
        <v>0</v>
      </c>
      <c r="M921" s="97">
        <v>0</v>
      </c>
      <c r="N921" s="97">
        <v>2</v>
      </c>
      <c r="O921" s="97">
        <v>12</v>
      </c>
      <c r="P921" s="97">
        <v>1</v>
      </c>
      <c r="Q921" s="97">
        <v>0</v>
      </c>
      <c r="R921" s="100">
        <v>0</v>
      </c>
      <c r="S921" s="97">
        <v>0</v>
      </c>
      <c r="T921" s="97">
        <v>1</v>
      </c>
      <c r="U921" s="97">
        <v>2</v>
      </c>
      <c r="V921" s="97">
        <v>0</v>
      </c>
      <c r="W921" s="101">
        <v>0</v>
      </c>
      <c r="X921" s="101">
        <v>0</v>
      </c>
      <c r="Y921" s="97">
        <v>0</v>
      </c>
      <c r="Z921" s="97">
        <v>0</v>
      </c>
      <c r="AA921" s="97">
        <v>0</v>
      </c>
      <c r="AB921" s="97">
        <v>1</v>
      </c>
      <c r="AC921" s="97">
        <v>0</v>
      </c>
      <c r="AD921" s="97">
        <v>60</v>
      </c>
      <c r="AE921" s="97">
        <v>1</v>
      </c>
      <c r="AF921" s="97">
        <v>10</v>
      </c>
      <c r="AG921" s="100">
        <v>0</v>
      </c>
      <c r="AH921" s="100">
        <v>0</v>
      </c>
      <c r="AI921" s="100">
        <v>0</v>
      </c>
      <c r="AJ921" s="100">
        <v>0</v>
      </c>
      <c r="AK921" s="97">
        <v>0</v>
      </c>
      <c r="AL921" s="97">
        <v>0</v>
      </c>
      <c r="AM921" s="97">
        <v>0</v>
      </c>
      <c r="AN921" s="97">
        <v>0</v>
      </c>
      <c r="AO921" s="97">
        <v>50000</v>
      </c>
      <c r="AP921" s="97">
        <v>0</v>
      </c>
      <c r="AQ921" s="97">
        <v>0</v>
      </c>
      <c r="AR921" s="100">
        <v>90503005</v>
      </c>
      <c r="AS921" s="97">
        <v>90503005</v>
      </c>
      <c r="AT921" s="98" t="s">
        <v>158</v>
      </c>
      <c r="AU921" s="97">
        <v>0</v>
      </c>
      <c r="AV921" s="101">
        <v>0</v>
      </c>
      <c r="AW921" s="101">
        <v>0</v>
      </c>
      <c r="AX921" s="98" t="s">
        <v>1037</v>
      </c>
      <c r="AY921" s="97">
        <v>0</v>
      </c>
      <c r="AZ921" s="99">
        <v>0</v>
      </c>
      <c r="BA921" s="99">
        <v>0</v>
      </c>
      <c r="BB921" s="124" t="s">
        <v>1110</v>
      </c>
      <c r="BC921" s="97">
        <v>0</v>
      </c>
      <c r="BD921" s="97">
        <v>0</v>
      </c>
      <c r="BE921" s="97">
        <v>0</v>
      </c>
      <c r="BF921" s="97">
        <v>0</v>
      </c>
      <c r="BG921" s="97">
        <v>0</v>
      </c>
      <c r="BH921" s="97">
        <v>0</v>
      </c>
      <c r="BI921" s="103">
        <v>0</v>
      </c>
      <c r="BJ921" s="100">
        <v>1</v>
      </c>
      <c r="BK921" s="100">
        <v>0</v>
      </c>
      <c r="BL921" s="100">
        <v>0</v>
      </c>
      <c r="BM921" s="100">
        <v>0</v>
      </c>
      <c r="BN921" s="100">
        <v>0</v>
      </c>
      <c r="BO921" s="100">
        <v>0</v>
      </c>
    </row>
    <row r="922" spans="3:67" ht="20.100000000000001" customHeight="1">
      <c r="C922" s="97">
        <v>63203002</v>
      </c>
      <c r="D922" s="98" t="s">
        <v>1042</v>
      </c>
      <c r="E922" s="97">
        <v>1</v>
      </c>
      <c r="F922" s="97">
        <v>63002002</v>
      </c>
      <c r="G922" s="97">
        <v>0</v>
      </c>
      <c r="H922" s="99">
        <v>0</v>
      </c>
      <c r="I922" s="101">
        <v>1</v>
      </c>
      <c r="J922" s="101">
        <v>0</v>
      </c>
      <c r="K922" s="97">
        <v>0</v>
      </c>
      <c r="L922" s="97">
        <v>0</v>
      </c>
      <c r="M922" s="97">
        <v>0</v>
      </c>
      <c r="N922" s="97">
        <v>2</v>
      </c>
      <c r="O922" s="97">
        <v>0</v>
      </c>
      <c r="P922" s="97">
        <v>0</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0</v>
      </c>
      <c r="AS922" s="97" t="s">
        <v>158</v>
      </c>
      <c r="AT922" s="98" t="s">
        <v>158</v>
      </c>
      <c r="AU922" s="97">
        <v>0</v>
      </c>
      <c r="AV922" s="101">
        <v>0</v>
      </c>
      <c r="AW922" s="101">
        <v>0</v>
      </c>
      <c r="AX922" s="98" t="s">
        <v>158</v>
      </c>
      <c r="AY922" s="97">
        <v>0</v>
      </c>
      <c r="AZ922" s="99"/>
      <c r="BA922" s="99"/>
      <c r="BB922" s="124" t="s">
        <v>1043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63203003</v>
      </c>
      <c r="D923" s="98" t="s">
        <v>1100</v>
      </c>
      <c r="E923" s="97">
        <v>1</v>
      </c>
      <c r="F923" s="97">
        <v>63003003</v>
      </c>
      <c r="G923" s="97">
        <v>0</v>
      </c>
      <c r="H923" s="99">
        <v>0</v>
      </c>
      <c r="I923" s="101">
        <v>1</v>
      </c>
      <c r="J923" s="101">
        <v>0</v>
      </c>
      <c r="K923" s="97">
        <v>0</v>
      </c>
      <c r="L923" s="97">
        <v>0</v>
      </c>
      <c r="M923" s="97">
        <v>0</v>
      </c>
      <c r="N923" s="97">
        <v>5</v>
      </c>
      <c r="O923" s="97">
        <v>8</v>
      </c>
      <c r="P923" s="97">
        <v>2</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90000006</v>
      </c>
      <c r="AS923" s="97" t="s">
        <v>158</v>
      </c>
      <c r="AT923" s="98" t="s">
        <v>158</v>
      </c>
      <c r="AU923" s="97">
        <v>0</v>
      </c>
      <c r="AV923" s="101">
        <v>0</v>
      </c>
      <c r="AW923" s="101">
        <v>0</v>
      </c>
      <c r="AX923" s="98" t="s">
        <v>158</v>
      </c>
      <c r="AY923" s="97" t="s">
        <v>1062</v>
      </c>
      <c r="AZ923" s="99"/>
      <c r="BA923" s="99"/>
      <c r="BB923" s="124" t="s">
        <v>1101</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63203004</v>
      </c>
      <c r="D924" s="128" t="s">
        <v>1111</v>
      </c>
      <c r="E924" s="11">
        <v>1</v>
      </c>
      <c r="F924" s="11">
        <v>63002003</v>
      </c>
      <c r="G924" s="11">
        <v>0</v>
      </c>
      <c r="H924" s="13">
        <v>0</v>
      </c>
      <c r="I924" s="14">
        <v>1</v>
      </c>
      <c r="J924" s="14">
        <v>0</v>
      </c>
      <c r="K924" s="11">
        <v>0</v>
      </c>
      <c r="L924" s="11">
        <v>0</v>
      </c>
      <c r="M924" s="11">
        <v>0</v>
      </c>
      <c r="N924" s="11">
        <v>5</v>
      </c>
      <c r="O924" s="11">
        <v>8</v>
      </c>
      <c r="P924" s="11">
        <v>1</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158</v>
      </c>
      <c r="AG924" s="6">
        <v>0</v>
      </c>
      <c r="AH924" s="6">
        <v>0</v>
      </c>
      <c r="AI924" s="6">
        <v>0</v>
      </c>
      <c r="AJ924" s="6">
        <v>0</v>
      </c>
      <c r="AK924" s="11">
        <v>0</v>
      </c>
      <c r="AL924" s="11">
        <v>0</v>
      </c>
      <c r="AM924" s="11">
        <v>0</v>
      </c>
      <c r="AN924" s="11">
        <v>0</v>
      </c>
      <c r="AO924" s="11">
        <v>0</v>
      </c>
      <c r="AP924" s="11">
        <v>0</v>
      </c>
      <c r="AQ924" s="11">
        <v>0</v>
      </c>
      <c r="AR924" s="6">
        <v>90000006</v>
      </c>
      <c r="AS924" s="11" t="s">
        <v>158</v>
      </c>
      <c r="AT924" s="12" t="s">
        <v>158</v>
      </c>
      <c r="AU924" s="11">
        <v>0</v>
      </c>
      <c r="AV924" s="14">
        <v>0</v>
      </c>
      <c r="AW924" s="14">
        <v>0</v>
      </c>
      <c r="AX924" s="12" t="s">
        <v>158</v>
      </c>
      <c r="AY924" s="11" t="s">
        <v>1112</v>
      </c>
      <c r="AZ924" s="13"/>
      <c r="BA924" s="13"/>
      <c r="BB924" s="37" t="s">
        <v>1113</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4">
        <v>64000001</v>
      </c>
      <c r="D925" s="15" t="s">
        <v>296</v>
      </c>
      <c r="E925" s="14">
        <v>1</v>
      </c>
      <c r="F925" s="14">
        <v>10041</v>
      </c>
      <c r="G925" s="14">
        <v>0</v>
      </c>
      <c r="H925" s="13">
        <v>0</v>
      </c>
      <c r="I925" s="14">
        <v>1</v>
      </c>
      <c r="J925" s="14">
        <v>0</v>
      </c>
      <c r="K925" s="11">
        <v>0</v>
      </c>
      <c r="L925" s="14">
        <v>0</v>
      </c>
      <c r="M925" s="14">
        <v>0</v>
      </c>
      <c r="N925" s="14">
        <v>2</v>
      </c>
      <c r="O925" s="14">
        <v>1</v>
      </c>
      <c r="P925" s="14">
        <v>0.5</v>
      </c>
      <c r="Q925" s="14">
        <v>0</v>
      </c>
      <c r="R925" s="6">
        <v>0</v>
      </c>
      <c r="S925" s="13">
        <v>0</v>
      </c>
      <c r="T925" s="11">
        <v>1</v>
      </c>
      <c r="U925" s="14">
        <v>2</v>
      </c>
      <c r="V925" s="14">
        <v>0</v>
      </c>
      <c r="W925" s="14">
        <v>0</v>
      </c>
      <c r="X925" s="14">
        <v>0</v>
      </c>
      <c r="Y925" s="14">
        <v>0</v>
      </c>
      <c r="Z925" s="14">
        <v>0</v>
      </c>
      <c r="AA925" s="14">
        <v>0</v>
      </c>
      <c r="AB925" s="11">
        <v>1</v>
      </c>
      <c r="AC925" s="14">
        <v>0</v>
      </c>
      <c r="AD925" s="14">
        <v>18</v>
      </c>
      <c r="AE925" s="14">
        <v>0</v>
      </c>
      <c r="AF925" s="14">
        <v>0</v>
      </c>
      <c r="AG925" s="6">
        <v>2</v>
      </c>
      <c r="AH925" s="6">
        <v>0</v>
      </c>
      <c r="AI925" s="6">
        <v>0</v>
      </c>
      <c r="AJ925" s="6">
        <v>0</v>
      </c>
      <c r="AK925" s="14">
        <v>0</v>
      </c>
      <c r="AL925" s="14">
        <v>0</v>
      </c>
      <c r="AM925" s="14">
        <v>0</v>
      </c>
      <c r="AN925" s="11">
        <v>0</v>
      </c>
      <c r="AO925" s="14">
        <v>1000</v>
      </c>
      <c r="AP925" s="14">
        <v>0</v>
      </c>
      <c r="AQ925" s="14">
        <v>0</v>
      </c>
      <c r="AR925" s="6">
        <v>90600010</v>
      </c>
      <c r="AS925" s="14" t="s">
        <v>158</v>
      </c>
      <c r="AT925" s="15" t="s">
        <v>159</v>
      </c>
      <c r="AU925" s="14" t="s">
        <v>821</v>
      </c>
      <c r="AV925" s="14">
        <v>0</v>
      </c>
      <c r="AW925" s="14">
        <v>40000003</v>
      </c>
      <c r="AX925" s="15" t="s">
        <v>160</v>
      </c>
      <c r="AY925" s="15" t="s">
        <v>158</v>
      </c>
      <c r="AZ925" s="13">
        <v>0</v>
      </c>
      <c r="BA925" s="13">
        <v>0</v>
      </c>
      <c r="BB925" s="68" t="s">
        <v>1114</v>
      </c>
      <c r="BC925" s="14">
        <v>0</v>
      </c>
      <c r="BD925" s="11">
        <v>0</v>
      </c>
      <c r="BE925" s="14">
        <v>0</v>
      </c>
      <c r="BF925" s="14">
        <v>0</v>
      </c>
      <c r="BG925" s="14">
        <v>0</v>
      </c>
      <c r="BH925" s="14">
        <v>0</v>
      </c>
      <c r="BI925" s="9">
        <v>0</v>
      </c>
      <c r="BJ925" s="6">
        <v>0</v>
      </c>
      <c r="BK925" s="6">
        <v>0</v>
      </c>
      <c r="BL925" s="6">
        <v>0</v>
      </c>
      <c r="BM925" s="6">
        <v>0</v>
      </c>
      <c r="BN925" s="6">
        <v>0</v>
      </c>
      <c r="BO925" s="6">
        <v>0</v>
      </c>
    </row>
    <row r="926" spans="3:67" ht="20.100000000000001" customHeight="1">
      <c r="C926" s="14">
        <v>64000002</v>
      </c>
      <c r="D926" s="15" t="s">
        <v>986</v>
      </c>
      <c r="E926" s="14">
        <v>1</v>
      </c>
      <c r="F926" s="14">
        <v>60010500</v>
      </c>
      <c r="G926" s="14">
        <v>0</v>
      </c>
      <c r="H926" s="13">
        <v>0</v>
      </c>
      <c r="I926" s="14">
        <v>1</v>
      </c>
      <c r="J926" s="14">
        <v>0</v>
      </c>
      <c r="K926" s="11">
        <v>0</v>
      </c>
      <c r="L926" s="14">
        <v>0</v>
      </c>
      <c r="M926" s="14">
        <v>0</v>
      </c>
      <c r="N926" s="14">
        <v>2</v>
      </c>
      <c r="O926" s="14">
        <v>2</v>
      </c>
      <c r="P926" s="14">
        <v>0.6</v>
      </c>
      <c r="Q926" s="14">
        <v>0</v>
      </c>
      <c r="R926" s="6">
        <v>0</v>
      </c>
      <c r="S926" s="13">
        <v>0</v>
      </c>
      <c r="T926" s="11">
        <v>1</v>
      </c>
      <c r="U926" s="14">
        <v>2</v>
      </c>
      <c r="V926" s="14">
        <v>0</v>
      </c>
      <c r="W926" s="14">
        <v>0</v>
      </c>
      <c r="X926" s="14">
        <v>0</v>
      </c>
      <c r="Y926" s="14">
        <v>0</v>
      </c>
      <c r="Z926" s="14">
        <v>0</v>
      </c>
      <c r="AA926" s="14">
        <v>0</v>
      </c>
      <c r="AB926" s="11">
        <v>1</v>
      </c>
      <c r="AC926" s="14">
        <v>0</v>
      </c>
      <c r="AD926" s="11">
        <v>99999</v>
      </c>
      <c r="AE926" s="14">
        <v>0</v>
      </c>
      <c r="AF926" s="14">
        <v>0</v>
      </c>
      <c r="AG926" s="6">
        <v>2</v>
      </c>
      <c r="AH926" s="6">
        <v>0</v>
      </c>
      <c r="AI926" s="6">
        <v>0</v>
      </c>
      <c r="AJ926" s="6">
        <v>0</v>
      </c>
      <c r="AK926" s="14">
        <v>0</v>
      </c>
      <c r="AL926" s="14">
        <v>0</v>
      </c>
      <c r="AM926" s="14">
        <v>0</v>
      </c>
      <c r="AN926" s="11">
        <v>0</v>
      </c>
      <c r="AO926" s="14">
        <v>1000</v>
      </c>
      <c r="AP926" s="14">
        <v>0</v>
      </c>
      <c r="AQ926" s="14">
        <v>0</v>
      </c>
      <c r="AR926" s="6">
        <v>90600020</v>
      </c>
      <c r="AS926" s="14" t="s">
        <v>158</v>
      </c>
      <c r="AT926" s="15" t="s">
        <v>159</v>
      </c>
      <c r="AU926" s="14" t="s">
        <v>821</v>
      </c>
      <c r="AV926" s="14">
        <v>0</v>
      </c>
      <c r="AW926" s="14">
        <v>0</v>
      </c>
      <c r="AX926" s="15" t="s">
        <v>160</v>
      </c>
      <c r="AY926" s="15" t="s">
        <v>158</v>
      </c>
      <c r="AZ926" s="13">
        <v>0</v>
      </c>
      <c r="BA926" s="13">
        <v>0</v>
      </c>
      <c r="BB926" s="68" t="s">
        <v>1115</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64000003</v>
      </c>
      <c r="D927" s="15" t="s">
        <v>1116</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4">
        <v>0</v>
      </c>
      <c r="AO927" s="14">
        <v>1000</v>
      </c>
      <c r="AP927" s="14">
        <v>0</v>
      </c>
      <c r="AQ927" s="14">
        <v>0</v>
      </c>
      <c r="AR927" s="6">
        <v>90600030</v>
      </c>
      <c r="AS927" s="14" t="s">
        <v>158</v>
      </c>
      <c r="AT927" s="15" t="s">
        <v>159</v>
      </c>
      <c r="AU927" s="14" t="s">
        <v>821</v>
      </c>
      <c r="AV927" s="14">
        <v>0</v>
      </c>
      <c r="AW927" s="14">
        <v>0</v>
      </c>
      <c r="AX927" s="15" t="s">
        <v>160</v>
      </c>
      <c r="AY927" s="15" t="s">
        <v>158</v>
      </c>
      <c r="AZ927" s="13">
        <v>0</v>
      </c>
      <c r="BA927" s="13">
        <v>0</v>
      </c>
      <c r="BB927" s="68" t="s">
        <v>1117</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64000004</v>
      </c>
      <c r="D928" s="15" t="s">
        <v>1118</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90600040</v>
      </c>
      <c r="AS928" s="14" t="s">
        <v>158</v>
      </c>
      <c r="AT928" s="15" t="s">
        <v>159</v>
      </c>
      <c r="AU928" s="14" t="s">
        <v>821</v>
      </c>
      <c r="AV928" s="14">
        <v>0</v>
      </c>
      <c r="AW928" s="14">
        <v>0</v>
      </c>
      <c r="AX928" s="15" t="s">
        <v>160</v>
      </c>
      <c r="AY928" s="15" t="s">
        <v>158</v>
      </c>
      <c r="AZ928" s="13">
        <v>0</v>
      </c>
      <c r="BA928" s="13">
        <v>0</v>
      </c>
      <c r="BB928" s="68" t="s">
        <v>1119</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64000005</v>
      </c>
      <c r="D929" s="15" t="s">
        <v>368</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90600050</v>
      </c>
      <c r="AS929" s="14" t="s">
        <v>158</v>
      </c>
      <c r="AT929" s="15" t="s">
        <v>159</v>
      </c>
      <c r="AU929" s="14" t="s">
        <v>821</v>
      </c>
      <c r="AV929" s="14">
        <v>0</v>
      </c>
      <c r="AW929" s="14">
        <v>0</v>
      </c>
      <c r="AX929" s="15" t="s">
        <v>160</v>
      </c>
      <c r="AY929" s="15" t="s">
        <v>158</v>
      </c>
      <c r="AZ929" s="13">
        <v>0</v>
      </c>
      <c r="BA929" s="13">
        <v>0</v>
      </c>
      <c r="BB929" s="68" t="s">
        <v>1120</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64000006</v>
      </c>
      <c r="D930" s="15" t="s">
        <v>1121</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90600060</v>
      </c>
      <c r="AS930" s="14" t="s">
        <v>158</v>
      </c>
      <c r="AT930" s="15" t="s">
        <v>159</v>
      </c>
      <c r="AU930" s="14" t="s">
        <v>821</v>
      </c>
      <c r="AV930" s="14">
        <v>0</v>
      </c>
      <c r="AW930" s="14">
        <v>0</v>
      </c>
      <c r="AX930" s="15" t="s">
        <v>160</v>
      </c>
      <c r="AY930" s="15" t="s">
        <v>158</v>
      </c>
      <c r="AZ930" s="13">
        <v>0</v>
      </c>
      <c r="BA930" s="13">
        <v>0</v>
      </c>
      <c r="BB930" s="68" t="s">
        <v>1122</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64000007</v>
      </c>
      <c r="D931" s="15" t="s">
        <v>1123</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90600070</v>
      </c>
      <c r="AS931" s="14" t="s">
        <v>158</v>
      </c>
      <c r="AT931" s="15" t="s">
        <v>159</v>
      </c>
      <c r="AU931" s="14" t="s">
        <v>821</v>
      </c>
      <c r="AV931" s="14">
        <v>0</v>
      </c>
      <c r="AW931" s="14">
        <v>0</v>
      </c>
      <c r="AX931" s="15" t="s">
        <v>160</v>
      </c>
      <c r="AY931" s="15" t="s">
        <v>158</v>
      </c>
      <c r="AZ931" s="13">
        <v>0</v>
      </c>
      <c r="BA931" s="13">
        <v>0</v>
      </c>
      <c r="BB931" s="68" t="s">
        <v>1124</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64000008</v>
      </c>
      <c r="D932" s="15" t="s">
        <v>400</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0</v>
      </c>
      <c r="AS932" s="14" t="s">
        <v>158</v>
      </c>
      <c r="AT932" s="15" t="s">
        <v>159</v>
      </c>
      <c r="AU932" s="14" t="s">
        <v>821</v>
      </c>
      <c r="AV932" s="14">
        <v>0</v>
      </c>
      <c r="AW932" s="14">
        <v>0</v>
      </c>
      <c r="AX932" s="15" t="s">
        <v>160</v>
      </c>
      <c r="AY932" s="15" t="s">
        <v>158</v>
      </c>
      <c r="AZ932" s="13">
        <v>0</v>
      </c>
      <c r="BA932" s="13">
        <v>0</v>
      </c>
      <c r="BB932" s="68" t="s">
        <v>1125</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64100001</v>
      </c>
      <c r="D933" s="15" t="s">
        <v>1126</v>
      </c>
      <c r="E933" s="11">
        <v>1</v>
      </c>
      <c r="F933" s="6">
        <v>0</v>
      </c>
      <c r="G933" s="14">
        <v>0</v>
      </c>
      <c r="H933" s="6">
        <v>0</v>
      </c>
      <c r="I933" s="11">
        <v>0</v>
      </c>
      <c r="J933" s="14">
        <v>0</v>
      </c>
      <c r="K933" s="11">
        <v>0</v>
      </c>
      <c r="L933" s="6">
        <v>0</v>
      </c>
      <c r="M933" s="6">
        <v>0</v>
      </c>
      <c r="N933" s="14">
        <v>2</v>
      </c>
      <c r="O933" s="14">
        <v>3</v>
      </c>
      <c r="P933" s="14">
        <v>0.05</v>
      </c>
      <c r="Q933" s="6">
        <v>0</v>
      </c>
      <c r="R933" s="6">
        <v>0</v>
      </c>
      <c r="S933" s="6">
        <v>0</v>
      </c>
      <c r="T933" s="11">
        <v>1</v>
      </c>
      <c r="U933" s="6">
        <v>2</v>
      </c>
      <c r="V933" s="6">
        <v>0</v>
      </c>
      <c r="W933" s="14">
        <v>0</v>
      </c>
      <c r="X933" s="14">
        <v>0</v>
      </c>
      <c r="Y933" s="6">
        <v>0</v>
      </c>
      <c r="Z933" s="6">
        <v>0</v>
      </c>
      <c r="AA933" s="6">
        <v>0</v>
      </c>
      <c r="AB933" s="14">
        <v>0</v>
      </c>
      <c r="AC933" s="6">
        <v>0</v>
      </c>
      <c r="AD933" s="14">
        <v>1</v>
      </c>
      <c r="AE933" s="6">
        <v>1</v>
      </c>
      <c r="AF933" s="6">
        <v>3</v>
      </c>
      <c r="AG933" s="6">
        <v>2</v>
      </c>
      <c r="AH933" s="6">
        <v>1</v>
      </c>
      <c r="AI933" s="6">
        <v>1</v>
      </c>
      <c r="AJ933" s="6">
        <v>6</v>
      </c>
      <c r="AK933" s="6">
        <v>0</v>
      </c>
      <c r="AL933" s="6">
        <v>0</v>
      </c>
      <c r="AM933" s="6">
        <v>0</v>
      </c>
      <c r="AN933" s="14">
        <v>0</v>
      </c>
      <c r="AO933" s="6">
        <v>3000</v>
      </c>
      <c r="AP933" s="6">
        <v>0.1</v>
      </c>
      <c r="AQ933" s="6">
        <v>0</v>
      </c>
      <c r="AR933" s="6">
        <v>0</v>
      </c>
      <c r="AS933" s="14">
        <v>90610011</v>
      </c>
      <c r="AT933" s="7" t="s">
        <v>196</v>
      </c>
      <c r="AU933" s="6" t="s">
        <v>838</v>
      </c>
      <c r="AV933" s="6" t="s">
        <v>158</v>
      </c>
      <c r="AW933" s="6">
        <v>0</v>
      </c>
      <c r="AX933" s="7" t="s">
        <v>160</v>
      </c>
      <c r="AY933" s="6">
        <v>0</v>
      </c>
      <c r="AZ933" s="6">
        <v>0</v>
      </c>
      <c r="BA933" s="6">
        <v>0</v>
      </c>
      <c r="BB933" s="33" t="s">
        <v>1127</v>
      </c>
      <c r="BC933" s="6">
        <v>0</v>
      </c>
      <c r="BD933" s="11">
        <v>0</v>
      </c>
      <c r="BE933" s="6">
        <v>0</v>
      </c>
      <c r="BF933" s="6">
        <v>0</v>
      </c>
      <c r="BG933" s="6">
        <v>0</v>
      </c>
      <c r="BH933" s="6">
        <v>0</v>
      </c>
      <c r="BI933" s="9">
        <v>0</v>
      </c>
      <c r="BJ933" s="6">
        <v>0</v>
      </c>
      <c r="BK933" s="6">
        <v>0</v>
      </c>
      <c r="BL933" s="6">
        <v>0</v>
      </c>
      <c r="BM933" s="6">
        <v>0</v>
      </c>
      <c r="BN933" s="6">
        <v>0</v>
      </c>
      <c r="BO933" s="6">
        <v>0</v>
      </c>
    </row>
    <row r="934" spans="3:67" ht="20.100000000000001" customHeight="1">
      <c r="C934" s="14">
        <v>64100002</v>
      </c>
      <c r="D934" s="15" t="s">
        <v>1128</v>
      </c>
      <c r="E934" s="11">
        <v>1</v>
      </c>
      <c r="F934" s="6">
        <v>0</v>
      </c>
      <c r="G934" s="14">
        <v>0</v>
      </c>
      <c r="H934" s="6">
        <v>0</v>
      </c>
      <c r="I934" s="11">
        <v>0</v>
      </c>
      <c r="J934" s="14">
        <v>0</v>
      </c>
      <c r="K934" s="11">
        <v>0</v>
      </c>
      <c r="L934" s="6">
        <v>0</v>
      </c>
      <c r="M934" s="6">
        <v>0</v>
      </c>
      <c r="N934" s="14">
        <v>2</v>
      </c>
      <c r="O934" s="14">
        <v>1</v>
      </c>
      <c r="P934" s="14">
        <v>1</v>
      </c>
      <c r="Q934" s="6">
        <v>0</v>
      </c>
      <c r="R934" s="6">
        <v>0</v>
      </c>
      <c r="S934" s="6">
        <v>0</v>
      </c>
      <c r="T934" s="11">
        <v>1</v>
      </c>
      <c r="U934" s="6">
        <v>2</v>
      </c>
      <c r="V934" s="6">
        <v>0</v>
      </c>
      <c r="W934" s="14">
        <v>0</v>
      </c>
      <c r="X934" s="14">
        <v>0</v>
      </c>
      <c r="Y934" s="6">
        <v>0</v>
      </c>
      <c r="Z934" s="6">
        <v>0</v>
      </c>
      <c r="AA934" s="6">
        <v>0</v>
      </c>
      <c r="AB934" s="14">
        <v>0</v>
      </c>
      <c r="AC934" s="6">
        <v>0</v>
      </c>
      <c r="AD934" s="14">
        <v>30</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90610021</v>
      </c>
      <c r="AT934" s="7" t="s">
        <v>196</v>
      </c>
      <c r="AU934" s="6" t="s">
        <v>838</v>
      </c>
      <c r="AV934" s="6" t="s">
        <v>158</v>
      </c>
      <c r="AW934" s="6">
        <v>0</v>
      </c>
      <c r="AX934" s="7" t="s">
        <v>160</v>
      </c>
      <c r="AY934" s="6">
        <v>0</v>
      </c>
      <c r="AZ934" s="6">
        <v>0</v>
      </c>
      <c r="BA934" s="6">
        <v>0</v>
      </c>
      <c r="BB934" s="33" t="s">
        <v>1127</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64100003</v>
      </c>
      <c r="D935" s="12" t="s">
        <v>1129</v>
      </c>
      <c r="E935" s="14">
        <v>1</v>
      </c>
      <c r="F935" s="6">
        <v>0</v>
      </c>
      <c r="G935" s="14">
        <v>0</v>
      </c>
      <c r="H935" s="13">
        <v>0</v>
      </c>
      <c r="I935" s="11">
        <v>0</v>
      </c>
      <c r="J935" s="14">
        <v>0</v>
      </c>
      <c r="K935" s="14">
        <v>0</v>
      </c>
      <c r="L935" s="11">
        <v>0</v>
      </c>
      <c r="M935" s="11">
        <v>0</v>
      </c>
      <c r="N935" s="11">
        <v>2</v>
      </c>
      <c r="O935" s="11">
        <v>3</v>
      </c>
      <c r="P935" s="11">
        <v>0.2</v>
      </c>
      <c r="Q935" s="11">
        <v>0</v>
      </c>
      <c r="R935" s="6">
        <v>0</v>
      </c>
      <c r="S935" s="11">
        <v>0</v>
      </c>
      <c r="T935" s="11">
        <v>1</v>
      </c>
      <c r="U935" s="11">
        <v>2</v>
      </c>
      <c r="V935" s="11">
        <v>0</v>
      </c>
      <c r="W935" s="11">
        <v>3</v>
      </c>
      <c r="X935" s="11">
        <v>0</v>
      </c>
      <c r="Y935" s="11">
        <v>1</v>
      </c>
      <c r="Z935" s="11">
        <v>0</v>
      </c>
      <c r="AA935" s="11">
        <v>0</v>
      </c>
      <c r="AB935" s="11">
        <v>0</v>
      </c>
      <c r="AC935" s="11">
        <v>0</v>
      </c>
      <c r="AD935" s="11">
        <v>8</v>
      </c>
      <c r="AE935" s="11">
        <v>1</v>
      </c>
      <c r="AF935" s="11">
        <v>3</v>
      </c>
      <c r="AG935" s="6">
        <v>1</v>
      </c>
      <c r="AH935" s="6">
        <v>1</v>
      </c>
      <c r="AI935" s="6">
        <v>0</v>
      </c>
      <c r="AJ935" s="6">
        <v>1.5</v>
      </c>
      <c r="AK935" s="11">
        <v>0</v>
      </c>
      <c r="AL935" s="11">
        <v>0</v>
      </c>
      <c r="AM935" s="11">
        <v>0</v>
      </c>
      <c r="AN935" s="11">
        <v>0</v>
      </c>
      <c r="AO935" s="11">
        <v>5000</v>
      </c>
      <c r="AP935" s="11">
        <v>3</v>
      </c>
      <c r="AQ935" s="11">
        <v>0</v>
      </c>
      <c r="AR935" s="6">
        <v>0</v>
      </c>
      <c r="AS935" s="11" t="s">
        <v>158</v>
      </c>
      <c r="AT935" s="15" t="s">
        <v>159</v>
      </c>
      <c r="AU935" s="11" t="s">
        <v>348</v>
      </c>
      <c r="AV935" s="14">
        <v>10000007</v>
      </c>
      <c r="AW935" s="14">
        <v>70103003</v>
      </c>
      <c r="AX935" s="12" t="s">
        <v>160</v>
      </c>
      <c r="AY935" s="11" t="s">
        <v>1130</v>
      </c>
      <c r="AZ935" s="13">
        <v>0</v>
      </c>
      <c r="BA935" s="13">
        <v>0</v>
      </c>
      <c r="BB935" s="37" t="s">
        <v>1131</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4">
        <v>64100004</v>
      </c>
      <c r="D936" s="15" t="s">
        <v>1132</v>
      </c>
      <c r="E936" s="11">
        <v>1</v>
      </c>
      <c r="F936" s="6">
        <v>0</v>
      </c>
      <c r="G936" s="14">
        <v>0</v>
      </c>
      <c r="H936" s="6">
        <v>0</v>
      </c>
      <c r="I936" s="11">
        <v>0</v>
      </c>
      <c r="J936" s="14">
        <v>0</v>
      </c>
      <c r="K936" s="11">
        <v>0</v>
      </c>
      <c r="L936" s="6">
        <v>0</v>
      </c>
      <c r="M936" s="6">
        <v>0</v>
      </c>
      <c r="N936" s="14">
        <v>2</v>
      </c>
      <c r="O936" s="14">
        <v>1</v>
      </c>
      <c r="P936" s="14">
        <v>1</v>
      </c>
      <c r="Q936" s="6">
        <v>0</v>
      </c>
      <c r="R936" s="6">
        <v>0</v>
      </c>
      <c r="S936" s="6">
        <v>0</v>
      </c>
      <c r="T936" s="11">
        <v>1</v>
      </c>
      <c r="U936" s="6">
        <v>2</v>
      </c>
      <c r="V936" s="6">
        <v>0</v>
      </c>
      <c r="W936" s="14">
        <v>0</v>
      </c>
      <c r="X936" s="14">
        <v>0</v>
      </c>
      <c r="Y936" s="6">
        <v>0</v>
      </c>
      <c r="Z936" s="6">
        <v>0</v>
      </c>
      <c r="AA936" s="6">
        <v>0</v>
      </c>
      <c r="AB936" s="14">
        <v>0</v>
      </c>
      <c r="AC936" s="6">
        <v>0</v>
      </c>
      <c r="AD936" s="14">
        <v>30</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90610041</v>
      </c>
      <c r="AT936" s="7" t="s">
        <v>196</v>
      </c>
      <c r="AU936" s="6" t="s">
        <v>838</v>
      </c>
      <c r="AV936" s="6" t="s">
        <v>158</v>
      </c>
      <c r="AW936" s="6">
        <v>0</v>
      </c>
      <c r="AX936" s="7" t="s">
        <v>160</v>
      </c>
      <c r="AY936" s="6">
        <v>0</v>
      </c>
      <c r="AZ936" s="6">
        <v>0</v>
      </c>
      <c r="BA936" s="6">
        <v>0</v>
      </c>
      <c r="BB936" s="33" t="s">
        <v>1127</v>
      </c>
      <c r="BC936" s="6">
        <v>0</v>
      </c>
      <c r="BD936" s="11">
        <v>0</v>
      </c>
      <c r="BE936" s="6">
        <v>0</v>
      </c>
      <c r="BF936" s="6">
        <v>0</v>
      </c>
      <c r="BG936" s="6">
        <v>0</v>
      </c>
      <c r="BH936" s="6">
        <v>0</v>
      </c>
      <c r="BI936" s="9">
        <v>0</v>
      </c>
      <c r="BJ936" s="6">
        <v>0</v>
      </c>
      <c r="BK936" s="6">
        <v>0</v>
      </c>
      <c r="BL936" s="6">
        <v>0</v>
      </c>
      <c r="BM936" s="6">
        <v>0</v>
      </c>
      <c r="BN936" s="6">
        <v>0</v>
      </c>
      <c r="BO936" s="6">
        <v>0</v>
      </c>
    </row>
    <row r="937" spans="3:67" ht="20.25" customHeight="1">
      <c r="C937" s="14">
        <v>64100005</v>
      </c>
      <c r="D937" s="15" t="s">
        <v>1021</v>
      </c>
      <c r="E937" s="14">
        <v>1</v>
      </c>
      <c r="F937" s="6">
        <v>0</v>
      </c>
      <c r="G937" s="14">
        <v>0</v>
      </c>
      <c r="H937" s="13">
        <v>0</v>
      </c>
      <c r="I937" s="11">
        <v>0</v>
      </c>
      <c r="J937" s="14">
        <v>0</v>
      </c>
      <c r="K937" s="11">
        <v>0</v>
      </c>
      <c r="L937" s="14">
        <v>0</v>
      </c>
      <c r="M937" s="14">
        <v>0</v>
      </c>
      <c r="N937" s="14">
        <v>2</v>
      </c>
      <c r="O937" s="14">
        <v>2</v>
      </c>
      <c r="P937" s="14">
        <v>0.3</v>
      </c>
      <c r="Q937" s="14">
        <v>0</v>
      </c>
      <c r="R937" s="6">
        <v>0</v>
      </c>
      <c r="S937" s="13">
        <v>0</v>
      </c>
      <c r="T937" s="11">
        <v>1</v>
      </c>
      <c r="U937" s="14">
        <v>1</v>
      </c>
      <c r="V937" s="14">
        <v>0</v>
      </c>
      <c r="W937" s="14">
        <v>3</v>
      </c>
      <c r="X937" s="14">
        <v>0</v>
      </c>
      <c r="Y937" s="14">
        <v>0</v>
      </c>
      <c r="Z937" s="14">
        <v>0</v>
      </c>
      <c r="AA937" s="14">
        <v>0</v>
      </c>
      <c r="AB937" s="14">
        <v>1</v>
      </c>
      <c r="AC937" s="14">
        <v>0</v>
      </c>
      <c r="AD937" s="14">
        <v>15</v>
      </c>
      <c r="AE937" s="14">
        <v>0</v>
      </c>
      <c r="AF937" s="14">
        <v>3</v>
      </c>
      <c r="AG937" s="6">
        <v>7</v>
      </c>
      <c r="AH937" s="6">
        <v>0</v>
      </c>
      <c r="AI937" s="6">
        <v>1</v>
      </c>
      <c r="AJ937" s="6">
        <v>6</v>
      </c>
      <c r="AK937" s="14">
        <v>0</v>
      </c>
      <c r="AL937" s="14">
        <v>0</v>
      </c>
      <c r="AM937" s="14">
        <v>0</v>
      </c>
      <c r="AN937" s="14">
        <v>0</v>
      </c>
      <c r="AO937" s="14">
        <v>3000</v>
      </c>
      <c r="AP937" s="14">
        <v>0.5</v>
      </c>
      <c r="AQ937" s="14">
        <v>20</v>
      </c>
      <c r="AR937" s="6">
        <v>0</v>
      </c>
      <c r="AS937" s="153">
        <v>90610051</v>
      </c>
      <c r="AT937" s="12" t="s">
        <v>186</v>
      </c>
      <c r="AU937" s="14" t="s">
        <v>782</v>
      </c>
      <c r="AV937" s="14">
        <v>10000011</v>
      </c>
      <c r="AW937" s="14">
        <v>20001010</v>
      </c>
      <c r="AX937" s="15" t="s">
        <v>193</v>
      </c>
      <c r="AY937" s="15" t="s">
        <v>158</v>
      </c>
      <c r="AZ937" s="13">
        <v>0</v>
      </c>
      <c r="BA937" s="13">
        <v>0</v>
      </c>
      <c r="BB937" s="37" t="s">
        <v>1022</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64100006</v>
      </c>
      <c r="D938" s="15" t="s">
        <v>670</v>
      </c>
      <c r="E938" s="14">
        <v>1</v>
      </c>
      <c r="F938" s="14">
        <v>60010500</v>
      </c>
      <c r="G938" s="14">
        <v>0</v>
      </c>
      <c r="H938" s="13">
        <v>0</v>
      </c>
      <c r="I938" s="11">
        <v>0</v>
      </c>
      <c r="J938" s="14">
        <v>0</v>
      </c>
      <c r="K938" s="14">
        <v>0</v>
      </c>
      <c r="L938" s="14">
        <v>0</v>
      </c>
      <c r="M938" s="14">
        <v>0</v>
      </c>
      <c r="N938" s="11">
        <v>2</v>
      </c>
      <c r="O938" s="14">
        <v>7</v>
      </c>
      <c r="P938" s="14">
        <v>0.1</v>
      </c>
      <c r="Q938" s="14">
        <v>0</v>
      </c>
      <c r="R938" s="6">
        <v>0</v>
      </c>
      <c r="S938" s="13">
        <v>0</v>
      </c>
      <c r="T938" s="11">
        <v>1</v>
      </c>
      <c r="U938" s="14">
        <v>1</v>
      </c>
      <c r="V938" s="14">
        <v>0</v>
      </c>
      <c r="W938" s="14">
        <v>1</v>
      </c>
      <c r="X938" s="14">
        <v>0</v>
      </c>
      <c r="Y938" s="14">
        <v>0</v>
      </c>
      <c r="Z938" s="14">
        <v>0</v>
      </c>
      <c r="AA938" s="14">
        <v>0</v>
      </c>
      <c r="AB938" s="11">
        <v>0</v>
      </c>
      <c r="AC938" s="14">
        <v>0</v>
      </c>
      <c r="AD938" s="14">
        <v>15</v>
      </c>
      <c r="AE938" s="14">
        <v>0</v>
      </c>
      <c r="AF938" s="14">
        <v>0</v>
      </c>
      <c r="AG938" s="6">
        <v>7</v>
      </c>
      <c r="AH938" s="6">
        <v>0</v>
      </c>
      <c r="AI938" s="6">
        <v>0</v>
      </c>
      <c r="AJ938" s="6">
        <v>0</v>
      </c>
      <c r="AK938" s="14">
        <v>0</v>
      </c>
      <c r="AL938" s="14">
        <v>0</v>
      </c>
      <c r="AM938" s="14">
        <v>0</v>
      </c>
      <c r="AN938" s="14">
        <v>0</v>
      </c>
      <c r="AO938" s="14">
        <v>1000</v>
      </c>
      <c r="AP938" s="14">
        <v>0.5</v>
      </c>
      <c r="AQ938" s="14">
        <v>0</v>
      </c>
      <c r="AR938" s="6">
        <v>0</v>
      </c>
      <c r="AS938" s="6">
        <v>90202001</v>
      </c>
      <c r="AT938" s="15" t="s">
        <v>458</v>
      </c>
      <c r="AU938" s="14">
        <v>0</v>
      </c>
      <c r="AV938" s="14">
        <v>10007001</v>
      </c>
      <c r="AW938" s="14">
        <v>0</v>
      </c>
      <c r="AX938" s="15" t="s">
        <v>160</v>
      </c>
      <c r="AY938" s="15" t="s">
        <v>158</v>
      </c>
      <c r="AZ938" s="13">
        <v>0</v>
      </c>
      <c r="BA938" s="13">
        <v>0</v>
      </c>
      <c r="BB938" s="68" t="s">
        <v>1133</v>
      </c>
      <c r="BC938" s="14">
        <v>0</v>
      </c>
      <c r="BD938" s="11">
        <v>0</v>
      </c>
      <c r="BE938" s="14">
        <v>0</v>
      </c>
      <c r="BF938" s="14">
        <v>0</v>
      </c>
      <c r="BG938" s="14">
        <v>0</v>
      </c>
      <c r="BH938" s="14">
        <v>0</v>
      </c>
      <c r="BI938" s="9">
        <v>0</v>
      </c>
      <c r="BJ938" s="6">
        <v>0</v>
      </c>
      <c r="BK938" s="6">
        <v>0</v>
      </c>
      <c r="BL938" s="6">
        <v>0</v>
      </c>
      <c r="BM938" s="6">
        <v>0</v>
      </c>
      <c r="BN938" s="6">
        <v>0</v>
      </c>
      <c r="BO938" s="6">
        <v>0</v>
      </c>
    </row>
    <row r="939" spans="3:67" ht="20.25" customHeight="1">
      <c r="C939" s="14">
        <v>64100007</v>
      </c>
      <c r="D939" s="15" t="s">
        <v>1021</v>
      </c>
      <c r="E939" s="14">
        <v>1</v>
      </c>
      <c r="F939" s="6">
        <v>0</v>
      </c>
      <c r="G939" s="14">
        <v>0</v>
      </c>
      <c r="H939" s="13">
        <v>0</v>
      </c>
      <c r="I939" s="11">
        <v>0</v>
      </c>
      <c r="J939" s="14">
        <v>0</v>
      </c>
      <c r="K939" s="11">
        <v>0</v>
      </c>
      <c r="L939" s="14">
        <v>0</v>
      </c>
      <c r="M939" s="14">
        <v>0</v>
      </c>
      <c r="N939" s="14">
        <v>2</v>
      </c>
      <c r="O939" s="14">
        <v>2</v>
      </c>
      <c r="P939" s="14">
        <v>0.3</v>
      </c>
      <c r="Q939" s="14">
        <v>0</v>
      </c>
      <c r="R939" s="6">
        <v>0</v>
      </c>
      <c r="S939" s="13">
        <v>0</v>
      </c>
      <c r="T939" s="11">
        <v>1</v>
      </c>
      <c r="U939" s="14">
        <v>1</v>
      </c>
      <c r="V939" s="14">
        <v>0</v>
      </c>
      <c r="W939" s="14">
        <v>3</v>
      </c>
      <c r="X939" s="14">
        <v>0</v>
      </c>
      <c r="Y939" s="14">
        <v>0</v>
      </c>
      <c r="Z939" s="14">
        <v>0</v>
      </c>
      <c r="AA939" s="14">
        <v>0</v>
      </c>
      <c r="AB939" s="14">
        <v>1</v>
      </c>
      <c r="AC939" s="14">
        <v>0</v>
      </c>
      <c r="AD939" s="14">
        <v>15</v>
      </c>
      <c r="AE939" s="14">
        <v>0</v>
      </c>
      <c r="AF939" s="14">
        <v>3</v>
      </c>
      <c r="AG939" s="6">
        <v>7</v>
      </c>
      <c r="AH939" s="6">
        <v>0</v>
      </c>
      <c r="AI939" s="6">
        <v>1</v>
      </c>
      <c r="AJ939" s="6">
        <v>6</v>
      </c>
      <c r="AK939" s="14">
        <v>0</v>
      </c>
      <c r="AL939" s="14">
        <v>0</v>
      </c>
      <c r="AM939" s="14">
        <v>0</v>
      </c>
      <c r="AN939" s="14">
        <v>0</v>
      </c>
      <c r="AO939" s="14">
        <v>3000</v>
      </c>
      <c r="AP939" s="14">
        <v>0.5</v>
      </c>
      <c r="AQ939" s="14">
        <v>20</v>
      </c>
      <c r="AR939" s="6">
        <v>0</v>
      </c>
      <c r="AS939" s="153"/>
      <c r="AT939" s="12" t="s">
        <v>186</v>
      </c>
      <c r="AU939" s="14" t="s">
        <v>782</v>
      </c>
      <c r="AV939" s="14">
        <v>10000011</v>
      </c>
      <c r="AW939" s="14">
        <v>70204001</v>
      </c>
      <c r="AX939" s="15" t="s">
        <v>193</v>
      </c>
      <c r="AY939" s="15" t="s">
        <v>158</v>
      </c>
      <c r="AZ939" s="13">
        <v>0</v>
      </c>
      <c r="BA939" s="13">
        <v>0</v>
      </c>
      <c r="BB939" s="37" t="s">
        <v>1022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64100008</v>
      </c>
      <c r="D940" s="12" t="s">
        <v>1134</v>
      </c>
      <c r="E940" s="14">
        <v>1</v>
      </c>
      <c r="F940" s="11">
        <v>62021501</v>
      </c>
      <c r="G940" s="11">
        <v>0</v>
      </c>
      <c r="H940" s="13">
        <v>0</v>
      </c>
      <c r="I940" s="11">
        <v>0</v>
      </c>
      <c r="J940" s="11">
        <v>0</v>
      </c>
      <c r="K940" s="14">
        <v>0</v>
      </c>
      <c r="L940" s="11">
        <v>0</v>
      </c>
      <c r="M940" s="11">
        <v>0</v>
      </c>
      <c r="N940" s="11">
        <v>2</v>
      </c>
      <c r="O940" s="11">
        <v>1</v>
      </c>
      <c r="P940" s="11">
        <v>0.05</v>
      </c>
      <c r="Q940" s="11">
        <v>0</v>
      </c>
      <c r="R940" s="6">
        <v>0</v>
      </c>
      <c r="S940" s="11">
        <v>0</v>
      </c>
      <c r="T940" s="11">
        <v>1</v>
      </c>
      <c r="U940" s="11">
        <v>2</v>
      </c>
      <c r="V940" s="11">
        <v>0</v>
      </c>
      <c r="W940" s="11">
        <v>0</v>
      </c>
      <c r="X940" s="11">
        <v>0</v>
      </c>
      <c r="Y940" s="11">
        <v>0</v>
      </c>
      <c r="Z940" s="11">
        <v>0</v>
      </c>
      <c r="AA940" s="11">
        <v>0</v>
      </c>
      <c r="AB940" s="11">
        <v>0</v>
      </c>
      <c r="AC940" s="11">
        <v>0</v>
      </c>
      <c r="AD940" s="11">
        <v>40</v>
      </c>
      <c r="AE940" s="11">
        <v>0</v>
      </c>
      <c r="AF940" s="11">
        <v>0</v>
      </c>
      <c r="AG940" s="6">
        <v>2</v>
      </c>
      <c r="AH940" s="6">
        <v>2</v>
      </c>
      <c r="AI940" s="6">
        <v>0</v>
      </c>
      <c r="AJ940" s="6">
        <v>1.5</v>
      </c>
      <c r="AK940" s="11">
        <v>0</v>
      </c>
      <c r="AL940" s="11">
        <v>0</v>
      </c>
      <c r="AM940" s="11">
        <v>0</v>
      </c>
      <c r="AN940" s="14">
        <v>0</v>
      </c>
      <c r="AO940" s="11">
        <v>3000</v>
      </c>
      <c r="AP940" s="11">
        <v>0</v>
      </c>
      <c r="AQ940" s="11">
        <v>0</v>
      </c>
      <c r="AR940" s="6">
        <v>0</v>
      </c>
      <c r="AS940" s="11" t="s">
        <v>158</v>
      </c>
      <c r="AT940" s="12" t="s">
        <v>159</v>
      </c>
      <c r="AU940" s="11" t="s">
        <v>355</v>
      </c>
      <c r="AV940" s="14">
        <v>0</v>
      </c>
      <c r="AW940" s="14">
        <v>21101051</v>
      </c>
      <c r="AX940" s="12" t="s">
        <v>793</v>
      </c>
      <c r="AY940" s="183" t="s">
        <v>1135</v>
      </c>
      <c r="AZ940" s="13">
        <v>0</v>
      </c>
      <c r="BA940" s="13">
        <v>0</v>
      </c>
      <c r="BB940" s="37" t="s">
        <v>795</v>
      </c>
      <c r="BC940" s="11">
        <v>0</v>
      </c>
      <c r="BD940" s="11">
        <v>0</v>
      </c>
      <c r="BE940" s="11">
        <v>0</v>
      </c>
      <c r="BF940" s="11">
        <v>0</v>
      </c>
      <c r="BG940" s="11">
        <v>0</v>
      </c>
      <c r="BH940" s="11">
        <v>0</v>
      </c>
      <c r="BI940" s="9">
        <v>0</v>
      </c>
      <c r="BJ940" s="6">
        <v>0</v>
      </c>
      <c r="BK940" s="6">
        <v>0</v>
      </c>
      <c r="BL940" s="6">
        <v>0</v>
      </c>
      <c r="BM940" s="6">
        <v>0</v>
      </c>
      <c r="BN940" s="6">
        <v>0</v>
      </c>
      <c r="BO940" s="6">
        <v>0</v>
      </c>
    </row>
    <row r="941" spans="3:67" ht="19.5" customHeight="1">
      <c r="C941" s="14">
        <v>64100009</v>
      </c>
      <c r="D941" s="15" t="s">
        <v>805</v>
      </c>
      <c r="E941" s="11">
        <v>1</v>
      </c>
      <c r="F941" s="14">
        <v>62021301</v>
      </c>
      <c r="G941" s="14">
        <v>0</v>
      </c>
      <c r="H941" s="13">
        <v>0</v>
      </c>
      <c r="I941" s="11">
        <v>1</v>
      </c>
      <c r="J941" s="14">
        <v>0</v>
      </c>
      <c r="K941" s="11">
        <v>0</v>
      </c>
      <c r="L941" s="14">
        <v>0</v>
      </c>
      <c r="M941" s="14">
        <v>0</v>
      </c>
      <c r="N941" s="14">
        <v>2</v>
      </c>
      <c r="O941" s="14">
        <v>10</v>
      </c>
      <c r="P941" s="14">
        <v>0.8</v>
      </c>
      <c r="Q941" s="14">
        <v>0</v>
      </c>
      <c r="R941" s="6">
        <v>0</v>
      </c>
      <c r="S941" s="13">
        <v>0</v>
      </c>
      <c r="T941" s="11">
        <v>1</v>
      </c>
      <c r="U941" s="14">
        <v>2</v>
      </c>
      <c r="V941" s="14">
        <v>0</v>
      </c>
      <c r="W941" s="14">
        <v>2.5</v>
      </c>
      <c r="X941" s="14">
        <v>1500</v>
      </c>
      <c r="Y941" s="14">
        <v>0</v>
      </c>
      <c r="Z941" s="14">
        <v>0</v>
      </c>
      <c r="AA941" s="14">
        <v>0</v>
      </c>
      <c r="AB941" s="14">
        <v>0</v>
      </c>
      <c r="AC941" s="14">
        <v>0</v>
      </c>
      <c r="AD941" s="14">
        <v>5</v>
      </c>
      <c r="AE941" s="14">
        <v>1</v>
      </c>
      <c r="AF941" s="14">
        <v>2</v>
      </c>
      <c r="AG941" s="6">
        <v>2</v>
      </c>
      <c r="AH941" s="6">
        <v>2</v>
      </c>
      <c r="AI941" s="6">
        <v>0</v>
      </c>
      <c r="AJ941" s="6">
        <v>4</v>
      </c>
      <c r="AK941" s="14">
        <v>0</v>
      </c>
      <c r="AL941" s="14">
        <v>0</v>
      </c>
      <c r="AM941" s="14">
        <v>0</v>
      </c>
      <c r="AN941" s="14">
        <v>0</v>
      </c>
      <c r="AO941" s="14">
        <v>30000</v>
      </c>
      <c r="AP941" s="14">
        <v>0.5</v>
      </c>
      <c r="AQ941" s="14">
        <v>10</v>
      </c>
      <c r="AR941" s="6">
        <v>0</v>
      </c>
      <c r="AS941" s="14">
        <v>92002001</v>
      </c>
      <c r="AT941" s="15" t="s">
        <v>159</v>
      </c>
      <c r="AU941" s="14" t="s">
        <v>355</v>
      </c>
      <c r="AV941" s="14">
        <v>10003002</v>
      </c>
      <c r="AW941" s="14">
        <v>70204006</v>
      </c>
      <c r="AX941" s="15" t="s">
        <v>379</v>
      </c>
      <c r="AY941" s="15">
        <v>0</v>
      </c>
      <c r="AZ941" s="13">
        <v>0</v>
      </c>
      <c r="BA941" s="13">
        <v>0</v>
      </c>
      <c r="BB941" s="110" t="str">
        <f t="shared" ref="BB941" si="106">"立即对指定前方区域释放冲击波,冲击波对触碰的怪物造成"&amp;W941*100&amp;"%攻击伤害+"&amp;X941&amp;"点固定伤害"</f>
        <v>立即对指定前方区域释放冲击波,冲击波对触碰的怪物造成250%攻击伤害+1500点固定伤害</v>
      </c>
      <c r="BC941" s="14">
        <v>0</v>
      </c>
      <c r="BD941" s="11">
        <v>0</v>
      </c>
      <c r="BE941" s="14">
        <v>0</v>
      </c>
      <c r="BF941" s="14">
        <v>0</v>
      </c>
      <c r="BG941" s="14">
        <v>0</v>
      </c>
      <c r="BH941" s="14">
        <v>0</v>
      </c>
      <c r="BI941" s="9">
        <v>0</v>
      </c>
      <c r="BJ941" s="6">
        <v>0</v>
      </c>
      <c r="BK941" s="6">
        <v>0</v>
      </c>
      <c r="BL941" s="6">
        <v>0</v>
      </c>
      <c r="BM941" s="6">
        <v>0</v>
      </c>
      <c r="BN941" s="6">
        <v>0</v>
      </c>
      <c r="BO941" s="6">
        <v>0</v>
      </c>
    </row>
    <row r="942" spans="3:67" ht="19.5" customHeight="1">
      <c r="C942" s="14">
        <v>64100010</v>
      </c>
      <c r="D942" s="15" t="s">
        <v>806</v>
      </c>
      <c r="E942" s="11">
        <v>1</v>
      </c>
      <c r="F942" s="14">
        <v>62011101</v>
      </c>
      <c r="G942" s="11">
        <v>0</v>
      </c>
      <c r="H942" s="13">
        <v>0</v>
      </c>
      <c r="I942" s="11">
        <v>1</v>
      </c>
      <c r="J942" s="11">
        <v>0</v>
      </c>
      <c r="K942" s="11">
        <v>0</v>
      </c>
      <c r="L942" s="14">
        <v>0</v>
      </c>
      <c r="M942" s="14">
        <v>0</v>
      </c>
      <c r="N942" s="14">
        <v>2</v>
      </c>
      <c r="O942" s="14">
        <v>10</v>
      </c>
      <c r="P942" s="14">
        <v>0.8</v>
      </c>
      <c r="Q942" s="14">
        <v>0</v>
      </c>
      <c r="R942" s="6">
        <v>0</v>
      </c>
      <c r="S942" s="13">
        <v>0</v>
      </c>
      <c r="T942" s="11">
        <v>1</v>
      </c>
      <c r="U942" s="14">
        <v>2</v>
      </c>
      <c r="V942" s="14">
        <v>0</v>
      </c>
      <c r="W942" s="14">
        <v>2.5</v>
      </c>
      <c r="X942" s="14">
        <v>1000</v>
      </c>
      <c r="Y942" s="14">
        <v>0</v>
      </c>
      <c r="Z942" s="14">
        <v>0</v>
      </c>
      <c r="AA942" s="14">
        <v>0</v>
      </c>
      <c r="AB942" s="14">
        <v>0</v>
      </c>
      <c r="AC942" s="14">
        <v>0</v>
      </c>
      <c r="AD942" s="14">
        <v>8</v>
      </c>
      <c r="AE942" s="14">
        <v>1</v>
      </c>
      <c r="AF942" s="14">
        <v>3</v>
      </c>
      <c r="AG942" s="6">
        <v>2</v>
      </c>
      <c r="AH942" s="6">
        <v>1</v>
      </c>
      <c r="AI942" s="6">
        <v>0</v>
      </c>
      <c r="AJ942" s="6">
        <v>6</v>
      </c>
      <c r="AK942" s="14">
        <v>0</v>
      </c>
      <c r="AL942" s="14">
        <v>0</v>
      </c>
      <c r="AM942" s="14">
        <v>0</v>
      </c>
      <c r="AN942" s="14">
        <v>0.25</v>
      </c>
      <c r="AO942" s="14">
        <v>3000</v>
      </c>
      <c r="AP942" s="14">
        <v>0.5</v>
      </c>
      <c r="AQ942" s="14">
        <v>0</v>
      </c>
      <c r="AR942" s="6">
        <v>0</v>
      </c>
      <c r="AS942" s="14">
        <v>0</v>
      </c>
      <c r="AT942" s="15" t="s">
        <v>159</v>
      </c>
      <c r="AU942" s="14" t="s">
        <v>782</v>
      </c>
      <c r="AV942" s="14">
        <v>10000006</v>
      </c>
      <c r="AW942" s="14">
        <v>21100010</v>
      </c>
      <c r="AX942" s="15" t="s">
        <v>160</v>
      </c>
      <c r="AY942" s="15">
        <v>0</v>
      </c>
      <c r="AZ942" s="13">
        <v>0</v>
      </c>
      <c r="BA942" s="13">
        <v>0</v>
      </c>
      <c r="BB942" s="110" t="str">
        <f t="shared" ref="BB942" si="107">"立即对目标范围内的怪物造成"&amp;W942*100&amp;"%攻击伤害+"&amp;X942&amp;"点固定伤害"</f>
        <v>立即对目标范围内的怪物造成250%攻击伤害+1000点固定伤害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24">
        <v>65000001</v>
      </c>
      <c r="D943" s="38" t="s">
        <v>699</v>
      </c>
      <c r="E943" s="24">
        <v>1</v>
      </c>
      <c r="F943" s="24">
        <v>0</v>
      </c>
      <c r="G943" s="24">
        <v>0</v>
      </c>
      <c r="H943" s="24">
        <v>0</v>
      </c>
      <c r="I943" s="24">
        <v>1</v>
      </c>
      <c r="J943" s="24">
        <v>0</v>
      </c>
      <c r="K943" s="24">
        <v>0</v>
      </c>
      <c r="L943" s="24">
        <v>0</v>
      </c>
      <c r="M943" s="24">
        <v>0</v>
      </c>
      <c r="N943" s="24">
        <v>2</v>
      </c>
      <c r="O943" s="24">
        <v>0</v>
      </c>
      <c r="P943" s="24">
        <v>0</v>
      </c>
      <c r="Q943" s="24">
        <v>0</v>
      </c>
      <c r="R943" s="24">
        <v>0</v>
      </c>
      <c r="S943" s="24">
        <v>0</v>
      </c>
      <c r="T943" s="24">
        <v>1</v>
      </c>
      <c r="U943" s="24">
        <v>2</v>
      </c>
      <c r="V943" s="24">
        <v>0</v>
      </c>
      <c r="W943" s="24">
        <v>0</v>
      </c>
      <c r="X943" s="24">
        <v>0</v>
      </c>
      <c r="Y943" s="24">
        <v>0</v>
      </c>
      <c r="Z943" s="24">
        <v>0</v>
      </c>
      <c r="AA943" s="24">
        <v>0</v>
      </c>
      <c r="AB943" s="24">
        <v>1</v>
      </c>
      <c r="AC943" s="24">
        <v>0</v>
      </c>
      <c r="AD943" s="24">
        <v>18</v>
      </c>
      <c r="AE943" s="24">
        <v>0</v>
      </c>
      <c r="AF943" s="24">
        <v>0</v>
      </c>
      <c r="AG943" s="24">
        <v>2</v>
      </c>
      <c r="AH943" s="24">
        <v>0</v>
      </c>
      <c r="AI943" s="24">
        <v>0</v>
      </c>
      <c r="AJ943" s="24">
        <v>0</v>
      </c>
      <c r="AK943" s="24">
        <v>0</v>
      </c>
      <c r="AL943" s="24">
        <v>0</v>
      </c>
      <c r="AM943" s="24">
        <v>0</v>
      </c>
      <c r="AN943" s="24">
        <v>0</v>
      </c>
      <c r="AO943" s="24">
        <v>1000</v>
      </c>
      <c r="AP943" s="24">
        <v>0</v>
      </c>
      <c r="AQ943" s="24">
        <v>0</v>
      </c>
      <c r="AR943" s="24">
        <v>95000001</v>
      </c>
      <c r="AS943" s="24" t="s">
        <v>158</v>
      </c>
      <c r="AT943" s="38" t="s">
        <v>159</v>
      </c>
      <c r="AU943" s="24" t="s">
        <v>1136</v>
      </c>
      <c r="AV943" s="24">
        <v>0</v>
      </c>
      <c r="AW943" s="24">
        <v>40000003</v>
      </c>
      <c r="AX943" s="38" t="s">
        <v>160</v>
      </c>
      <c r="AY943" s="38" t="s">
        <v>158</v>
      </c>
      <c r="AZ943" s="24">
        <v>0</v>
      </c>
      <c r="BA943" s="24">
        <v>0</v>
      </c>
      <c r="BB943" s="148"/>
      <c r="BC943" s="24">
        <v>0</v>
      </c>
      <c r="BD943" s="24">
        <v>0</v>
      </c>
      <c r="BE943" s="24">
        <v>0</v>
      </c>
      <c r="BF943" s="24">
        <v>0</v>
      </c>
      <c r="BG943" s="24">
        <v>0</v>
      </c>
      <c r="BH943" s="24">
        <v>0</v>
      </c>
      <c r="BI943" s="17">
        <v>0</v>
      </c>
      <c r="BJ943" s="24">
        <v>0</v>
      </c>
      <c r="BK943" s="6">
        <v>0</v>
      </c>
      <c r="BL943" s="6">
        <v>0</v>
      </c>
      <c r="BM943" s="6">
        <v>0</v>
      </c>
      <c r="BN943" s="6">
        <v>0</v>
      </c>
      <c r="BO943" s="6">
        <v>0</v>
      </c>
    </row>
    <row r="944" spans="3:67" ht="20.100000000000001" customHeight="1">
      <c r="C944" s="24">
        <v>65000002</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95000002</v>
      </c>
      <c r="AS944" s="24" t="s">
        <v>158</v>
      </c>
      <c r="AT944" s="38" t="s">
        <v>159</v>
      </c>
      <c r="AU944" s="24" t="s">
        <v>1136</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65000003</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95000003</v>
      </c>
      <c r="AS945" s="24" t="s">
        <v>158</v>
      </c>
      <c r="AT945" s="38" t="s">
        <v>159</v>
      </c>
      <c r="AU945" s="24" t="s">
        <v>1136</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65000004</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95000004</v>
      </c>
      <c r="AS946" s="24" t="s">
        <v>158</v>
      </c>
      <c r="AT946" s="38" t="s">
        <v>159</v>
      </c>
      <c r="AU946" s="24" t="s">
        <v>1136</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65000005</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95000005</v>
      </c>
      <c r="AS947" s="24" t="s">
        <v>158</v>
      </c>
      <c r="AT947" s="38" t="s">
        <v>159</v>
      </c>
      <c r="AU947" s="24" t="s">
        <v>1136</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14">
        <v>65001001</v>
      </c>
      <c r="D948" s="15" t="s">
        <v>1137</v>
      </c>
      <c r="E948" s="14">
        <v>1</v>
      </c>
      <c r="F948" s="14">
        <v>0</v>
      </c>
      <c r="G948" s="14">
        <v>0</v>
      </c>
      <c r="H948" s="13">
        <v>0</v>
      </c>
      <c r="I948" s="14">
        <v>1</v>
      </c>
      <c r="J948" s="14">
        <v>0</v>
      </c>
      <c r="K948" s="14">
        <v>0</v>
      </c>
      <c r="L948" s="14">
        <v>0</v>
      </c>
      <c r="M948" s="14">
        <v>0</v>
      </c>
      <c r="N948" s="14">
        <v>1</v>
      </c>
      <c r="O948" s="14">
        <v>0</v>
      </c>
      <c r="P948" s="14">
        <v>0</v>
      </c>
      <c r="Q948" s="14">
        <v>0</v>
      </c>
      <c r="R948" s="6">
        <v>0</v>
      </c>
      <c r="S948" s="13">
        <v>0</v>
      </c>
      <c r="T948" s="11">
        <v>1</v>
      </c>
      <c r="U948" s="14">
        <v>2</v>
      </c>
      <c r="V948" s="14">
        <v>0</v>
      </c>
      <c r="W948" s="14">
        <v>0</v>
      </c>
      <c r="X948" s="14">
        <v>0</v>
      </c>
      <c r="Y948" s="14">
        <v>0</v>
      </c>
      <c r="Z948" s="14">
        <v>0</v>
      </c>
      <c r="AA948" s="14">
        <v>0</v>
      </c>
      <c r="AB948" s="14">
        <v>1</v>
      </c>
      <c r="AC948" s="14">
        <v>0</v>
      </c>
      <c r="AD948" s="14">
        <v>7</v>
      </c>
      <c r="AE948" s="14">
        <v>0</v>
      </c>
      <c r="AF948" s="14">
        <v>0</v>
      </c>
      <c r="AG948" s="6">
        <v>2</v>
      </c>
      <c r="AH948" s="6">
        <v>0</v>
      </c>
      <c r="AI948" s="6">
        <v>0</v>
      </c>
      <c r="AJ948" s="6">
        <v>0</v>
      </c>
      <c r="AK948" s="14">
        <v>0</v>
      </c>
      <c r="AL948" s="14">
        <v>0</v>
      </c>
      <c r="AM948" s="14">
        <v>0</v>
      </c>
      <c r="AN948" s="14">
        <v>0</v>
      </c>
      <c r="AO948" s="14">
        <v>1000</v>
      </c>
      <c r="AP948" s="14">
        <v>0</v>
      </c>
      <c r="AQ948" s="14">
        <v>0</v>
      </c>
      <c r="AR948" s="6">
        <v>95001011</v>
      </c>
      <c r="AS948" s="14" t="s">
        <v>158</v>
      </c>
      <c r="AT948" s="15" t="s">
        <v>159</v>
      </c>
      <c r="AU948" s="14" t="s">
        <v>1136</v>
      </c>
      <c r="AV948" s="14">
        <v>0</v>
      </c>
      <c r="AW948" s="14">
        <v>40000003</v>
      </c>
      <c r="AX948" s="15" t="s">
        <v>160</v>
      </c>
      <c r="AY948" s="15" t="s">
        <v>158</v>
      </c>
      <c r="AZ948" s="13">
        <v>0</v>
      </c>
      <c r="BA948" s="13">
        <v>0</v>
      </c>
      <c r="BB948" s="68"/>
      <c r="BC948" s="14">
        <v>0</v>
      </c>
      <c r="BD948" s="11">
        <v>0</v>
      </c>
      <c r="BE948" s="14">
        <v>0</v>
      </c>
      <c r="BF948" s="14">
        <v>0</v>
      </c>
      <c r="BG948" s="14">
        <v>0</v>
      </c>
      <c r="BH948" s="14">
        <v>0</v>
      </c>
      <c r="BI948" s="9">
        <v>0</v>
      </c>
      <c r="BJ948" s="6">
        <v>1</v>
      </c>
      <c r="BK948" s="6">
        <v>0</v>
      </c>
      <c r="BL948" s="6">
        <v>0</v>
      </c>
      <c r="BM948" s="6">
        <v>0</v>
      </c>
      <c r="BN948" s="6">
        <v>0</v>
      </c>
      <c r="BO948" s="6">
        <v>0</v>
      </c>
    </row>
    <row r="949" spans="3:67" ht="20.100000000000001" customHeight="1">
      <c r="C949" s="14">
        <v>65001002</v>
      </c>
      <c r="D949" s="15" t="s">
        <v>1138</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18</v>
      </c>
      <c r="AE949" s="14">
        <v>0</v>
      </c>
      <c r="AF949" s="14">
        <v>0</v>
      </c>
      <c r="AG949" s="6">
        <v>2</v>
      </c>
      <c r="AH949" s="6">
        <v>0</v>
      </c>
      <c r="AI949" s="6">
        <v>0</v>
      </c>
      <c r="AJ949" s="6">
        <v>0</v>
      </c>
      <c r="AK949" s="14">
        <v>0</v>
      </c>
      <c r="AL949" s="14">
        <v>0</v>
      </c>
      <c r="AM949" s="14">
        <v>0</v>
      </c>
      <c r="AN949" s="14">
        <v>0</v>
      </c>
      <c r="AO949" s="14">
        <v>1000</v>
      </c>
      <c r="AP949" s="14">
        <v>0</v>
      </c>
      <c r="AQ949" s="14">
        <v>0</v>
      </c>
      <c r="AR949" s="6">
        <v>95001021</v>
      </c>
      <c r="AS949" s="14" t="s">
        <v>158</v>
      </c>
      <c r="AT949" s="15" t="s">
        <v>159</v>
      </c>
      <c r="AU949" s="14" t="s">
        <v>1136</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65001003</v>
      </c>
      <c r="D950" s="15" t="s">
        <v>1139</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t="s">
        <v>1140</v>
      </c>
      <c r="AS950" s="14" t="s">
        <v>158</v>
      </c>
      <c r="AT950" s="15" t="s">
        <v>159</v>
      </c>
      <c r="AU950" s="14" t="s">
        <v>1136</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65001004</v>
      </c>
      <c r="D951" s="15" t="s">
        <v>1141</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v>95001041</v>
      </c>
      <c r="AS951" s="14" t="s">
        <v>158</v>
      </c>
      <c r="AT951" s="15" t="s">
        <v>159</v>
      </c>
      <c r="AU951" s="14" t="s">
        <v>1136</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65001005</v>
      </c>
      <c r="D952" s="15" t="s">
        <v>1142</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95001051</v>
      </c>
      <c r="AS952" s="14" t="s">
        <v>158</v>
      </c>
      <c r="AT952" s="15" t="s">
        <v>159</v>
      </c>
      <c r="AU952" s="14" t="s">
        <v>1136</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65001006</v>
      </c>
      <c r="D953" s="15" t="s">
        <v>1143</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1144</v>
      </c>
      <c r="AS953" s="14" t="s">
        <v>158</v>
      </c>
      <c r="AT953" s="15" t="s">
        <v>159</v>
      </c>
      <c r="AU953" s="14" t="s">
        <v>1136</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65001101</v>
      </c>
      <c r="D954" s="15" t="s">
        <v>1145</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95001101</v>
      </c>
      <c r="AS954" s="14" t="s">
        <v>158</v>
      </c>
      <c r="AT954" s="15" t="s">
        <v>159</v>
      </c>
      <c r="AU954" s="14" t="s">
        <v>1136</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65001102</v>
      </c>
      <c r="D955" s="15" t="s">
        <v>1146</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95001102</v>
      </c>
      <c r="AS955" s="14" t="s">
        <v>158</v>
      </c>
      <c r="AT955" s="15" t="s">
        <v>159</v>
      </c>
      <c r="AU955" s="14" t="s">
        <v>1136</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65001103</v>
      </c>
      <c r="D956" s="15" t="s">
        <v>1147</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95001103</v>
      </c>
      <c r="AS956" s="14" t="s">
        <v>158</v>
      </c>
      <c r="AT956" s="15" t="s">
        <v>159</v>
      </c>
      <c r="AU956" s="14" t="s">
        <v>1136</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65001104</v>
      </c>
      <c r="D957" s="15" t="s">
        <v>1148</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95001104</v>
      </c>
      <c r="AS957" s="14" t="s">
        <v>158</v>
      </c>
      <c r="AT957" s="15" t="s">
        <v>159</v>
      </c>
      <c r="AU957" s="14" t="s">
        <v>1136</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65001105</v>
      </c>
      <c r="D958" s="15" t="s">
        <v>1149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95001105</v>
      </c>
      <c r="AS958" s="14" t="s">
        <v>158</v>
      </c>
      <c r="AT958" s="15" t="s">
        <v>159</v>
      </c>
      <c r="AU958" s="14" t="s">
        <v>1136</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65002001</v>
      </c>
      <c r="D959" s="15" t="s">
        <v>1150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7</v>
      </c>
      <c r="AE959" s="14">
        <v>0</v>
      </c>
      <c r="AF959" s="14">
        <v>0</v>
      </c>
      <c r="AG959" s="6">
        <v>2</v>
      </c>
      <c r="AH959" s="6">
        <v>0</v>
      </c>
      <c r="AI959" s="6">
        <v>0</v>
      </c>
      <c r="AJ959" s="6">
        <v>0</v>
      </c>
      <c r="AK959" s="14">
        <v>0</v>
      </c>
      <c r="AL959" s="14">
        <v>0</v>
      </c>
      <c r="AM959" s="14">
        <v>0</v>
      </c>
      <c r="AN959" s="14">
        <v>0</v>
      </c>
      <c r="AO959" s="14">
        <v>1000</v>
      </c>
      <c r="AP959" s="14">
        <v>0</v>
      </c>
      <c r="AQ959" s="14">
        <v>0</v>
      </c>
      <c r="AR959" s="6">
        <v>95002011</v>
      </c>
      <c r="AS959" s="14" t="s">
        <v>158</v>
      </c>
      <c r="AT959" s="15" t="s">
        <v>159</v>
      </c>
      <c r="AU959" s="14" t="s">
        <v>1136</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65002002</v>
      </c>
      <c r="D960" s="15" t="s">
        <v>1151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95002021</v>
      </c>
      <c r="AS960" s="14" t="s">
        <v>158</v>
      </c>
      <c r="AT960" s="15" t="s">
        <v>159</v>
      </c>
      <c r="AU960" s="14" t="s">
        <v>1136</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65002003</v>
      </c>
      <c r="D961" s="15" t="s">
        <v>1152</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t="s">
        <v>1153</v>
      </c>
      <c r="AS961" s="14" t="s">
        <v>158</v>
      </c>
      <c r="AT961" s="15" t="s">
        <v>159</v>
      </c>
      <c r="AU961" s="14" t="s">
        <v>1136</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65002004</v>
      </c>
      <c r="D962" s="15" t="s">
        <v>1154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95002041</v>
      </c>
      <c r="AS962" s="14" t="s">
        <v>158</v>
      </c>
      <c r="AT962" s="15" t="s">
        <v>159</v>
      </c>
      <c r="AU962" s="14" t="s">
        <v>1136</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65002005</v>
      </c>
      <c r="D963" s="15" t="s">
        <v>1155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95002051</v>
      </c>
      <c r="AS963" s="14" t="s">
        <v>158</v>
      </c>
      <c r="AT963" s="15" t="s">
        <v>159</v>
      </c>
      <c r="AU963" s="14" t="s">
        <v>1136</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65002006</v>
      </c>
      <c r="D964" s="15" t="s">
        <v>1156</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1157</v>
      </c>
      <c r="AS964" s="14" t="s">
        <v>158</v>
      </c>
      <c r="AT964" s="15" t="s">
        <v>159</v>
      </c>
      <c r="AU964" s="14" t="s">
        <v>1136</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65002101</v>
      </c>
      <c r="D965" s="15" t="s">
        <v>1158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95002101</v>
      </c>
      <c r="AS965" s="14" t="s">
        <v>158</v>
      </c>
      <c r="AT965" s="15" t="s">
        <v>159</v>
      </c>
      <c r="AU965" s="14" t="s">
        <v>1136</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65002102</v>
      </c>
      <c r="D966" s="15" t="s">
        <v>1159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95002102</v>
      </c>
      <c r="AS966" s="14" t="s">
        <v>158</v>
      </c>
      <c r="AT966" s="15" t="s">
        <v>159</v>
      </c>
      <c r="AU966" s="14" t="s">
        <v>1136</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65002103</v>
      </c>
      <c r="D967" s="15" t="s">
        <v>1160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95002103</v>
      </c>
      <c r="AS967" s="14" t="s">
        <v>158</v>
      </c>
      <c r="AT967" s="15" t="s">
        <v>159</v>
      </c>
      <c r="AU967" s="14" t="s">
        <v>1136</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65002104</v>
      </c>
      <c r="D968" s="15" t="s">
        <v>1161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95002104</v>
      </c>
      <c r="AS968" s="14" t="s">
        <v>158</v>
      </c>
      <c r="AT968" s="15" t="s">
        <v>159</v>
      </c>
      <c r="AU968" s="14" t="s">
        <v>1136</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65002105</v>
      </c>
      <c r="D969" s="15" t="s">
        <v>1162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95002105</v>
      </c>
      <c r="AS969" s="14" t="s">
        <v>158</v>
      </c>
      <c r="AT969" s="15" t="s">
        <v>159</v>
      </c>
      <c r="AU969" s="14" t="s">
        <v>1136</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65003001</v>
      </c>
      <c r="D970" s="15" t="s">
        <v>1163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7</v>
      </c>
      <c r="AE970" s="14">
        <v>0</v>
      </c>
      <c r="AF970" s="14">
        <v>0</v>
      </c>
      <c r="AG970" s="6">
        <v>2</v>
      </c>
      <c r="AH970" s="6">
        <v>0</v>
      </c>
      <c r="AI970" s="6">
        <v>0</v>
      </c>
      <c r="AJ970" s="6">
        <v>0</v>
      </c>
      <c r="AK970" s="14">
        <v>0</v>
      </c>
      <c r="AL970" s="14">
        <v>0</v>
      </c>
      <c r="AM970" s="14">
        <v>0</v>
      </c>
      <c r="AN970" s="14">
        <v>0</v>
      </c>
      <c r="AO970" s="14">
        <v>1000</v>
      </c>
      <c r="AP970" s="14">
        <v>0</v>
      </c>
      <c r="AQ970" s="14">
        <v>0</v>
      </c>
      <c r="AR970" s="6">
        <v>95003011</v>
      </c>
      <c r="AS970" s="14" t="s">
        <v>158</v>
      </c>
      <c r="AT970" s="15" t="s">
        <v>159</v>
      </c>
      <c r="AU970" s="14" t="s">
        <v>1136</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65003002</v>
      </c>
      <c r="D971" s="15" t="s">
        <v>1164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95003021</v>
      </c>
      <c r="AS971" s="14" t="s">
        <v>158</v>
      </c>
      <c r="AT971" s="15" t="s">
        <v>159</v>
      </c>
      <c r="AU971" s="14" t="s">
        <v>1136</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65003003</v>
      </c>
      <c r="D972" s="15" t="s">
        <v>1165</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t="s">
        <v>1166</v>
      </c>
      <c r="AS972" s="14" t="s">
        <v>158</v>
      </c>
      <c r="AT972" s="15" t="s">
        <v>159</v>
      </c>
      <c r="AU972" s="14" t="s">
        <v>1136</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65003004</v>
      </c>
      <c r="D973" s="15" t="s">
        <v>1167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95003041</v>
      </c>
      <c r="AS973" s="14" t="s">
        <v>158</v>
      </c>
      <c r="AT973" s="15" t="s">
        <v>159</v>
      </c>
      <c r="AU973" s="14" t="s">
        <v>1136</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65003005</v>
      </c>
      <c r="D974" s="15" t="s">
        <v>1168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95003051</v>
      </c>
      <c r="AS974" s="14" t="s">
        <v>158</v>
      </c>
      <c r="AT974" s="15" t="s">
        <v>159</v>
      </c>
      <c r="AU974" s="14" t="s">
        <v>1136</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65003006</v>
      </c>
      <c r="D975" s="15" t="s">
        <v>1169</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1170</v>
      </c>
      <c r="AS975" s="14" t="s">
        <v>158</v>
      </c>
      <c r="AT975" s="15" t="s">
        <v>159</v>
      </c>
      <c r="AU975" s="14" t="s">
        <v>1136</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65003101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95003101</v>
      </c>
      <c r="AS976" s="14" t="s">
        <v>158</v>
      </c>
      <c r="AT976" s="15" t="s">
        <v>159</v>
      </c>
      <c r="AU976" s="14" t="s">
        <v>1136</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95003102</v>
      </c>
      <c r="AS977" s="14" t="s">
        <v>158</v>
      </c>
      <c r="AT977" s="15" t="s">
        <v>159</v>
      </c>
      <c r="AU977" s="14" t="s">
        <v>1136</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95003103</v>
      </c>
      <c r="AS978" s="14" t="s">
        <v>158</v>
      </c>
      <c r="AT978" s="15" t="s">
        <v>159</v>
      </c>
      <c r="AU978" s="14" t="s">
        <v>1136</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65003104</v>
      </c>
      <c r="D979" s="15" t="s">
        <v>1174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95003104</v>
      </c>
      <c r="AS979" s="14" t="s">
        <v>158</v>
      </c>
      <c r="AT979" s="15" t="s">
        <v>159</v>
      </c>
      <c r="AU979" s="14" t="s">
        <v>1136</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65003105</v>
      </c>
      <c r="D980" s="15" t="s">
        <v>1175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95003105</v>
      </c>
      <c r="AS980" s="14" t="s">
        <v>158</v>
      </c>
      <c r="AT980" s="15" t="s">
        <v>159</v>
      </c>
      <c r="AU980" s="14" t="s">
        <v>1136</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65004001</v>
      </c>
      <c r="D981" s="15" t="s">
        <v>1176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7</v>
      </c>
      <c r="AE981" s="14">
        <v>0</v>
      </c>
      <c r="AF981" s="14">
        <v>0</v>
      </c>
      <c r="AG981" s="6">
        <v>2</v>
      </c>
      <c r="AH981" s="6">
        <v>0</v>
      </c>
      <c r="AI981" s="6">
        <v>0</v>
      </c>
      <c r="AJ981" s="6">
        <v>0</v>
      </c>
      <c r="AK981" s="14">
        <v>0</v>
      </c>
      <c r="AL981" s="14">
        <v>0</v>
      </c>
      <c r="AM981" s="14">
        <v>0</v>
      </c>
      <c r="AN981" s="14">
        <v>0</v>
      </c>
      <c r="AO981" s="14">
        <v>1000</v>
      </c>
      <c r="AP981" s="14">
        <v>0</v>
      </c>
      <c r="AQ981" s="14">
        <v>0</v>
      </c>
      <c r="AR981" s="6">
        <v>95004011</v>
      </c>
      <c r="AS981" s="14" t="s">
        <v>158</v>
      </c>
      <c r="AT981" s="15" t="s">
        <v>159</v>
      </c>
      <c r="AU981" s="14" t="s">
        <v>1136</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65004002</v>
      </c>
      <c r="D982" s="15" t="s">
        <v>1177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95004021</v>
      </c>
      <c r="AS982" s="14" t="s">
        <v>158</v>
      </c>
      <c r="AT982" s="15" t="s">
        <v>159</v>
      </c>
      <c r="AU982" s="14" t="s">
        <v>1136</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65004003</v>
      </c>
      <c r="D983" s="15" t="s">
        <v>1178</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1179</v>
      </c>
      <c r="AS983" s="14" t="s">
        <v>158</v>
      </c>
      <c r="AT983" s="15" t="s">
        <v>159</v>
      </c>
      <c r="AU983" s="14" t="s">
        <v>1136</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65004004</v>
      </c>
      <c r="D984" s="15" t="s">
        <v>1180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95004041</v>
      </c>
      <c r="AS984" s="14" t="s">
        <v>158</v>
      </c>
      <c r="AT984" s="15" t="s">
        <v>159</v>
      </c>
      <c r="AU984" s="14" t="s">
        <v>1136</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65004005</v>
      </c>
      <c r="D985" s="15" t="s">
        <v>1181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95004051</v>
      </c>
      <c r="AS985" s="14" t="s">
        <v>158</v>
      </c>
      <c r="AT985" s="15" t="s">
        <v>159</v>
      </c>
      <c r="AU985" s="14" t="s">
        <v>1136</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65004006</v>
      </c>
      <c r="D986" s="15" t="s">
        <v>1182</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1183</v>
      </c>
      <c r="AS986" s="14" t="s">
        <v>158</v>
      </c>
      <c r="AT986" s="15" t="s">
        <v>159</v>
      </c>
      <c r="AU986" s="14" t="s">
        <v>1136</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65004101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95004101</v>
      </c>
      <c r="AS987" s="14" t="s">
        <v>158</v>
      </c>
      <c r="AT987" s="15" t="s">
        <v>159</v>
      </c>
      <c r="AU987" s="14" t="s">
        <v>1136</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95004102</v>
      </c>
      <c r="AS988" s="14" t="s">
        <v>158</v>
      </c>
      <c r="AT988" s="15" t="s">
        <v>159</v>
      </c>
      <c r="AU988" s="14" t="s">
        <v>1136</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95004103</v>
      </c>
      <c r="AS989" s="14" t="s">
        <v>158</v>
      </c>
      <c r="AT989" s="15" t="s">
        <v>159</v>
      </c>
      <c r="AU989" s="14" t="s">
        <v>1136</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65004104</v>
      </c>
      <c r="D990" s="15" t="s">
        <v>1187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95004104</v>
      </c>
      <c r="AS990" s="14" t="s">
        <v>158</v>
      </c>
      <c r="AT990" s="15" t="s">
        <v>159</v>
      </c>
      <c r="AU990" s="14" t="s">
        <v>1136</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65004105</v>
      </c>
      <c r="D991" s="15" t="s">
        <v>1188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95004105</v>
      </c>
      <c r="AS991" s="14" t="s">
        <v>158</v>
      </c>
      <c r="AT991" s="15" t="s">
        <v>159</v>
      </c>
      <c r="AU991" s="14" t="s">
        <v>1136</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65005001</v>
      </c>
      <c r="D992" s="15" t="s">
        <v>1189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7</v>
      </c>
      <c r="AE992" s="14">
        <v>0</v>
      </c>
      <c r="AF992" s="14">
        <v>0</v>
      </c>
      <c r="AG992" s="6">
        <v>2</v>
      </c>
      <c r="AH992" s="6">
        <v>0</v>
      </c>
      <c r="AI992" s="6">
        <v>0</v>
      </c>
      <c r="AJ992" s="6">
        <v>0</v>
      </c>
      <c r="AK992" s="14">
        <v>0</v>
      </c>
      <c r="AL992" s="14">
        <v>0</v>
      </c>
      <c r="AM992" s="14">
        <v>0</v>
      </c>
      <c r="AN992" s="14">
        <v>0</v>
      </c>
      <c r="AO992" s="14">
        <v>1000</v>
      </c>
      <c r="AP992" s="14">
        <v>0</v>
      </c>
      <c r="AQ992" s="14">
        <v>0</v>
      </c>
      <c r="AR992" s="6">
        <v>95005011</v>
      </c>
      <c r="AS992" s="14" t="s">
        <v>158</v>
      </c>
      <c r="AT992" s="15" t="s">
        <v>159</v>
      </c>
      <c r="AU992" s="14" t="s">
        <v>1136</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65005002</v>
      </c>
      <c r="D993" s="15" t="s">
        <v>1190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95005021</v>
      </c>
      <c r="AS993" s="14" t="s">
        <v>158</v>
      </c>
      <c r="AT993" s="15" t="s">
        <v>159</v>
      </c>
      <c r="AU993" s="14" t="s">
        <v>1136</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65005003</v>
      </c>
      <c r="D994" s="15" t="s">
        <v>1191</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1192</v>
      </c>
      <c r="AS994" s="14" t="s">
        <v>158</v>
      </c>
      <c r="AT994" s="15" t="s">
        <v>159</v>
      </c>
      <c r="AU994" s="14" t="s">
        <v>1136</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65005004</v>
      </c>
      <c r="D995" s="15" t="s">
        <v>1193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95005041</v>
      </c>
      <c r="AS995" s="14" t="s">
        <v>158</v>
      </c>
      <c r="AT995" s="15" t="s">
        <v>159</v>
      </c>
      <c r="AU995" s="14" t="s">
        <v>1136</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65005005</v>
      </c>
      <c r="D996" s="15" t="s">
        <v>1194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95005051</v>
      </c>
      <c r="AS996" s="14" t="s">
        <v>158</v>
      </c>
      <c r="AT996" s="15" t="s">
        <v>159</v>
      </c>
      <c r="AU996" s="14" t="s">
        <v>1136</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65005006</v>
      </c>
      <c r="D997" s="15" t="s">
        <v>1195</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1196</v>
      </c>
      <c r="AS997" s="14" t="s">
        <v>158</v>
      </c>
      <c r="AT997" s="15" t="s">
        <v>159</v>
      </c>
      <c r="AU997" s="14" t="s">
        <v>1136</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65005101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95005101</v>
      </c>
      <c r="AS998" s="14" t="s">
        <v>158</v>
      </c>
      <c r="AT998" s="15" t="s">
        <v>159</v>
      </c>
      <c r="AU998" s="14" t="s">
        <v>1136</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95005102</v>
      </c>
      <c r="AS999" s="14" t="s">
        <v>158</v>
      </c>
      <c r="AT999" s="15" t="s">
        <v>159</v>
      </c>
      <c r="AU999" s="14" t="s">
        <v>1136</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95005103</v>
      </c>
      <c r="AS1000" s="14" t="s">
        <v>158</v>
      </c>
      <c r="AT1000" s="15" t="s">
        <v>159</v>
      </c>
      <c r="AU1000" s="14" t="s">
        <v>1136</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65005104</v>
      </c>
      <c r="D1001" s="15" t="s">
        <v>1200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95005104</v>
      </c>
      <c r="AS1001" s="14" t="s">
        <v>158</v>
      </c>
      <c r="AT1001" s="15" t="s">
        <v>159</v>
      </c>
      <c r="AU1001" s="14" t="s">
        <v>1136</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65005105</v>
      </c>
      <c r="D1002" s="15" t="s">
        <v>1201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95005105</v>
      </c>
      <c r="AS1002" s="14" t="s">
        <v>158</v>
      </c>
      <c r="AT1002" s="15" t="s">
        <v>159</v>
      </c>
      <c r="AU1002" s="14" t="s">
        <v>1136</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65006001</v>
      </c>
      <c r="D1003" s="15" t="s">
        <v>1202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7</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95006011</v>
      </c>
      <c r="AS1003" s="14" t="s">
        <v>158</v>
      </c>
      <c r="AT1003" s="15" t="s">
        <v>159</v>
      </c>
      <c r="AU1003" s="14" t="s">
        <v>1136</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65006002</v>
      </c>
      <c r="D1004" s="15" t="s">
        <v>1203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95006021</v>
      </c>
      <c r="AS1004" s="14" t="s">
        <v>158</v>
      </c>
      <c r="AT1004" s="15" t="s">
        <v>159</v>
      </c>
      <c r="AU1004" s="14" t="s">
        <v>1136</v>
      </c>
      <c r="AV1004" s="14">
        <v>0</v>
      </c>
      <c r="AW1004" s="14">
        <v>40000003</v>
      </c>
      <c r="AX1004" s="15" t="s">
        <v>160</v>
      </c>
      <c r="AY1004" s="15" t="s">
        <v>158</v>
      </c>
      <c r="AZ1004" s="13">
        <v>0</v>
      </c>
      <c r="BA1004" s="13">
        <v>0</v>
      </c>
      <c r="BB1004" s="68" t="s">
        <v>1204</v>
      </c>
      <c r="BC1004" s="14">
        <v>0</v>
      </c>
      <c r="BD1004" s="11">
        <v>0</v>
      </c>
      <c r="BE1004" s="14">
        <v>0</v>
      </c>
      <c r="BF1004" s="14">
        <v>0</v>
      </c>
      <c r="BG1004" s="14">
        <v>0</v>
      </c>
      <c r="BH1004" s="14">
        <v>0</v>
      </c>
      <c r="BI1004" s="9">
        <v>0</v>
      </c>
      <c r="BJ1004" s="6">
        <v>1</v>
      </c>
      <c r="BK1004" s="6">
        <v>0</v>
      </c>
      <c r="BL1004" s="6">
        <v>0</v>
      </c>
      <c r="BM1004" s="6">
        <v>0</v>
      </c>
      <c r="BN1004" s="6">
        <v>0</v>
      </c>
      <c r="BO1004" s="6">
        <v>0</v>
      </c>
    </row>
    <row r="1005" spans="3:67" ht="19.5" customHeight="1">
      <c r="C1005" s="14">
        <v>65006003</v>
      </c>
      <c r="D1005" s="12" t="s">
        <v>1205</v>
      </c>
      <c r="E1005" s="14">
        <v>1</v>
      </c>
      <c r="F1005" s="11">
        <v>60010100</v>
      </c>
      <c r="G1005" s="14">
        <v>0</v>
      </c>
      <c r="H1005" s="13">
        <v>0</v>
      </c>
      <c r="I1005" s="14">
        <v>1</v>
      </c>
      <c r="J1005" s="14">
        <v>0</v>
      </c>
      <c r="K1005" s="14">
        <v>0</v>
      </c>
      <c r="L1005" s="11">
        <v>0</v>
      </c>
      <c r="M1005" s="11">
        <v>0</v>
      </c>
      <c r="N1005" s="11">
        <v>1</v>
      </c>
      <c r="O1005" s="11">
        <v>0</v>
      </c>
      <c r="P1005" s="11">
        <v>0</v>
      </c>
      <c r="Q1005" s="11">
        <v>0</v>
      </c>
      <c r="R1005" s="6">
        <v>0</v>
      </c>
      <c r="S1005" s="11">
        <v>0</v>
      </c>
      <c r="T1005" s="11">
        <v>1</v>
      </c>
      <c r="U1005" s="11">
        <v>2</v>
      </c>
      <c r="V1005" s="11">
        <v>0</v>
      </c>
      <c r="W1005" s="11">
        <v>2.5</v>
      </c>
      <c r="X1005" s="11">
        <v>0</v>
      </c>
      <c r="Y1005" s="11">
        <v>1</v>
      </c>
      <c r="Z1005" s="11">
        <v>0</v>
      </c>
      <c r="AA1005" s="11">
        <v>0</v>
      </c>
      <c r="AB1005" s="11">
        <v>0</v>
      </c>
      <c r="AC1005" s="11">
        <v>0</v>
      </c>
      <c r="AD1005" s="11">
        <v>10</v>
      </c>
      <c r="AE1005" s="11">
        <v>1</v>
      </c>
      <c r="AF1005" s="11">
        <v>3</v>
      </c>
      <c r="AG1005" s="6">
        <v>2</v>
      </c>
      <c r="AH1005" s="6">
        <v>1</v>
      </c>
      <c r="AI1005" s="6">
        <v>0</v>
      </c>
      <c r="AJ1005" s="6">
        <v>6</v>
      </c>
      <c r="AK1005" s="11">
        <v>0</v>
      </c>
      <c r="AL1005" s="11">
        <v>0</v>
      </c>
      <c r="AM1005" s="11">
        <v>0</v>
      </c>
      <c r="AN1005" s="11">
        <v>0</v>
      </c>
      <c r="AO1005" s="11">
        <v>1000</v>
      </c>
      <c r="AP1005" s="11">
        <v>0.5</v>
      </c>
      <c r="AQ1005" s="11">
        <v>0</v>
      </c>
      <c r="AR1005" s="6">
        <v>0</v>
      </c>
      <c r="AS1005" s="11">
        <v>0</v>
      </c>
      <c r="AT1005" s="15" t="s">
        <v>159</v>
      </c>
      <c r="AU1005" s="55" t="s">
        <v>169</v>
      </c>
      <c r="AV1005" s="14">
        <v>10000007</v>
      </c>
      <c r="AW1005" s="14">
        <v>70203006</v>
      </c>
      <c r="AX1005" s="12" t="s">
        <v>160</v>
      </c>
      <c r="AY1005" s="11">
        <v>0</v>
      </c>
      <c r="AZ1005" s="13">
        <v>0</v>
      </c>
      <c r="BA1005" s="13">
        <v>0</v>
      </c>
      <c r="BB1005" s="37" t="s">
        <v>1206</v>
      </c>
      <c r="BC1005" s="11">
        <v>0</v>
      </c>
      <c r="BD1005" s="11">
        <v>0</v>
      </c>
      <c r="BE1005" s="11">
        <v>0</v>
      </c>
      <c r="BF1005" s="11">
        <v>0</v>
      </c>
      <c r="BG1005" s="11">
        <v>0</v>
      </c>
      <c r="BH1005" s="11">
        <v>0</v>
      </c>
      <c r="BI1005" s="9">
        <v>0</v>
      </c>
      <c r="BJ1005" s="6">
        <v>1</v>
      </c>
      <c r="BK1005" s="6">
        <v>0</v>
      </c>
      <c r="BL1005" s="6">
        <v>0</v>
      </c>
      <c r="BM1005" s="6">
        <v>0</v>
      </c>
      <c r="BN1005" s="6">
        <v>0</v>
      </c>
      <c r="BO1005" s="6">
        <v>0</v>
      </c>
    </row>
    <row r="1006" spans="3:67" ht="19.5" customHeight="1">
      <c r="C1006" s="14">
        <v>65006004</v>
      </c>
      <c r="D1006" s="12" t="s">
        <v>1207</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0.8</v>
      </c>
      <c r="X1006" s="11">
        <v>0</v>
      </c>
      <c r="Y1006" s="11">
        <v>1</v>
      </c>
      <c r="Z1006" s="11">
        <v>0</v>
      </c>
      <c r="AA1006" s="11">
        <v>0</v>
      </c>
      <c r="AB1006" s="11">
        <v>0</v>
      </c>
      <c r="AC1006" s="11">
        <v>0</v>
      </c>
      <c r="AD1006" s="11">
        <v>15</v>
      </c>
      <c r="AE1006" s="11">
        <v>1</v>
      </c>
      <c r="AF1006" s="11">
        <v>3</v>
      </c>
      <c r="AG1006" s="6">
        <v>2</v>
      </c>
      <c r="AH1006" s="6">
        <v>1</v>
      </c>
      <c r="AI1006" s="6">
        <v>0</v>
      </c>
      <c r="AJ1006" s="6">
        <v>6</v>
      </c>
      <c r="AK1006" s="11">
        <v>0</v>
      </c>
      <c r="AL1006" s="11">
        <v>0</v>
      </c>
      <c r="AM1006" s="11">
        <v>0</v>
      </c>
      <c r="AN1006" s="11">
        <v>0</v>
      </c>
      <c r="AO1006" s="11">
        <v>6000</v>
      </c>
      <c r="AP1006" s="11">
        <v>0.5</v>
      </c>
      <c r="AQ1006" s="11">
        <v>0</v>
      </c>
      <c r="AR1006" s="6">
        <v>0</v>
      </c>
      <c r="AS1006" s="11">
        <v>95006031</v>
      </c>
      <c r="AT1006" s="15" t="s">
        <v>397</v>
      </c>
      <c r="AU1006" s="6" t="s">
        <v>782</v>
      </c>
      <c r="AV1006" s="14">
        <v>10000007</v>
      </c>
      <c r="AW1006" s="14">
        <v>70203007</v>
      </c>
      <c r="AX1006" s="15" t="s">
        <v>229</v>
      </c>
      <c r="AY1006" s="15" t="s">
        <v>259</v>
      </c>
      <c r="AZ1006" s="13">
        <v>0</v>
      </c>
      <c r="BA1006" s="13">
        <v>0</v>
      </c>
      <c r="BB1006" s="37" t="s">
        <v>1208</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20.100000000000001" customHeight="1">
      <c r="C1007" s="14">
        <v>66001001</v>
      </c>
      <c r="D1007" s="15" t="s">
        <v>264</v>
      </c>
      <c r="E1007" s="14">
        <v>1</v>
      </c>
      <c r="F1007" s="14">
        <v>66001001</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0</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1209</v>
      </c>
      <c r="AS1007" s="14" t="s">
        <v>158</v>
      </c>
      <c r="AT1007" s="15" t="s">
        <v>159</v>
      </c>
      <c r="AU1007" s="14" t="s">
        <v>1136</v>
      </c>
      <c r="AV1007" s="14">
        <v>0</v>
      </c>
      <c r="AW1007" s="14">
        <v>66001001</v>
      </c>
      <c r="AX1007" s="15" t="s">
        <v>160</v>
      </c>
      <c r="AY1007" s="15" t="s">
        <v>158</v>
      </c>
      <c r="AZ1007" s="13">
        <v>0</v>
      </c>
      <c r="BA1007" s="13">
        <v>0</v>
      </c>
      <c r="BB1007" s="68" t="s">
        <v>1210</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66001002</v>
      </c>
      <c r="D1008" s="15" t="s">
        <v>1211</v>
      </c>
      <c r="E1008" s="11">
        <v>1</v>
      </c>
      <c r="F1008" s="14">
        <v>66001002</v>
      </c>
      <c r="G1008" s="14">
        <v>0</v>
      </c>
      <c r="H1008" s="13">
        <v>0</v>
      </c>
      <c r="I1008" s="14">
        <v>1</v>
      </c>
      <c r="J1008" s="14">
        <v>0</v>
      </c>
      <c r="K1008" s="11">
        <v>0</v>
      </c>
      <c r="L1008" s="14">
        <v>0</v>
      </c>
      <c r="M1008" s="14">
        <v>0</v>
      </c>
      <c r="N1008" s="14">
        <v>1</v>
      </c>
      <c r="O1008" s="14">
        <v>0</v>
      </c>
      <c r="P1008" s="14">
        <v>0</v>
      </c>
      <c r="Q1008" s="14">
        <v>0</v>
      </c>
      <c r="R1008" s="6">
        <v>0</v>
      </c>
      <c r="S1008" s="13">
        <v>0</v>
      </c>
      <c r="T1008" s="11">
        <v>1</v>
      </c>
      <c r="U1008" s="14">
        <v>2</v>
      </c>
      <c r="V1008" s="14">
        <v>0</v>
      </c>
      <c r="W1008" s="14">
        <v>0.75</v>
      </c>
      <c r="X1008" s="14">
        <v>0</v>
      </c>
      <c r="Y1008" s="14">
        <v>0</v>
      </c>
      <c r="Z1008" s="14">
        <v>0</v>
      </c>
      <c r="AA1008" s="14">
        <v>0</v>
      </c>
      <c r="AB1008" s="14">
        <v>0</v>
      </c>
      <c r="AC1008" s="14">
        <v>0</v>
      </c>
      <c r="AD1008" s="14">
        <v>24</v>
      </c>
      <c r="AE1008" s="14">
        <v>1</v>
      </c>
      <c r="AF1008" s="14">
        <v>4</v>
      </c>
      <c r="AG1008" s="6">
        <v>2</v>
      </c>
      <c r="AH1008" s="6">
        <v>1</v>
      </c>
      <c r="AI1008" s="6">
        <v>0</v>
      </c>
      <c r="AJ1008" s="6">
        <v>6</v>
      </c>
      <c r="AK1008" s="14">
        <v>0</v>
      </c>
      <c r="AL1008" s="14">
        <v>0</v>
      </c>
      <c r="AM1008" s="14">
        <v>0</v>
      </c>
      <c r="AN1008" s="14">
        <v>0.5</v>
      </c>
      <c r="AO1008" s="14">
        <v>9000</v>
      </c>
      <c r="AP1008" s="14">
        <v>0.5</v>
      </c>
      <c r="AQ1008" s="14">
        <v>0</v>
      </c>
      <c r="AR1008" s="6">
        <v>0</v>
      </c>
      <c r="AS1008" s="14" t="s">
        <v>158</v>
      </c>
      <c r="AT1008" s="15" t="s">
        <v>728</v>
      </c>
      <c r="AU1008" s="14" t="s">
        <v>738</v>
      </c>
      <c r="AV1008" s="14">
        <v>10002001</v>
      </c>
      <c r="AW1008" s="14">
        <v>66001002</v>
      </c>
      <c r="AX1008" s="15" t="s">
        <v>229</v>
      </c>
      <c r="AY1008" s="15" t="s">
        <v>259</v>
      </c>
      <c r="AZ1008" s="13">
        <v>0</v>
      </c>
      <c r="BA1008" s="13">
        <v>0</v>
      </c>
      <c r="BB1008" s="68" t="s">
        <v>1212</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66001003</v>
      </c>
      <c r="D1009" s="15" t="s">
        <v>1213</v>
      </c>
      <c r="E1009" s="14">
        <v>1</v>
      </c>
      <c r="F1009" s="14">
        <v>66001003</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0</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96001003</v>
      </c>
      <c r="AS1009" s="14" t="s">
        <v>158</v>
      </c>
      <c r="AT1009" s="15" t="s">
        <v>159</v>
      </c>
      <c r="AU1009" s="14" t="s">
        <v>1136</v>
      </c>
      <c r="AV1009" s="14">
        <v>0</v>
      </c>
      <c r="AW1009" s="14">
        <v>66001003</v>
      </c>
      <c r="AX1009" s="15" t="s">
        <v>160</v>
      </c>
      <c r="AY1009" s="15" t="s">
        <v>158</v>
      </c>
      <c r="AZ1009" s="13">
        <v>0</v>
      </c>
      <c r="BA1009" s="13">
        <v>0</v>
      </c>
      <c r="BB1009" s="68" t="s">
        <v>1214</v>
      </c>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66001004</v>
      </c>
      <c r="D1010" s="15" t="s">
        <v>1215</v>
      </c>
      <c r="E1010" s="14">
        <v>1</v>
      </c>
      <c r="F1010" s="14">
        <v>66001004</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96001004</v>
      </c>
      <c r="AS1010" s="14" t="s">
        <v>158</v>
      </c>
      <c r="AT1010" s="15" t="s">
        <v>159</v>
      </c>
      <c r="AU1010" s="14" t="s">
        <v>1136</v>
      </c>
      <c r="AV1010" s="14">
        <v>0</v>
      </c>
      <c r="AW1010" s="14">
        <v>66001004</v>
      </c>
      <c r="AX1010" s="15" t="s">
        <v>160</v>
      </c>
      <c r="AY1010" s="15" t="s">
        <v>158</v>
      </c>
      <c r="AZ1010" s="13">
        <v>0</v>
      </c>
      <c r="BA1010" s="13">
        <v>0</v>
      </c>
      <c r="BB1010" s="68" t="s">
        <v>1216</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6">
        <v>66001005</v>
      </c>
      <c r="D1011" s="7" t="s">
        <v>1217</v>
      </c>
      <c r="E1011" s="6">
        <v>1</v>
      </c>
      <c r="F1011" s="6">
        <v>66001005</v>
      </c>
      <c r="G1011" s="6">
        <v>0</v>
      </c>
      <c r="H1011" s="6">
        <v>0</v>
      </c>
      <c r="I1011" s="14">
        <v>1</v>
      </c>
      <c r="J1011" s="14">
        <v>0</v>
      </c>
      <c r="K1011" s="6">
        <v>0</v>
      </c>
      <c r="L1011" s="6">
        <v>0</v>
      </c>
      <c r="M1011" s="6">
        <v>0</v>
      </c>
      <c r="N1011" s="6">
        <v>1</v>
      </c>
      <c r="O1011" s="6">
        <v>0</v>
      </c>
      <c r="P1011" s="6">
        <v>0</v>
      </c>
      <c r="Q1011" s="6">
        <v>0</v>
      </c>
      <c r="R1011" s="6">
        <v>0</v>
      </c>
      <c r="S1011" s="6">
        <v>0</v>
      </c>
      <c r="T1011" s="11">
        <v>1</v>
      </c>
      <c r="U1011" s="6">
        <v>2</v>
      </c>
      <c r="V1011" s="6">
        <v>0</v>
      </c>
      <c r="W1011" s="6">
        <v>0</v>
      </c>
      <c r="X1011" s="6">
        <v>0</v>
      </c>
      <c r="Y1011" s="6">
        <v>1</v>
      </c>
      <c r="Z1011" s="6">
        <v>0</v>
      </c>
      <c r="AA1011" s="6">
        <v>0</v>
      </c>
      <c r="AB1011" s="14">
        <v>0</v>
      </c>
      <c r="AC1011" s="6">
        <v>0</v>
      </c>
      <c r="AD1011" s="6">
        <v>18</v>
      </c>
      <c r="AE1011" s="6">
        <v>1</v>
      </c>
      <c r="AF1011" s="6">
        <v>3</v>
      </c>
      <c r="AG1011" s="6">
        <v>2</v>
      </c>
      <c r="AH1011" s="6">
        <v>0</v>
      </c>
      <c r="AI1011" s="6">
        <v>1</v>
      </c>
      <c r="AJ1011" s="6">
        <v>1.6</v>
      </c>
      <c r="AK1011" s="6">
        <v>0</v>
      </c>
      <c r="AL1011" s="6">
        <v>0</v>
      </c>
      <c r="AM1011" s="6">
        <v>0</v>
      </c>
      <c r="AN1011" s="6">
        <v>0.25</v>
      </c>
      <c r="AO1011" s="6">
        <v>3000</v>
      </c>
      <c r="AP1011" s="6">
        <v>0.1</v>
      </c>
      <c r="AQ1011" s="6">
        <v>0</v>
      </c>
      <c r="AR1011" s="6">
        <v>0</v>
      </c>
      <c r="AS1011" s="6">
        <v>96001005</v>
      </c>
      <c r="AT1011" s="7" t="s">
        <v>196</v>
      </c>
      <c r="AU1011" s="14" t="s">
        <v>1136</v>
      </c>
      <c r="AV1011" s="6" t="s">
        <v>158</v>
      </c>
      <c r="AW1011" s="6">
        <v>66001005</v>
      </c>
      <c r="AX1011" s="7" t="s">
        <v>160</v>
      </c>
      <c r="AY1011" s="6">
        <v>0</v>
      </c>
      <c r="AZ1011" s="6">
        <v>0</v>
      </c>
      <c r="BA1011" s="6">
        <v>0</v>
      </c>
      <c r="BB1011" s="33" t="s">
        <v>1218</v>
      </c>
      <c r="BC1011" s="6">
        <v>0</v>
      </c>
      <c r="BD1011" s="11">
        <v>0</v>
      </c>
      <c r="BE1011" s="6">
        <v>0</v>
      </c>
      <c r="BF1011" s="6">
        <v>0</v>
      </c>
      <c r="BG1011" s="6">
        <v>0</v>
      </c>
      <c r="BH1011" s="6">
        <v>0</v>
      </c>
      <c r="BI1011" s="9">
        <v>0</v>
      </c>
      <c r="BJ1011" s="6">
        <v>1</v>
      </c>
      <c r="BK1011" s="6">
        <v>0</v>
      </c>
      <c r="BL1011" s="6">
        <v>0</v>
      </c>
      <c r="BM1011" s="6">
        <v>0</v>
      </c>
      <c r="BN1011" s="6">
        <v>0</v>
      </c>
      <c r="BO1011" s="6">
        <v>0</v>
      </c>
    </row>
    <row r="1012" spans="3:67" ht="20.100000000000001" customHeight="1">
      <c r="C1012" s="14">
        <v>66001006</v>
      </c>
      <c r="D1012" s="15" t="s">
        <v>1219</v>
      </c>
      <c r="E1012" s="14">
        <v>1</v>
      </c>
      <c r="F1012" s="14">
        <v>66001006</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96001006</v>
      </c>
      <c r="AS1012" s="14" t="s">
        <v>158</v>
      </c>
      <c r="AT1012" s="15" t="s">
        <v>159</v>
      </c>
      <c r="AU1012" s="14" t="s">
        <v>1136</v>
      </c>
      <c r="AV1012" s="14">
        <v>0</v>
      </c>
      <c r="AW1012" s="14">
        <v>66001006</v>
      </c>
      <c r="AX1012" s="15" t="s">
        <v>160</v>
      </c>
      <c r="AY1012" s="15" t="s">
        <v>158</v>
      </c>
      <c r="AZ1012" s="13">
        <v>0</v>
      </c>
      <c r="BA1012" s="13">
        <v>0</v>
      </c>
      <c r="BB1012" s="68" t="s">
        <v>1220</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66001007</v>
      </c>
      <c r="D1013" s="7" t="s">
        <v>1221</v>
      </c>
      <c r="E1013" s="14">
        <v>1</v>
      </c>
      <c r="F1013" s="14">
        <v>66001007</v>
      </c>
      <c r="G1013" s="6">
        <v>0</v>
      </c>
      <c r="H1013" s="6">
        <v>0</v>
      </c>
      <c r="I1013" s="14">
        <v>1</v>
      </c>
      <c r="J1013" s="14">
        <v>0</v>
      </c>
      <c r="K1013" s="6">
        <v>0</v>
      </c>
      <c r="L1013" s="6">
        <v>0</v>
      </c>
      <c r="M1013" s="6">
        <v>0</v>
      </c>
      <c r="N1013" s="6">
        <v>1</v>
      </c>
      <c r="O1013" s="6">
        <v>0</v>
      </c>
      <c r="P1013" s="6">
        <v>0</v>
      </c>
      <c r="Q1013" s="6">
        <v>0</v>
      </c>
      <c r="R1013" s="6">
        <v>0</v>
      </c>
      <c r="S1013" s="6">
        <v>0</v>
      </c>
      <c r="T1013" s="11">
        <v>1</v>
      </c>
      <c r="U1013" s="6">
        <v>2</v>
      </c>
      <c r="V1013" s="6">
        <v>0</v>
      </c>
      <c r="W1013" s="6">
        <v>2.75</v>
      </c>
      <c r="X1013" s="6">
        <v>0</v>
      </c>
      <c r="Y1013" s="6">
        <v>0</v>
      </c>
      <c r="Z1013" s="6">
        <v>0</v>
      </c>
      <c r="AA1013" s="6">
        <v>0</v>
      </c>
      <c r="AB1013" s="14">
        <v>0</v>
      </c>
      <c r="AC1013" s="6">
        <v>0</v>
      </c>
      <c r="AD1013" s="6">
        <v>15</v>
      </c>
      <c r="AE1013" s="6">
        <v>0</v>
      </c>
      <c r="AF1013" s="6">
        <v>0</v>
      </c>
      <c r="AG1013" s="6">
        <v>7</v>
      </c>
      <c r="AH1013" s="6">
        <v>0</v>
      </c>
      <c r="AI1013" s="6">
        <v>0</v>
      </c>
      <c r="AJ1013" s="6">
        <v>6</v>
      </c>
      <c r="AK1013" s="6">
        <v>0</v>
      </c>
      <c r="AL1013" s="6">
        <v>0</v>
      </c>
      <c r="AM1013" s="6">
        <v>0</v>
      </c>
      <c r="AN1013" s="6">
        <v>0.25</v>
      </c>
      <c r="AO1013" s="6">
        <v>1000</v>
      </c>
      <c r="AP1013" s="6">
        <v>0</v>
      </c>
      <c r="AQ1013" s="6">
        <v>0</v>
      </c>
      <c r="AR1013" s="6">
        <v>0</v>
      </c>
      <c r="AS1013" s="6" t="s">
        <v>158</v>
      </c>
      <c r="AT1013" s="7" t="s">
        <v>196</v>
      </c>
      <c r="AU1013" s="6" t="s">
        <v>782</v>
      </c>
      <c r="AV1013" s="6" t="s">
        <v>158</v>
      </c>
      <c r="AW1013" s="6" t="s">
        <v>864</v>
      </c>
      <c r="AX1013" s="7" t="s">
        <v>160</v>
      </c>
      <c r="AY1013" s="6">
        <v>0</v>
      </c>
      <c r="AZ1013" s="13">
        <v>0</v>
      </c>
      <c r="BA1013" s="13">
        <v>0</v>
      </c>
      <c r="BB1013" s="33" t="s">
        <v>1222</v>
      </c>
      <c r="BC1013" s="6">
        <v>0</v>
      </c>
      <c r="BD1013" s="11">
        <v>0</v>
      </c>
      <c r="BE1013" s="6">
        <v>0</v>
      </c>
      <c r="BF1013" s="6">
        <v>0</v>
      </c>
      <c r="BG1013" s="6">
        <v>0</v>
      </c>
      <c r="BH1013" s="6">
        <v>0</v>
      </c>
      <c r="BI1013" s="9">
        <v>0</v>
      </c>
      <c r="BJ1013" s="6">
        <v>0</v>
      </c>
      <c r="BK1013" s="6">
        <v>0</v>
      </c>
      <c r="BL1013" s="6">
        <v>0</v>
      </c>
      <c r="BM1013" s="6">
        <v>0</v>
      </c>
      <c r="BN1013" s="6">
        <v>0</v>
      </c>
      <c r="BO1013" s="6">
        <v>0</v>
      </c>
    </row>
    <row r="1014" spans="3:67" ht="19.5" customHeight="1">
      <c r="C1014" s="14">
        <v>66001008</v>
      </c>
      <c r="D1014" s="15" t="s">
        <v>1223</v>
      </c>
      <c r="E1014" s="11">
        <v>1</v>
      </c>
      <c r="F1014" s="14">
        <v>66001008</v>
      </c>
      <c r="G1014" s="14">
        <v>0</v>
      </c>
      <c r="H1014" s="13">
        <v>0</v>
      </c>
      <c r="I1014" s="14">
        <v>1</v>
      </c>
      <c r="J1014" s="14">
        <v>0</v>
      </c>
      <c r="K1014" s="11">
        <v>0</v>
      </c>
      <c r="L1014" s="14">
        <v>0</v>
      </c>
      <c r="M1014" s="14">
        <v>0</v>
      </c>
      <c r="N1014" s="14">
        <v>1</v>
      </c>
      <c r="O1014" s="14">
        <v>0</v>
      </c>
      <c r="P1014" s="14">
        <v>0</v>
      </c>
      <c r="Q1014" s="14">
        <v>0</v>
      </c>
      <c r="R1014" s="6">
        <v>0</v>
      </c>
      <c r="S1014" s="13">
        <v>0</v>
      </c>
      <c r="T1014" s="11">
        <v>1</v>
      </c>
      <c r="U1014" s="14">
        <v>2</v>
      </c>
      <c r="V1014" s="14">
        <v>0</v>
      </c>
      <c r="W1014" s="14">
        <v>2.5</v>
      </c>
      <c r="X1014" s="14">
        <v>0</v>
      </c>
      <c r="Y1014" s="14">
        <v>0</v>
      </c>
      <c r="Z1014" s="14">
        <v>0</v>
      </c>
      <c r="AA1014" s="14">
        <v>0</v>
      </c>
      <c r="AB1014" s="14">
        <v>0</v>
      </c>
      <c r="AC1014" s="14">
        <v>0</v>
      </c>
      <c r="AD1014" s="14">
        <v>15</v>
      </c>
      <c r="AE1014" s="14">
        <v>1</v>
      </c>
      <c r="AF1014" s="14">
        <v>3</v>
      </c>
      <c r="AG1014" s="6">
        <v>2</v>
      </c>
      <c r="AH1014" s="6">
        <v>1</v>
      </c>
      <c r="AI1014" s="6">
        <v>0</v>
      </c>
      <c r="AJ1014" s="6">
        <v>6</v>
      </c>
      <c r="AK1014" s="14">
        <v>0</v>
      </c>
      <c r="AL1014" s="14">
        <v>0</v>
      </c>
      <c r="AM1014" s="14">
        <v>0</v>
      </c>
      <c r="AN1014" s="14">
        <v>0.75</v>
      </c>
      <c r="AO1014" s="14">
        <v>3000</v>
      </c>
      <c r="AP1014" s="14">
        <v>0.75</v>
      </c>
      <c r="AQ1014" s="14">
        <v>0</v>
      </c>
      <c r="AR1014" s="6">
        <v>0</v>
      </c>
      <c r="AS1014" s="14" t="s">
        <v>158</v>
      </c>
      <c r="AT1014" s="15" t="s">
        <v>724</v>
      </c>
      <c r="AU1014" s="14" t="s">
        <v>725</v>
      </c>
      <c r="AV1014" s="14">
        <v>10000006</v>
      </c>
      <c r="AW1014" s="14">
        <v>66001008</v>
      </c>
      <c r="AX1014" s="15" t="s">
        <v>160</v>
      </c>
      <c r="AY1014" s="15">
        <v>0</v>
      </c>
      <c r="AZ1014" s="13">
        <v>0</v>
      </c>
      <c r="BA1014" s="13">
        <v>0</v>
      </c>
      <c r="BB1014" s="68" t="s">
        <v>1224</v>
      </c>
      <c r="BC1014" s="14">
        <v>0</v>
      </c>
      <c r="BD1014" s="11">
        <v>0</v>
      </c>
      <c r="BE1014" s="14">
        <v>0</v>
      </c>
      <c r="BF1014" s="14">
        <v>0</v>
      </c>
      <c r="BG1014" s="14">
        <v>0</v>
      </c>
      <c r="BH1014" s="14">
        <v>0</v>
      </c>
      <c r="BI1014" s="9">
        <v>0</v>
      </c>
      <c r="BJ1014" s="6">
        <v>0</v>
      </c>
      <c r="BK1014" s="6">
        <v>0</v>
      </c>
      <c r="BL1014" s="6">
        <v>0</v>
      </c>
      <c r="BM1014" s="6">
        <v>0</v>
      </c>
      <c r="BN1014" s="6">
        <v>0</v>
      </c>
      <c r="BO1014" s="6">
        <v>0</v>
      </c>
    </row>
    <row r="1015" spans="3:67" ht="19.5" customHeight="1">
      <c r="C1015" s="14">
        <v>66001009</v>
      </c>
      <c r="D1015" s="15" t="s">
        <v>1225</v>
      </c>
      <c r="E1015" s="11">
        <v>1</v>
      </c>
      <c r="F1015" s="14">
        <v>66001009</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v>96001009</v>
      </c>
      <c r="AT1015" s="15" t="s">
        <v>724</v>
      </c>
      <c r="AU1015" s="14" t="s">
        <v>725</v>
      </c>
      <c r="AV1015" s="14">
        <v>10000006</v>
      </c>
      <c r="AW1015" s="14">
        <v>66001009</v>
      </c>
      <c r="AX1015" s="15" t="s">
        <v>160</v>
      </c>
      <c r="AY1015" s="15">
        <v>0</v>
      </c>
      <c r="AZ1015" s="13">
        <v>0</v>
      </c>
      <c r="BA1015" s="13">
        <v>0</v>
      </c>
      <c r="BB1015" s="68" t="s">
        <v>1226</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20.100000000000001" customHeight="1">
      <c r="C1016" s="14">
        <v>66001010</v>
      </c>
      <c r="D1016" s="15" t="s">
        <v>1227</v>
      </c>
      <c r="E1016" s="14">
        <v>1</v>
      </c>
      <c r="F1016" s="14">
        <v>66001010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0</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96001010</v>
      </c>
      <c r="AS1016" s="14" t="s">
        <v>158</v>
      </c>
      <c r="AT1016" s="15" t="s">
        <v>159</v>
      </c>
      <c r="AU1016" s="14" t="s">
        <v>1136</v>
      </c>
      <c r="AV1016" s="14">
        <v>0</v>
      </c>
      <c r="AW1016" s="14">
        <v>66001010</v>
      </c>
      <c r="AX1016" s="15" t="s">
        <v>160</v>
      </c>
      <c r="AY1016" s="15" t="s">
        <v>158</v>
      </c>
      <c r="AZ1016" s="13">
        <v>0</v>
      </c>
      <c r="BA1016" s="13">
        <v>0</v>
      </c>
      <c r="BB1016" s="68" t="s">
        <v>1228</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66001011</v>
      </c>
      <c r="D1017" s="12" t="s">
        <v>1229</v>
      </c>
      <c r="E1017" s="11">
        <v>1</v>
      </c>
      <c r="F1017" s="14">
        <v>66001011</v>
      </c>
      <c r="G1017" s="11">
        <v>0</v>
      </c>
      <c r="H1017" s="13">
        <v>0</v>
      </c>
      <c r="I1017" s="14">
        <v>1</v>
      </c>
      <c r="J1017" s="14">
        <v>0</v>
      </c>
      <c r="K1017" s="11">
        <v>0</v>
      </c>
      <c r="L1017" s="11">
        <v>0</v>
      </c>
      <c r="M1017" s="11">
        <v>0</v>
      </c>
      <c r="N1017" s="11">
        <v>1</v>
      </c>
      <c r="O1017" s="11">
        <v>0</v>
      </c>
      <c r="P1017" s="11">
        <v>0</v>
      </c>
      <c r="Q1017" s="11">
        <v>0</v>
      </c>
      <c r="R1017" s="6">
        <v>0</v>
      </c>
      <c r="S1017" s="11">
        <v>0</v>
      </c>
      <c r="T1017" s="11">
        <v>1</v>
      </c>
      <c r="U1017" s="11">
        <v>2</v>
      </c>
      <c r="V1017" s="11">
        <v>0</v>
      </c>
      <c r="W1017" s="11">
        <v>3</v>
      </c>
      <c r="X1017" s="11">
        <v>0</v>
      </c>
      <c r="Y1017" s="11">
        <v>0</v>
      </c>
      <c r="Z1017" s="11">
        <v>0</v>
      </c>
      <c r="AA1017" s="11">
        <v>0</v>
      </c>
      <c r="AB1017" s="14">
        <v>0</v>
      </c>
      <c r="AC1017" s="11">
        <v>0</v>
      </c>
      <c r="AD1017" s="11">
        <v>18</v>
      </c>
      <c r="AE1017" s="11">
        <v>2</v>
      </c>
      <c r="AF1017" s="11" t="s">
        <v>705</v>
      </c>
      <c r="AG1017" s="6">
        <v>2</v>
      </c>
      <c r="AH1017" s="6">
        <v>2</v>
      </c>
      <c r="AI1017" s="6">
        <v>0</v>
      </c>
      <c r="AJ1017" s="6">
        <v>1.5</v>
      </c>
      <c r="AK1017" s="11">
        <v>0</v>
      </c>
      <c r="AL1017" s="11">
        <v>0</v>
      </c>
      <c r="AM1017" s="11">
        <v>0</v>
      </c>
      <c r="AN1017" s="11">
        <v>0.25</v>
      </c>
      <c r="AO1017" s="11">
        <v>3000</v>
      </c>
      <c r="AP1017" s="11">
        <v>0.25</v>
      </c>
      <c r="AQ1017" s="11">
        <v>0</v>
      </c>
      <c r="AR1017" s="6">
        <v>0</v>
      </c>
      <c r="AS1017" s="11" t="s">
        <v>158</v>
      </c>
      <c r="AT1017" s="12" t="s">
        <v>213</v>
      </c>
      <c r="AU1017" s="11" t="s">
        <v>706</v>
      </c>
      <c r="AV1017" s="14">
        <v>10001007</v>
      </c>
      <c r="AW1017" s="14">
        <v>66001011</v>
      </c>
      <c r="AX1017" s="12" t="s">
        <v>160</v>
      </c>
      <c r="AY1017" s="11">
        <v>0</v>
      </c>
      <c r="AZ1017" s="13">
        <v>0</v>
      </c>
      <c r="BA1017" s="13">
        <v>0</v>
      </c>
      <c r="BB1017" s="37" t="s">
        <v>1230</v>
      </c>
      <c r="BC1017" s="11">
        <v>0</v>
      </c>
      <c r="BD1017" s="11">
        <v>0</v>
      </c>
      <c r="BE1017" s="11">
        <v>0</v>
      </c>
      <c r="BF1017" s="11">
        <v>0</v>
      </c>
      <c r="BG1017" s="11">
        <v>0</v>
      </c>
      <c r="BH1017" s="11">
        <v>0</v>
      </c>
      <c r="BI1017" s="9">
        <v>0</v>
      </c>
      <c r="BJ1017" s="6">
        <v>0</v>
      </c>
      <c r="BK1017" s="6">
        <v>0</v>
      </c>
      <c r="BL1017" s="6">
        <v>0</v>
      </c>
      <c r="BM1017" s="6">
        <v>0</v>
      </c>
      <c r="BN1017" s="6">
        <v>0</v>
      </c>
      <c r="BO1017" s="6">
        <v>0</v>
      </c>
    </row>
    <row r="1018" spans="3:67" ht="19.5" customHeight="1">
      <c r="C1018" s="66">
        <v>66001012</v>
      </c>
      <c r="D1018" s="82" t="s">
        <v>544</v>
      </c>
      <c r="E1018" s="55">
        <v>1</v>
      </c>
      <c r="F1018" s="66">
        <v>66001008</v>
      </c>
      <c r="G1018" s="66">
        <v>0</v>
      </c>
      <c r="H1018" s="73">
        <v>0</v>
      </c>
      <c r="I1018" s="66">
        <v>1</v>
      </c>
      <c r="J1018" s="66">
        <v>0</v>
      </c>
      <c r="K1018" s="55">
        <v>0</v>
      </c>
      <c r="L1018" s="66">
        <v>0</v>
      </c>
      <c r="M1018" s="66">
        <v>0</v>
      </c>
      <c r="N1018" s="66">
        <v>1</v>
      </c>
      <c r="O1018" s="66">
        <v>0</v>
      </c>
      <c r="P1018" s="66">
        <v>0</v>
      </c>
      <c r="Q1018" s="66">
        <v>0</v>
      </c>
      <c r="R1018" s="62">
        <v>0</v>
      </c>
      <c r="S1018" s="73">
        <v>0</v>
      </c>
      <c r="T1018" s="55">
        <v>1</v>
      </c>
      <c r="U1018" s="66">
        <v>2</v>
      </c>
      <c r="V1018" s="66">
        <v>0</v>
      </c>
      <c r="W1018" s="66">
        <v>2.75</v>
      </c>
      <c r="X1018" s="66">
        <v>0</v>
      </c>
      <c r="Y1018" s="66">
        <v>0</v>
      </c>
      <c r="Z1018" s="66">
        <v>0</v>
      </c>
      <c r="AA1018" s="66">
        <v>0</v>
      </c>
      <c r="AB1018" s="66">
        <v>0</v>
      </c>
      <c r="AC1018" s="66">
        <v>0</v>
      </c>
      <c r="AD1018" s="66">
        <v>15</v>
      </c>
      <c r="AE1018" s="66">
        <v>1</v>
      </c>
      <c r="AF1018" s="66">
        <v>3</v>
      </c>
      <c r="AG1018" s="62">
        <v>2</v>
      </c>
      <c r="AH1018" s="62">
        <v>1</v>
      </c>
      <c r="AI1018" s="6">
        <v>0</v>
      </c>
      <c r="AJ1018" s="62">
        <v>6</v>
      </c>
      <c r="AK1018" s="66">
        <v>0</v>
      </c>
      <c r="AL1018" s="66">
        <v>0</v>
      </c>
      <c r="AM1018" s="66">
        <v>0</v>
      </c>
      <c r="AN1018" s="66">
        <v>0.75</v>
      </c>
      <c r="AO1018" s="66">
        <v>3000</v>
      </c>
      <c r="AP1018" s="66">
        <v>1.5</v>
      </c>
      <c r="AQ1018" s="66">
        <v>0</v>
      </c>
      <c r="AR1018" s="62">
        <v>0</v>
      </c>
      <c r="AS1018" s="66" t="s">
        <v>158</v>
      </c>
      <c r="AT1018" s="82" t="s">
        <v>724</v>
      </c>
      <c r="AU1018" s="66" t="s">
        <v>725</v>
      </c>
      <c r="AV1018" s="66">
        <v>10000006</v>
      </c>
      <c r="AW1018" s="66">
        <v>70405004</v>
      </c>
      <c r="AX1018" s="82" t="s">
        <v>160</v>
      </c>
      <c r="AY1018" s="82">
        <v>0</v>
      </c>
      <c r="AZ1018" s="73">
        <v>0</v>
      </c>
      <c r="BA1018" s="73">
        <v>0</v>
      </c>
      <c r="BB1018" s="84" t="s">
        <v>1231</v>
      </c>
      <c r="BC1018" s="66">
        <v>0</v>
      </c>
      <c r="BD1018" s="55">
        <v>0</v>
      </c>
      <c r="BE1018" s="66">
        <v>0</v>
      </c>
      <c r="BF1018" s="66">
        <v>0</v>
      </c>
      <c r="BG1018" s="66">
        <v>0</v>
      </c>
      <c r="BH1018" s="66">
        <v>0</v>
      </c>
      <c r="BI1018" s="85">
        <v>0</v>
      </c>
      <c r="BJ1018" s="6">
        <v>0</v>
      </c>
      <c r="BK1018" s="6">
        <v>0</v>
      </c>
      <c r="BL1018" s="6">
        <v>0</v>
      </c>
      <c r="BM1018" s="6">
        <v>0</v>
      </c>
      <c r="BN1018" s="6">
        <v>0</v>
      </c>
      <c r="BO1018" s="6">
        <v>0</v>
      </c>
    </row>
    <row r="1019" spans="3:67" ht="20.100000000000001" customHeight="1">
      <c r="C1019" s="66">
        <v>66001013</v>
      </c>
      <c r="D1019" s="82" t="s">
        <v>1232</v>
      </c>
      <c r="E1019" s="55">
        <v>1</v>
      </c>
      <c r="F1019" s="66">
        <v>66001002</v>
      </c>
      <c r="G1019" s="66">
        <v>0</v>
      </c>
      <c r="H1019" s="73">
        <v>0</v>
      </c>
      <c r="I1019" s="66">
        <v>1</v>
      </c>
      <c r="J1019" s="66">
        <v>0</v>
      </c>
      <c r="K1019" s="55">
        <v>0</v>
      </c>
      <c r="L1019" s="66">
        <v>0</v>
      </c>
      <c r="M1019" s="66">
        <v>0</v>
      </c>
      <c r="N1019" s="66">
        <v>1</v>
      </c>
      <c r="O1019" s="66">
        <v>1</v>
      </c>
      <c r="P1019" s="66">
        <v>0</v>
      </c>
      <c r="Q1019" s="66">
        <v>0</v>
      </c>
      <c r="R1019" s="62">
        <v>0</v>
      </c>
      <c r="S1019" s="73">
        <v>0</v>
      </c>
      <c r="T1019" s="55">
        <v>1</v>
      </c>
      <c r="U1019" s="66">
        <v>2</v>
      </c>
      <c r="V1019" s="66">
        <v>0</v>
      </c>
      <c r="W1019" s="66">
        <v>1</v>
      </c>
      <c r="X1019" s="66">
        <v>0</v>
      </c>
      <c r="Y1019" s="66">
        <v>0</v>
      </c>
      <c r="Z1019" s="66">
        <v>0</v>
      </c>
      <c r="AA1019" s="66">
        <v>0</v>
      </c>
      <c r="AB1019" s="66">
        <v>0</v>
      </c>
      <c r="AC1019" s="66">
        <v>0</v>
      </c>
      <c r="AD1019" s="66">
        <v>9</v>
      </c>
      <c r="AE1019" s="66">
        <v>1</v>
      </c>
      <c r="AF1019" s="66">
        <v>4</v>
      </c>
      <c r="AG1019" s="62">
        <v>9</v>
      </c>
      <c r="AH1019" s="62">
        <v>0</v>
      </c>
      <c r="AI1019" s="6">
        <v>0</v>
      </c>
      <c r="AJ1019" s="62">
        <v>6</v>
      </c>
      <c r="AK1019" s="66">
        <v>0</v>
      </c>
      <c r="AL1019" s="66">
        <v>0</v>
      </c>
      <c r="AM1019" s="66">
        <v>0</v>
      </c>
      <c r="AN1019" s="66">
        <v>0.5</v>
      </c>
      <c r="AO1019" s="66">
        <v>30000</v>
      </c>
      <c r="AP1019" s="66">
        <v>0.5</v>
      </c>
      <c r="AQ1019" s="66">
        <v>0</v>
      </c>
      <c r="AR1019" s="62">
        <v>0</v>
      </c>
      <c r="AS1019" s="66">
        <v>96001013</v>
      </c>
      <c r="AT1019" s="82" t="s">
        <v>159</v>
      </c>
      <c r="AU1019" s="66" t="s">
        <v>738</v>
      </c>
      <c r="AV1019" s="66">
        <v>10000009</v>
      </c>
      <c r="AW1019" s="66">
        <v>70405005</v>
      </c>
      <c r="AX1019" s="82" t="s">
        <v>229</v>
      </c>
      <c r="AY1019" s="82" t="s">
        <v>259</v>
      </c>
      <c r="AZ1019" s="73">
        <v>0</v>
      </c>
      <c r="BA1019" s="73">
        <v>0</v>
      </c>
      <c r="BB1019" s="125" t="s">
        <v>1233</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66001014</v>
      </c>
      <c r="D1020" s="82" t="s">
        <v>1234</v>
      </c>
      <c r="E1020" s="55">
        <v>1</v>
      </c>
      <c r="F1020" s="66">
        <v>62012201</v>
      </c>
      <c r="G1020" s="66">
        <v>0</v>
      </c>
      <c r="H1020" s="73">
        <v>0</v>
      </c>
      <c r="I1020" s="66">
        <v>1</v>
      </c>
      <c r="J1020" s="66">
        <v>0</v>
      </c>
      <c r="K1020" s="55">
        <v>0</v>
      </c>
      <c r="L1020" s="66">
        <v>0</v>
      </c>
      <c r="M1020" s="66">
        <v>0</v>
      </c>
      <c r="N1020" s="66">
        <v>1</v>
      </c>
      <c r="O1020" s="66">
        <v>0</v>
      </c>
      <c r="P1020" s="66">
        <v>0</v>
      </c>
      <c r="Q1020" s="66">
        <v>0</v>
      </c>
      <c r="R1020" s="62">
        <v>0</v>
      </c>
      <c r="S1020" s="73">
        <v>0</v>
      </c>
      <c r="T1020" s="55">
        <v>1</v>
      </c>
      <c r="U1020" s="66">
        <v>2</v>
      </c>
      <c r="V1020" s="66">
        <v>0</v>
      </c>
      <c r="W1020" s="66">
        <v>2</v>
      </c>
      <c r="X1020" s="66">
        <v>0</v>
      </c>
      <c r="Y1020" s="66">
        <v>0</v>
      </c>
      <c r="Z1020" s="66">
        <v>0</v>
      </c>
      <c r="AA1020" s="66">
        <v>0</v>
      </c>
      <c r="AB1020" s="66">
        <v>0</v>
      </c>
      <c r="AC1020" s="66">
        <v>0</v>
      </c>
      <c r="AD1020" s="66">
        <v>12</v>
      </c>
      <c r="AE1020" s="66">
        <v>1</v>
      </c>
      <c r="AF1020" s="66">
        <v>3.5</v>
      </c>
      <c r="AG1020" s="62">
        <v>0</v>
      </c>
      <c r="AH1020" s="62">
        <v>0</v>
      </c>
      <c r="AI1020" s="6">
        <v>0</v>
      </c>
      <c r="AJ1020" s="62">
        <v>4</v>
      </c>
      <c r="AK1020" s="66">
        <v>0</v>
      </c>
      <c r="AL1020" s="66">
        <v>0</v>
      </c>
      <c r="AM1020" s="66">
        <v>0</v>
      </c>
      <c r="AN1020" s="66">
        <v>0.5</v>
      </c>
      <c r="AO1020" s="66">
        <v>3000</v>
      </c>
      <c r="AP1020" s="66">
        <v>0</v>
      </c>
      <c r="AQ1020" s="66">
        <v>0</v>
      </c>
      <c r="AR1020" s="62">
        <v>0</v>
      </c>
      <c r="AS1020" s="66">
        <v>92005001</v>
      </c>
      <c r="AT1020" s="82" t="s">
        <v>159</v>
      </c>
      <c r="AU1020" s="66" t="s">
        <v>348</v>
      </c>
      <c r="AV1020" s="66">
        <v>10000009</v>
      </c>
      <c r="AW1020" s="66">
        <v>70405006</v>
      </c>
      <c r="AX1020" s="82" t="s">
        <v>160</v>
      </c>
      <c r="AY1020" s="82">
        <v>0</v>
      </c>
      <c r="AZ1020" s="73">
        <v>0</v>
      </c>
      <c r="BA1020" s="73">
        <v>0</v>
      </c>
      <c r="BB1020" s="125" t="s">
        <v>1235</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66001015</v>
      </c>
      <c r="D1021" s="82" t="s">
        <v>1236</v>
      </c>
      <c r="E1021" s="55">
        <v>1</v>
      </c>
      <c r="F1021" s="66">
        <v>62011201</v>
      </c>
      <c r="G1021" s="66">
        <v>0</v>
      </c>
      <c r="H1021" s="73">
        <v>0</v>
      </c>
      <c r="I1021" s="66">
        <v>1</v>
      </c>
      <c r="J1021" s="66">
        <v>0</v>
      </c>
      <c r="K1021" s="55">
        <v>0</v>
      </c>
      <c r="L1021" s="66">
        <v>0</v>
      </c>
      <c r="M1021" s="66">
        <v>0</v>
      </c>
      <c r="N1021" s="66">
        <v>2</v>
      </c>
      <c r="O1021" s="66">
        <v>1</v>
      </c>
      <c r="P1021" s="66">
        <v>0.05</v>
      </c>
      <c r="Q1021" s="66">
        <v>0</v>
      </c>
      <c r="R1021" s="62">
        <v>0</v>
      </c>
      <c r="S1021" s="73">
        <v>0</v>
      </c>
      <c r="T1021" s="55">
        <v>1</v>
      </c>
      <c r="U1021" s="66">
        <v>2</v>
      </c>
      <c r="V1021" s="66">
        <v>0</v>
      </c>
      <c r="W1021" s="66">
        <v>1.8</v>
      </c>
      <c r="X1021" s="66">
        <v>700</v>
      </c>
      <c r="Y1021" s="66">
        <v>0</v>
      </c>
      <c r="Z1021" s="66">
        <v>0</v>
      </c>
      <c r="AA1021" s="66">
        <v>0</v>
      </c>
      <c r="AB1021" s="66">
        <v>1</v>
      </c>
      <c r="AC1021" s="66">
        <v>0</v>
      </c>
      <c r="AD1021" s="66">
        <v>10</v>
      </c>
      <c r="AE1021" s="66">
        <v>1</v>
      </c>
      <c r="AF1021" s="66">
        <v>1</v>
      </c>
      <c r="AG1021" s="62">
        <v>2</v>
      </c>
      <c r="AH1021" s="62">
        <v>2</v>
      </c>
      <c r="AI1021" s="6">
        <v>0</v>
      </c>
      <c r="AJ1021" s="62">
        <v>4</v>
      </c>
      <c r="AK1021" s="66">
        <v>0</v>
      </c>
      <c r="AL1021" s="66">
        <v>0</v>
      </c>
      <c r="AM1021" s="66">
        <v>0</v>
      </c>
      <c r="AN1021" s="66">
        <v>0.5</v>
      </c>
      <c r="AO1021" s="66">
        <v>30000</v>
      </c>
      <c r="AP1021" s="66">
        <v>0.5</v>
      </c>
      <c r="AQ1021" s="66">
        <v>5</v>
      </c>
      <c r="AR1021" s="62">
        <v>0</v>
      </c>
      <c r="AS1021" s="66">
        <v>92003001</v>
      </c>
      <c r="AT1021" s="82" t="s">
        <v>159</v>
      </c>
      <c r="AU1021" s="66" t="s">
        <v>355</v>
      </c>
      <c r="AV1021" s="66">
        <v>10003002</v>
      </c>
      <c r="AW1021" s="66">
        <v>70405009</v>
      </c>
      <c r="AX1021" s="82" t="s">
        <v>379</v>
      </c>
      <c r="AY1021" s="82">
        <v>0</v>
      </c>
      <c r="AZ1021" s="73">
        <v>0</v>
      </c>
      <c r="BA1021" s="73">
        <v>0</v>
      </c>
      <c r="BB1021" s="125" t="s">
        <v>1237</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66001016</v>
      </c>
      <c r="D1022" s="82" t="s">
        <v>1238</v>
      </c>
      <c r="E1022" s="55">
        <v>1</v>
      </c>
      <c r="F1022" s="66">
        <v>66001002</v>
      </c>
      <c r="G1022" s="66">
        <v>0</v>
      </c>
      <c r="H1022" s="73">
        <v>0</v>
      </c>
      <c r="I1022" s="66">
        <v>1</v>
      </c>
      <c r="J1022" s="66">
        <v>0</v>
      </c>
      <c r="K1022" s="55">
        <v>0</v>
      </c>
      <c r="L1022" s="66">
        <v>0</v>
      </c>
      <c r="M1022" s="66">
        <v>0</v>
      </c>
      <c r="N1022" s="66">
        <v>1</v>
      </c>
      <c r="O1022" s="66">
        <v>0</v>
      </c>
      <c r="P1022" s="66">
        <v>0</v>
      </c>
      <c r="Q1022" s="66">
        <v>0</v>
      </c>
      <c r="R1022" s="62">
        <v>0</v>
      </c>
      <c r="S1022" s="73">
        <v>0</v>
      </c>
      <c r="T1022" s="55">
        <v>1</v>
      </c>
      <c r="U1022" s="66">
        <v>2</v>
      </c>
      <c r="V1022" s="66">
        <v>0</v>
      </c>
      <c r="W1022" s="66">
        <v>0.75</v>
      </c>
      <c r="X1022" s="66">
        <v>0</v>
      </c>
      <c r="Y1022" s="66">
        <v>0</v>
      </c>
      <c r="Z1022" s="66">
        <v>0</v>
      </c>
      <c r="AA1022" s="66">
        <v>0</v>
      </c>
      <c r="AB1022" s="66">
        <v>0</v>
      </c>
      <c r="AC1022" s="66">
        <v>0</v>
      </c>
      <c r="AD1022" s="66">
        <v>24</v>
      </c>
      <c r="AE1022" s="66">
        <v>1</v>
      </c>
      <c r="AF1022" s="66">
        <v>4</v>
      </c>
      <c r="AG1022" s="62">
        <v>2</v>
      </c>
      <c r="AH1022" s="62">
        <v>1</v>
      </c>
      <c r="AI1022" s="6">
        <v>0</v>
      </c>
      <c r="AJ1022" s="62">
        <v>6</v>
      </c>
      <c r="AK1022" s="66">
        <v>0</v>
      </c>
      <c r="AL1022" s="66">
        <v>0</v>
      </c>
      <c r="AM1022" s="66">
        <v>0</v>
      </c>
      <c r="AN1022" s="66">
        <v>0.5</v>
      </c>
      <c r="AO1022" s="66">
        <v>9000</v>
      </c>
      <c r="AP1022" s="66">
        <v>0.5</v>
      </c>
      <c r="AQ1022" s="66">
        <v>0</v>
      </c>
      <c r="AR1022" s="62">
        <v>0</v>
      </c>
      <c r="AS1022" s="66">
        <v>92002002</v>
      </c>
      <c r="AT1022" s="82" t="s">
        <v>728</v>
      </c>
      <c r="AU1022" s="66" t="s">
        <v>738</v>
      </c>
      <c r="AV1022" s="66">
        <v>10002001</v>
      </c>
      <c r="AW1022" s="66">
        <v>70405008</v>
      </c>
      <c r="AX1022" s="82" t="s">
        <v>229</v>
      </c>
      <c r="AY1022" s="82" t="s">
        <v>259</v>
      </c>
      <c r="AZ1022" s="73">
        <v>0</v>
      </c>
      <c r="BA1022" s="73">
        <v>0</v>
      </c>
      <c r="BB1022" s="84" t="s">
        <v>1239</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66001017</v>
      </c>
      <c r="D1023" s="54" t="s">
        <v>1240</v>
      </c>
      <c r="E1023" s="66">
        <v>1</v>
      </c>
      <c r="F1023" s="55">
        <v>62021501</v>
      </c>
      <c r="G1023" s="66">
        <v>0</v>
      </c>
      <c r="H1023" s="73">
        <v>0</v>
      </c>
      <c r="I1023" s="66">
        <v>1</v>
      </c>
      <c r="J1023" s="66">
        <v>0</v>
      </c>
      <c r="K1023" s="66">
        <v>0</v>
      </c>
      <c r="L1023" s="55">
        <v>0</v>
      </c>
      <c r="M1023" s="55">
        <v>0</v>
      </c>
      <c r="N1023" s="55">
        <v>1</v>
      </c>
      <c r="O1023" s="55">
        <v>0</v>
      </c>
      <c r="P1023" s="55">
        <v>0</v>
      </c>
      <c r="Q1023" s="55">
        <v>0</v>
      </c>
      <c r="R1023" s="62">
        <v>0</v>
      </c>
      <c r="S1023" s="55">
        <v>0</v>
      </c>
      <c r="T1023" s="55">
        <v>1</v>
      </c>
      <c r="U1023" s="55">
        <v>2</v>
      </c>
      <c r="V1023" s="55">
        <v>0</v>
      </c>
      <c r="W1023" s="55">
        <v>0</v>
      </c>
      <c r="X1023" s="55">
        <v>0</v>
      </c>
      <c r="Y1023" s="55">
        <v>0</v>
      </c>
      <c r="Z1023" s="55">
        <v>0</v>
      </c>
      <c r="AA1023" s="55">
        <v>0</v>
      </c>
      <c r="AB1023" s="55">
        <v>0</v>
      </c>
      <c r="AC1023" s="55">
        <v>0</v>
      </c>
      <c r="AD1023" s="55">
        <v>15</v>
      </c>
      <c r="AE1023" s="55">
        <v>0</v>
      </c>
      <c r="AF1023" s="55">
        <v>0</v>
      </c>
      <c r="AG1023" s="62">
        <v>0</v>
      </c>
      <c r="AH1023" s="62">
        <v>0</v>
      </c>
      <c r="AI1023" s="6">
        <v>0</v>
      </c>
      <c r="AJ1023" s="62">
        <f>G67+AJ7237</f>
        <v>60010602</v>
      </c>
      <c r="AK1023" s="55">
        <v>0</v>
      </c>
      <c r="AL1023" s="55">
        <v>0</v>
      </c>
      <c r="AM1023" s="55">
        <v>0</v>
      </c>
      <c r="AN1023" s="66">
        <v>0.5</v>
      </c>
      <c r="AO1023" s="55">
        <v>3000</v>
      </c>
      <c r="AP1023" s="55">
        <v>0.5</v>
      </c>
      <c r="AQ1023" s="55">
        <v>0</v>
      </c>
      <c r="AR1023" s="62">
        <v>0</v>
      </c>
      <c r="AS1023" s="55" t="s">
        <v>158</v>
      </c>
      <c r="AT1023" s="54" t="s">
        <v>159</v>
      </c>
      <c r="AU1023" s="55" t="s">
        <v>355</v>
      </c>
      <c r="AV1023" s="66">
        <v>0</v>
      </c>
      <c r="AW1023" s="66">
        <v>21101051</v>
      </c>
      <c r="AX1023" s="54" t="s">
        <v>793</v>
      </c>
      <c r="AY1023" s="191" t="s">
        <v>1241</v>
      </c>
      <c r="AZ1023" s="73">
        <v>0</v>
      </c>
      <c r="BA1023" s="73">
        <v>0</v>
      </c>
      <c r="BB1023" s="74" t="s">
        <v>1242</v>
      </c>
      <c r="BC1023" s="55">
        <v>0</v>
      </c>
      <c r="BD1023" s="55">
        <v>0</v>
      </c>
      <c r="BE1023" s="55">
        <v>0</v>
      </c>
      <c r="BF1023" s="55">
        <v>0</v>
      </c>
      <c r="BG1023" s="55">
        <v>0</v>
      </c>
      <c r="BH1023" s="55">
        <v>0</v>
      </c>
      <c r="BI1023" s="85">
        <v>0</v>
      </c>
      <c r="BJ1023" s="6">
        <v>0</v>
      </c>
      <c r="BK1023" s="6">
        <v>0</v>
      </c>
      <c r="BL1023" s="6">
        <v>0</v>
      </c>
      <c r="BM1023" s="6">
        <v>0</v>
      </c>
      <c r="BN1023" s="6">
        <v>0</v>
      </c>
      <c r="BO1023" s="6">
        <v>0</v>
      </c>
    </row>
    <row r="1024" spans="3:67" ht="20.100000000000001" customHeight="1">
      <c r="C1024" s="66">
        <v>66001018</v>
      </c>
      <c r="D1024" s="82" t="s">
        <v>1243</v>
      </c>
      <c r="E1024" s="55">
        <v>1</v>
      </c>
      <c r="F1024" s="66">
        <v>62011201</v>
      </c>
      <c r="G1024" s="66">
        <v>0</v>
      </c>
      <c r="H1024" s="73">
        <v>0</v>
      </c>
      <c r="I1024" s="66">
        <v>1</v>
      </c>
      <c r="J1024" s="66">
        <v>0</v>
      </c>
      <c r="K1024" s="55">
        <v>0</v>
      </c>
      <c r="L1024" s="66">
        <v>0</v>
      </c>
      <c r="M1024" s="66">
        <v>0</v>
      </c>
      <c r="N1024" s="66">
        <v>2</v>
      </c>
      <c r="O1024" s="66">
        <v>3</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10</v>
      </c>
      <c r="AR1024" s="62">
        <v>0</v>
      </c>
      <c r="AS1024" s="66">
        <v>93000208</v>
      </c>
      <c r="AT1024" s="82" t="s">
        <v>159</v>
      </c>
      <c r="AU1024" s="66" t="s">
        <v>355</v>
      </c>
      <c r="AV1024" s="66">
        <v>10003002</v>
      </c>
      <c r="AW1024" s="66">
        <v>21100020</v>
      </c>
      <c r="AX1024" s="82" t="s">
        <v>379</v>
      </c>
      <c r="AY1024" s="82">
        <v>0</v>
      </c>
      <c r="AZ1024" s="73">
        <v>0</v>
      </c>
      <c r="BA1024" s="73">
        <v>0</v>
      </c>
      <c r="BB1024" s="125" t="s">
        <v>1244</v>
      </c>
      <c r="BC1024" s="66">
        <v>0</v>
      </c>
      <c r="BD1024" s="55">
        <v>0</v>
      </c>
      <c r="BE1024" s="66">
        <v>0</v>
      </c>
      <c r="BF1024" s="66">
        <v>0</v>
      </c>
      <c r="BG1024" s="66">
        <v>0</v>
      </c>
      <c r="BH1024" s="66">
        <v>0</v>
      </c>
      <c r="BI1024" s="85">
        <v>0</v>
      </c>
      <c r="BJ1024" s="6">
        <v>1</v>
      </c>
      <c r="BK1024" s="6">
        <v>0</v>
      </c>
      <c r="BL1024" s="6">
        <v>0</v>
      </c>
      <c r="BM1024" s="6">
        <v>0</v>
      </c>
      <c r="BN1024" s="6">
        <v>0</v>
      </c>
      <c r="BO1024" s="6">
        <v>0</v>
      </c>
    </row>
    <row r="1025" spans="3:67" ht="20.100000000000001" customHeight="1">
      <c r="C1025" s="66">
        <v>66001019</v>
      </c>
      <c r="D1025" s="54" t="s">
        <v>1245</v>
      </c>
      <c r="E1025" s="55">
        <v>1</v>
      </c>
      <c r="F1025" s="55">
        <v>63003001</v>
      </c>
      <c r="G1025" s="55">
        <v>0</v>
      </c>
      <c r="H1025" s="73">
        <v>0</v>
      </c>
      <c r="I1025" s="66">
        <v>1</v>
      </c>
      <c r="J1025" s="66">
        <v>0</v>
      </c>
      <c r="K1025" s="55">
        <v>0</v>
      </c>
      <c r="L1025" s="55">
        <v>0</v>
      </c>
      <c r="M1025" s="55">
        <v>0</v>
      </c>
      <c r="N1025" s="55">
        <v>2</v>
      </c>
      <c r="O1025" s="55">
        <v>12</v>
      </c>
      <c r="P1025" s="55">
        <v>1</v>
      </c>
      <c r="Q1025" s="55">
        <v>0</v>
      </c>
      <c r="R1025" s="62">
        <v>0</v>
      </c>
      <c r="S1025" s="55">
        <v>0</v>
      </c>
      <c r="T1025" s="55">
        <v>1</v>
      </c>
      <c r="U1025" s="55">
        <v>2</v>
      </c>
      <c r="V1025" s="55">
        <v>0</v>
      </c>
      <c r="W1025" s="66">
        <v>0</v>
      </c>
      <c r="X1025" s="66">
        <v>0</v>
      </c>
      <c r="Y1025" s="55">
        <v>0</v>
      </c>
      <c r="Z1025" s="55">
        <v>0</v>
      </c>
      <c r="AA1025" s="55">
        <v>0</v>
      </c>
      <c r="AB1025" s="55">
        <v>1</v>
      </c>
      <c r="AC1025" s="55">
        <v>0</v>
      </c>
      <c r="AD1025" s="55">
        <v>60</v>
      </c>
      <c r="AE1025" s="55">
        <v>1</v>
      </c>
      <c r="AF1025" s="55">
        <v>10</v>
      </c>
      <c r="AG1025" s="62">
        <v>0</v>
      </c>
      <c r="AH1025" s="62">
        <v>0</v>
      </c>
      <c r="AI1025" s="6">
        <v>0</v>
      </c>
      <c r="AJ1025" s="62">
        <v>0</v>
      </c>
      <c r="AK1025" s="55">
        <v>0</v>
      </c>
      <c r="AL1025" s="55">
        <v>0</v>
      </c>
      <c r="AM1025" s="55">
        <v>0</v>
      </c>
      <c r="AN1025" s="55">
        <v>1</v>
      </c>
      <c r="AO1025" s="55">
        <v>50000</v>
      </c>
      <c r="AP1025" s="55">
        <v>0</v>
      </c>
      <c r="AQ1025" s="55">
        <v>0</v>
      </c>
      <c r="AR1025" s="62">
        <v>90503002</v>
      </c>
      <c r="AS1025" s="55">
        <v>90503002</v>
      </c>
      <c r="AT1025" s="54" t="s">
        <v>158</v>
      </c>
      <c r="AU1025" s="55">
        <v>0</v>
      </c>
      <c r="AV1025" s="66">
        <v>0</v>
      </c>
      <c r="AW1025" s="66">
        <v>0</v>
      </c>
      <c r="AX1025" s="54" t="s">
        <v>1037</v>
      </c>
      <c r="AY1025" s="55">
        <v>0</v>
      </c>
      <c r="AZ1025" s="73">
        <v>0</v>
      </c>
      <c r="BA1025" s="73">
        <v>0</v>
      </c>
      <c r="BB1025" s="74" t="s">
        <v>1246</v>
      </c>
      <c r="BC1025" s="55">
        <v>0</v>
      </c>
      <c r="BD1025" s="55">
        <v>0</v>
      </c>
      <c r="BE1025" s="55">
        <v>0</v>
      </c>
      <c r="BF1025" s="55">
        <v>0</v>
      </c>
      <c r="BG1025" s="55">
        <v>0</v>
      </c>
      <c r="BH1025" s="55">
        <v>0</v>
      </c>
      <c r="BI1025" s="85">
        <v>0</v>
      </c>
      <c r="BJ1025" s="6">
        <v>1</v>
      </c>
      <c r="BK1025" s="6">
        <v>0</v>
      </c>
      <c r="BL1025" s="6">
        <v>0</v>
      </c>
      <c r="BM1025" s="6">
        <v>0</v>
      </c>
      <c r="BN1025" s="6">
        <v>0</v>
      </c>
      <c r="BO1025" s="6">
        <v>0</v>
      </c>
    </row>
    <row r="1026" spans="3:67" ht="19.5" customHeight="1">
      <c r="C1026" s="14">
        <v>66001020</v>
      </c>
      <c r="D1026" s="15" t="s">
        <v>1247</v>
      </c>
      <c r="E1026" s="11">
        <v>0</v>
      </c>
      <c r="F1026" s="14">
        <v>62022401</v>
      </c>
      <c r="G1026" s="14">
        <v>0</v>
      </c>
      <c r="H1026" s="13">
        <v>0</v>
      </c>
      <c r="I1026" s="11">
        <v>1</v>
      </c>
      <c r="J1026" s="14">
        <v>0</v>
      </c>
      <c r="K1026" s="11">
        <v>0</v>
      </c>
      <c r="L1026" s="14">
        <v>0</v>
      </c>
      <c r="M1026" s="14">
        <v>0</v>
      </c>
      <c r="N1026" s="14">
        <v>2</v>
      </c>
      <c r="O1026" s="14">
        <v>1</v>
      </c>
      <c r="P1026" s="14">
        <v>1</v>
      </c>
      <c r="Q1026" s="14">
        <v>0</v>
      </c>
      <c r="R1026" s="6">
        <v>0</v>
      </c>
      <c r="S1026" s="13">
        <v>0</v>
      </c>
      <c r="T1026" s="11">
        <v>1</v>
      </c>
      <c r="U1026" s="14">
        <v>2</v>
      </c>
      <c r="V1026" s="14">
        <v>0</v>
      </c>
      <c r="W1026" s="14">
        <v>3</v>
      </c>
      <c r="X1026" s="14">
        <v>0</v>
      </c>
      <c r="Y1026" s="14">
        <v>0</v>
      </c>
      <c r="Z1026" s="14">
        <v>0</v>
      </c>
      <c r="AA1026" s="14">
        <v>0</v>
      </c>
      <c r="AB1026" s="14">
        <v>0</v>
      </c>
      <c r="AC1026" s="14">
        <v>0</v>
      </c>
      <c r="AD1026" s="14">
        <v>1</v>
      </c>
      <c r="AE1026" s="14">
        <v>1</v>
      </c>
      <c r="AF1026" s="14">
        <v>3</v>
      </c>
      <c r="AG1026" s="6">
        <v>2</v>
      </c>
      <c r="AH1026" s="6">
        <v>1</v>
      </c>
      <c r="AI1026" s="6">
        <v>0</v>
      </c>
      <c r="AJ1026" s="6">
        <v>6</v>
      </c>
      <c r="AK1026" s="14">
        <v>0</v>
      </c>
      <c r="AL1026" s="14">
        <v>0</v>
      </c>
      <c r="AM1026" s="14">
        <v>0</v>
      </c>
      <c r="AN1026" s="14">
        <v>0</v>
      </c>
      <c r="AO1026" s="14">
        <v>30000</v>
      </c>
      <c r="AP1026" s="14">
        <v>0</v>
      </c>
      <c r="AQ1026" s="14">
        <v>0</v>
      </c>
      <c r="AR1026" s="6">
        <v>96001014</v>
      </c>
      <c r="AS1026" s="14">
        <v>0</v>
      </c>
      <c r="AT1026" s="15" t="s">
        <v>159</v>
      </c>
      <c r="AU1026" s="14" t="s">
        <v>818</v>
      </c>
      <c r="AV1026" s="14">
        <v>10003002</v>
      </c>
      <c r="AW1026" s="14">
        <v>21102031</v>
      </c>
      <c r="AX1026" s="15" t="s">
        <v>160</v>
      </c>
      <c r="AY1026" s="15">
        <v>0</v>
      </c>
      <c r="AZ1026" s="13">
        <v>0</v>
      </c>
      <c r="BA1026" s="13">
        <v>0</v>
      </c>
      <c r="BB1026" s="110"/>
      <c r="BC1026" s="14">
        <v>0</v>
      </c>
      <c r="BD1026" s="11">
        <v>0</v>
      </c>
      <c r="BE1026" s="14">
        <v>0</v>
      </c>
      <c r="BF1026" s="14">
        <v>0</v>
      </c>
      <c r="BG1026" s="14">
        <v>0</v>
      </c>
      <c r="BH1026" s="14">
        <v>0</v>
      </c>
      <c r="BI1026" s="9">
        <v>0</v>
      </c>
      <c r="BJ1026" s="6">
        <v>0</v>
      </c>
      <c r="BK1026" s="6">
        <v>0</v>
      </c>
      <c r="BL1026" s="6">
        <v>0</v>
      </c>
      <c r="BM1026" s="6">
        <v>0</v>
      </c>
      <c r="BN1026" s="6">
        <v>0</v>
      </c>
      <c r="BO1026" s="6">
        <v>0</v>
      </c>
    </row>
    <row r="1027" spans="3:67" ht="20.100000000000001" customHeight="1">
      <c r="C1027" s="14">
        <v>68000001</v>
      </c>
      <c r="D1027" s="15" t="s">
        <v>291</v>
      </c>
      <c r="E1027" s="14">
        <v>1</v>
      </c>
      <c r="F1027" s="14">
        <v>68000001</v>
      </c>
      <c r="G1027" s="14">
        <v>0</v>
      </c>
      <c r="H1027" s="13">
        <v>0</v>
      </c>
      <c r="I1027" s="14">
        <v>1</v>
      </c>
      <c r="J1027" s="14">
        <v>0</v>
      </c>
      <c r="K1027" s="14">
        <v>0</v>
      </c>
      <c r="L1027" s="14">
        <v>0</v>
      </c>
      <c r="M1027" s="14">
        <v>0</v>
      </c>
      <c r="N1027" s="14">
        <v>5</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0</v>
      </c>
      <c r="AE1027" s="14">
        <v>0</v>
      </c>
      <c r="AF1027" s="14">
        <v>0</v>
      </c>
      <c r="AG1027" s="6">
        <v>2</v>
      </c>
      <c r="AH1027" s="6">
        <v>0</v>
      </c>
      <c r="AI1027" s="6">
        <v>0</v>
      </c>
      <c r="AJ1027" s="6">
        <v>0</v>
      </c>
      <c r="AK1027" s="14">
        <v>0</v>
      </c>
      <c r="AL1027" s="14">
        <v>0</v>
      </c>
      <c r="AM1027" s="14">
        <v>0</v>
      </c>
      <c r="AN1027" s="14">
        <v>0</v>
      </c>
      <c r="AO1027" s="14">
        <v>1000</v>
      </c>
      <c r="AP1027" s="14">
        <v>0</v>
      </c>
      <c r="AQ1027" s="14">
        <v>0</v>
      </c>
      <c r="AR1027" s="6">
        <v>0</v>
      </c>
      <c r="AS1027" s="14" t="s">
        <v>158</v>
      </c>
      <c r="AT1027" s="15" t="s">
        <v>159</v>
      </c>
      <c r="AU1027" s="14">
        <v>0</v>
      </c>
      <c r="AV1027" s="14">
        <v>0</v>
      </c>
      <c r="AW1027" s="14">
        <v>0</v>
      </c>
      <c r="AX1027" s="15" t="s">
        <v>160</v>
      </c>
      <c r="AY1027" s="15" t="s">
        <v>1248</v>
      </c>
      <c r="AZ1027" s="13">
        <v>0</v>
      </c>
      <c r="BA1027" s="13">
        <v>0</v>
      </c>
      <c r="BB1027" s="68" t="s">
        <v>1249</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68000002</v>
      </c>
      <c r="D1028" s="15" t="s">
        <v>1250</v>
      </c>
      <c r="E1028" s="14">
        <v>1</v>
      </c>
      <c r="F1028" s="14">
        <v>68000002</v>
      </c>
      <c r="G1028" s="14">
        <v>0</v>
      </c>
      <c r="H1028" s="13">
        <v>0</v>
      </c>
      <c r="I1028" s="14">
        <v>1</v>
      </c>
      <c r="J1028" s="14">
        <v>0</v>
      </c>
      <c r="K1028" s="14">
        <v>0</v>
      </c>
      <c r="L1028" s="14">
        <v>0</v>
      </c>
      <c r="M1028" s="14">
        <v>0</v>
      </c>
      <c r="N1028" s="14">
        <v>2</v>
      </c>
      <c r="O1028" s="14">
        <v>2</v>
      </c>
      <c r="P1028" s="14">
        <v>0.1</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98000020</v>
      </c>
      <c r="AS1028" s="14" t="s">
        <v>158</v>
      </c>
      <c r="AT1028" s="15" t="s">
        <v>159</v>
      </c>
      <c r="AU1028" s="14">
        <v>0</v>
      </c>
      <c r="AV1028" s="14">
        <v>0</v>
      </c>
      <c r="AW1028" s="14">
        <v>0</v>
      </c>
      <c r="AX1028" s="15" t="s">
        <v>160</v>
      </c>
      <c r="AY1028" s="15" t="s">
        <v>158</v>
      </c>
      <c r="AZ1028" s="13">
        <v>0</v>
      </c>
      <c r="BA1028" s="13">
        <v>0</v>
      </c>
      <c r="BB1028" s="68" t="s">
        <v>1251</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68000003</v>
      </c>
      <c r="D1029" s="15" t="s">
        <v>1252</v>
      </c>
      <c r="E1029" s="11">
        <v>1</v>
      </c>
      <c r="F1029" s="14">
        <v>68000003</v>
      </c>
      <c r="G1029" s="11">
        <v>0</v>
      </c>
      <c r="H1029" s="13">
        <v>0</v>
      </c>
      <c r="I1029" s="14">
        <v>1</v>
      </c>
      <c r="J1029" s="14">
        <v>0</v>
      </c>
      <c r="K1029" s="11">
        <v>0</v>
      </c>
      <c r="L1029" s="11">
        <v>0</v>
      </c>
      <c r="M1029" s="11">
        <v>0</v>
      </c>
      <c r="N1029" s="11">
        <v>2</v>
      </c>
      <c r="O1029" s="11">
        <v>1</v>
      </c>
      <c r="P1029" s="11">
        <v>1</v>
      </c>
      <c r="Q1029" s="11">
        <v>0</v>
      </c>
      <c r="R1029" s="6">
        <v>0</v>
      </c>
      <c r="S1029" s="11">
        <v>0</v>
      </c>
      <c r="T1029" s="11">
        <v>0</v>
      </c>
      <c r="U1029" s="11">
        <v>1</v>
      </c>
      <c r="V1029" s="11">
        <v>0</v>
      </c>
      <c r="W1029" s="11">
        <v>0.2</v>
      </c>
      <c r="X1029" s="14">
        <v>0</v>
      </c>
      <c r="Y1029" s="11">
        <v>0</v>
      </c>
      <c r="Z1029" s="11">
        <v>0</v>
      </c>
      <c r="AA1029" s="11">
        <v>0</v>
      </c>
      <c r="AB1029" s="11">
        <v>1</v>
      </c>
      <c r="AC1029" s="11">
        <v>0</v>
      </c>
      <c r="AD1029" s="11">
        <v>0</v>
      </c>
      <c r="AE1029" s="11">
        <v>2</v>
      </c>
      <c r="AF1029" s="11" t="s">
        <v>178</v>
      </c>
      <c r="AG1029" s="6">
        <v>2</v>
      </c>
      <c r="AH1029" s="6">
        <v>0</v>
      </c>
      <c r="AI1029" s="6">
        <v>0</v>
      </c>
      <c r="AJ1029" s="6">
        <v>3</v>
      </c>
      <c r="AK1029" s="11">
        <v>0</v>
      </c>
      <c r="AL1029" s="11">
        <v>0</v>
      </c>
      <c r="AM1029" s="11">
        <v>0</v>
      </c>
      <c r="AN1029" s="11">
        <v>0</v>
      </c>
      <c r="AO1029" s="11">
        <v>1000</v>
      </c>
      <c r="AP1029" s="11">
        <v>0</v>
      </c>
      <c r="AQ1029" s="11">
        <v>0</v>
      </c>
      <c r="AR1029" s="6">
        <v>0</v>
      </c>
      <c r="AS1029" s="11" t="s">
        <v>158</v>
      </c>
      <c r="AT1029" s="15" t="s">
        <v>159</v>
      </c>
      <c r="AU1029" s="11">
        <v>0</v>
      </c>
      <c r="AV1029" s="14">
        <v>0</v>
      </c>
      <c r="AW1029" s="10">
        <v>0</v>
      </c>
      <c r="AX1029" s="12" t="s">
        <v>160</v>
      </c>
      <c r="AY1029" s="11">
        <v>0</v>
      </c>
      <c r="AZ1029" s="13">
        <v>0</v>
      </c>
      <c r="BA1029" s="13">
        <v>0</v>
      </c>
      <c r="BB1029" s="68" t="s">
        <v>1253</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20.100000000000001" customHeight="1">
      <c r="C1030" s="14">
        <v>68000004</v>
      </c>
      <c r="D1030" s="15" t="s">
        <v>1254</v>
      </c>
      <c r="E1030" s="14">
        <v>1</v>
      </c>
      <c r="F1030" s="14">
        <v>68000004</v>
      </c>
      <c r="G1030" s="11">
        <v>0</v>
      </c>
      <c r="H1030" s="13">
        <v>0</v>
      </c>
      <c r="I1030" s="14">
        <v>1</v>
      </c>
      <c r="J1030" s="14">
        <v>0</v>
      </c>
      <c r="K1030" s="14">
        <v>0</v>
      </c>
      <c r="L1030" s="11">
        <v>0</v>
      </c>
      <c r="M1030" s="11">
        <v>0</v>
      </c>
      <c r="N1030" s="11">
        <v>1</v>
      </c>
      <c r="O1030" s="11">
        <v>1</v>
      </c>
      <c r="P1030" s="11">
        <v>0.05</v>
      </c>
      <c r="Q1030" s="11">
        <v>0</v>
      </c>
      <c r="R1030" s="6">
        <v>0</v>
      </c>
      <c r="S1030" s="11">
        <v>0</v>
      </c>
      <c r="T1030" s="11">
        <v>1</v>
      </c>
      <c r="U1030" s="11">
        <v>2</v>
      </c>
      <c r="V1030" s="11">
        <v>0</v>
      </c>
      <c r="W1030" s="11">
        <v>0</v>
      </c>
      <c r="X1030" s="11">
        <v>0</v>
      </c>
      <c r="Y1030" s="11">
        <v>0</v>
      </c>
      <c r="Z1030" s="11">
        <v>0</v>
      </c>
      <c r="AA1030" s="11">
        <v>0</v>
      </c>
      <c r="AB1030" s="11">
        <v>1</v>
      </c>
      <c r="AC1030" s="11">
        <v>68000008</v>
      </c>
      <c r="AD1030" s="11">
        <v>30</v>
      </c>
      <c r="AE1030" s="11">
        <v>0</v>
      </c>
      <c r="AF1030" s="11">
        <v>0</v>
      </c>
      <c r="AG1030" s="6">
        <v>2</v>
      </c>
      <c r="AH1030" s="6">
        <v>2</v>
      </c>
      <c r="AI1030" s="6">
        <v>0</v>
      </c>
      <c r="AJ1030" s="6">
        <v>1.5</v>
      </c>
      <c r="AK1030" s="11">
        <v>0</v>
      </c>
      <c r="AL1030" s="11">
        <v>0</v>
      </c>
      <c r="AM1030" s="11">
        <v>0</v>
      </c>
      <c r="AN1030" s="11">
        <v>0.5</v>
      </c>
      <c r="AO1030" s="11">
        <v>3000</v>
      </c>
      <c r="AP1030" s="11">
        <v>0.5</v>
      </c>
      <c r="AQ1030" s="11">
        <v>0</v>
      </c>
      <c r="AR1030" s="6">
        <v>0</v>
      </c>
      <c r="AS1030" s="11" t="s">
        <v>158</v>
      </c>
      <c r="AT1030" s="12" t="s">
        <v>159</v>
      </c>
      <c r="AU1030" s="11" t="s">
        <v>355</v>
      </c>
      <c r="AV1030" s="14">
        <v>0</v>
      </c>
      <c r="AW1030" s="14">
        <v>21101051</v>
      </c>
      <c r="AX1030" s="12" t="s">
        <v>793</v>
      </c>
      <c r="AY1030" s="183" t="s">
        <v>1255</v>
      </c>
      <c r="AZ1030" s="13">
        <v>0</v>
      </c>
      <c r="BA1030" s="13">
        <v>0</v>
      </c>
      <c r="BB1030" s="37" t="s">
        <v>1256</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68000005</v>
      </c>
      <c r="D1031" s="15" t="s">
        <v>1257</v>
      </c>
      <c r="E1031" s="14">
        <v>1</v>
      </c>
      <c r="F1031" s="14">
        <v>68000005</v>
      </c>
      <c r="G1031" s="14">
        <v>0</v>
      </c>
      <c r="H1031" s="13">
        <v>0</v>
      </c>
      <c r="I1031" s="14">
        <v>1</v>
      </c>
      <c r="J1031" s="14">
        <v>0</v>
      </c>
      <c r="K1031" s="14">
        <v>0</v>
      </c>
      <c r="L1031" s="14">
        <v>0</v>
      </c>
      <c r="M1031" s="14">
        <v>0</v>
      </c>
      <c r="N1031" s="14">
        <v>2</v>
      </c>
      <c r="O1031" s="14">
        <v>3</v>
      </c>
      <c r="P1031" s="14">
        <v>0.05</v>
      </c>
      <c r="Q1031" s="14">
        <v>0</v>
      </c>
      <c r="R1031" s="6">
        <v>0</v>
      </c>
      <c r="S1031" s="13">
        <v>0</v>
      </c>
      <c r="T1031" s="11">
        <v>1</v>
      </c>
      <c r="U1031" s="14">
        <v>2</v>
      </c>
      <c r="V1031" s="14">
        <v>0</v>
      </c>
      <c r="W1031" s="14">
        <v>0</v>
      </c>
      <c r="X1031" s="14">
        <v>0</v>
      </c>
      <c r="Y1031" s="14">
        <v>0</v>
      </c>
      <c r="Z1031" s="14">
        <v>0</v>
      </c>
      <c r="AA1031" s="14">
        <v>0</v>
      </c>
      <c r="AB1031" s="14">
        <v>1</v>
      </c>
      <c r="AC1031" s="14">
        <v>0</v>
      </c>
      <c r="AD1031" s="14">
        <v>1</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98000050</v>
      </c>
      <c r="AS1031" s="14" t="s">
        <v>158</v>
      </c>
      <c r="AT1031" s="15" t="s">
        <v>159</v>
      </c>
      <c r="AU1031" s="14">
        <v>0</v>
      </c>
      <c r="AV1031" s="14">
        <v>0</v>
      </c>
      <c r="AW1031" s="14">
        <v>0</v>
      </c>
      <c r="AX1031" s="15" t="s">
        <v>160</v>
      </c>
      <c r="AY1031" s="15" t="s">
        <v>158</v>
      </c>
      <c r="AZ1031" s="13">
        <v>0</v>
      </c>
      <c r="BA1031" s="13">
        <v>0</v>
      </c>
      <c r="BB1031" s="68" t="s">
        <v>1258</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68000006</v>
      </c>
      <c r="D1032" s="15" t="s">
        <v>1259</v>
      </c>
      <c r="E1032" s="14">
        <v>1</v>
      </c>
      <c r="F1032" s="14">
        <v>68000006</v>
      </c>
      <c r="G1032" s="14">
        <v>0</v>
      </c>
      <c r="H1032" s="13">
        <v>0</v>
      </c>
      <c r="I1032" s="14">
        <v>1</v>
      </c>
      <c r="J1032" s="14">
        <v>0</v>
      </c>
      <c r="K1032" s="14">
        <v>0</v>
      </c>
      <c r="L1032" s="14">
        <v>0</v>
      </c>
      <c r="M1032" s="14">
        <v>0</v>
      </c>
      <c r="N1032" s="14">
        <v>2</v>
      </c>
      <c r="O1032" s="14">
        <v>1</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0</v>
      </c>
      <c r="AS1032" s="6">
        <v>98000060</v>
      </c>
      <c r="AT1032" s="15" t="s">
        <v>159</v>
      </c>
      <c r="AU1032" s="14">
        <v>0</v>
      </c>
      <c r="AV1032" s="14">
        <v>0</v>
      </c>
      <c r="AW1032" s="14">
        <v>0</v>
      </c>
      <c r="AX1032" s="15" t="s">
        <v>160</v>
      </c>
      <c r="AY1032" s="15" t="s">
        <v>158</v>
      </c>
      <c r="AZ1032" s="13">
        <v>0</v>
      </c>
      <c r="BA1032" s="13">
        <v>0</v>
      </c>
      <c r="BB1032" s="68" t="s">
        <v>1260</v>
      </c>
      <c r="BC1032" s="14">
        <v>0</v>
      </c>
      <c r="BD1032" s="11">
        <v>0</v>
      </c>
      <c r="BE1032" s="14">
        <v>0</v>
      </c>
      <c r="BF1032" s="14">
        <v>0</v>
      </c>
      <c r="BG1032" s="14">
        <v>0</v>
      </c>
      <c r="BH1032" s="14">
        <v>0</v>
      </c>
      <c r="BI1032" s="9">
        <v>0</v>
      </c>
      <c r="BJ1032" s="6">
        <v>0</v>
      </c>
      <c r="BK1032" s="6">
        <v>0</v>
      </c>
      <c r="BL1032" s="6">
        <v>0</v>
      </c>
      <c r="BM1032" s="6">
        <v>0</v>
      </c>
      <c r="BN1032" s="6">
        <v>0</v>
      </c>
      <c r="BO1032" s="6">
        <v>0</v>
      </c>
    </row>
    <row r="1033" spans="3:67" ht="20.100000000000001" customHeight="1">
      <c r="C1033" s="14">
        <v>68000007</v>
      </c>
      <c r="D1033" s="15" t="s">
        <v>281</v>
      </c>
      <c r="E1033" s="14">
        <v>1</v>
      </c>
      <c r="F1033" s="14">
        <v>68000007</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98000070</v>
      </c>
      <c r="AS1033" s="14" t="s">
        <v>158</v>
      </c>
      <c r="AT1033" s="15" t="s">
        <v>159</v>
      </c>
      <c r="AU1033" s="14">
        <v>0</v>
      </c>
      <c r="AV1033" s="14">
        <v>0</v>
      </c>
      <c r="AW1033" s="14">
        <v>0</v>
      </c>
      <c r="AX1033" s="15" t="s">
        <v>160</v>
      </c>
      <c r="AY1033" s="15" t="s">
        <v>158</v>
      </c>
      <c r="AZ1033" s="13">
        <v>0</v>
      </c>
      <c r="BA1033" s="13">
        <v>0</v>
      </c>
      <c r="BB1033" s="68" t="s">
        <v>1261</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68000008</v>
      </c>
      <c r="D1034" s="15" t="s">
        <v>1262</v>
      </c>
      <c r="E1034" s="11">
        <v>1</v>
      </c>
      <c r="F1034" s="14">
        <v>68000008</v>
      </c>
      <c r="G1034" s="14">
        <v>0</v>
      </c>
      <c r="H1034" s="13">
        <v>0</v>
      </c>
      <c r="I1034" s="14">
        <v>1</v>
      </c>
      <c r="J1034" s="14">
        <v>0</v>
      </c>
      <c r="K1034" s="14">
        <v>0</v>
      </c>
      <c r="L1034" s="11">
        <v>0</v>
      </c>
      <c r="M1034" s="11">
        <v>0</v>
      </c>
      <c r="N1034" s="11">
        <v>5</v>
      </c>
      <c r="O1034" s="11">
        <v>0</v>
      </c>
      <c r="P1034" s="11">
        <v>0</v>
      </c>
      <c r="Q1034" s="11">
        <v>0</v>
      </c>
      <c r="R1034" s="6">
        <v>0</v>
      </c>
      <c r="S1034" s="11">
        <v>0</v>
      </c>
      <c r="T1034" s="11">
        <v>1</v>
      </c>
      <c r="U1034" s="11">
        <v>2</v>
      </c>
      <c r="V1034" s="11">
        <v>0</v>
      </c>
      <c r="W1034" s="14">
        <v>0</v>
      </c>
      <c r="X1034" s="14">
        <v>0</v>
      </c>
      <c r="Y1034" s="11">
        <v>0</v>
      </c>
      <c r="Z1034" s="11">
        <v>0</v>
      </c>
      <c r="AA1034" s="11">
        <v>0</v>
      </c>
      <c r="AB1034" s="11">
        <v>0</v>
      </c>
      <c r="AC1034" s="11">
        <v>0</v>
      </c>
      <c r="AD1034" s="11">
        <v>9</v>
      </c>
      <c r="AE1034" s="11">
        <v>2</v>
      </c>
      <c r="AF1034" s="11" t="s">
        <v>167</v>
      </c>
      <c r="AG1034" s="6">
        <v>2</v>
      </c>
      <c r="AH1034" s="6">
        <v>0</v>
      </c>
      <c r="AI1034" s="6">
        <v>0</v>
      </c>
      <c r="AJ1034" s="6">
        <v>0</v>
      </c>
      <c r="AK1034" s="11">
        <v>0</v>
      </c>
      <c r="AL1034" s="11">
        <v>0</v>
      </c>
      <c r="AM1034" s="11">
        <v>0</v>
      </c>
      <c r="AN1034" s="11">
        <v>0.5</v>
      </c>
      <c r="AO1034" s="11">
        <v>3000</v>
      </c>
      <c r="AP1034" s="11">
        <v>0</v>
      </c>
      <c r="AQ1034" s="11">
        <v>0</v>
      </c>
      <c r="AR1034" s="6">
        <v>0</v>
      </c>
      <c r="AS1034" s="11" t="s">
        <v>158</v>
      </c>
      <c r="AT1034" s="15" t="s">
        <v>159</v>
      </c>
      <c r="AU1034" s="11">
        <v>0</v>
      </c>
      <c r="AV1034" s="14">
        <v>0</v>
      </c>
      <c r="AW1034" s="14">
        <v>0</v>
      </c>
      <c r="AX1034" s="12" t="s">
        <v>160</v>
      </c>
      <c r="AY1034" s="11" t="s">
        <v>1263</v>
      </c>
      <c r="AZ1034" s="13">
        <v>0</v>
      </c>
      <c r="BA1034" s="13">
        <v>0</v>
      </c>
      <c r="BB1034" s="68" t="s">
        <v>1264</v>
      </c>
      <c r="BC1034" s="11">
        <v>0</v>
      </c>
      <c r="BD1034" s="11">
        <v>0</v>
      </c>
      <c r="BE1034" s="11">
        <v>0</v>
      </c>
      <c r="BF1034" s="11">
        <v>0</v>
      </c>
      <c r="BG1034" s="11">
        <v>0</v>
      </c>
      <c r="BH1034" s="11">
        <v>0</v>
      </c>
      <c r="BI1034" s="9">
        <v>0</v>
      </c>
      <c r="BJ1034" s="6">
        <v>0</v>
      </c>
      <c r="BK1034" s="6">
        <v>0</v>
      </c>
      <c r="BL1034" s="6">
        <v>0</v>
      </c>
      <c r="BM1034" s="6">
        <v>0</v>
      </c>
      <c r="BN1034" s="6">
        <v>0</v>
      </c>
      <c r="BO1034" s="6">
        <v>0</v>
      </c>
    </row>
    <row r="1035" spans="3:67" ht="20.100000000000001" customHeight="1">
      <c r="C1035" s="14">
        <v>68000009</v>
      </c>
      <c r="D1035" s="15" t="s">
        <v>1265</v>
      </c>
      <c r="E1035" s="11">
        <v>1</v>
      </c>
      <c r="F1035" s="14">
        <v>68000009</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c r="AZ1035" s="13">
        <v>0</v>
      </c>
      <c r="BA1035" s="13">
        <v>0</v>
      </c>
      <c r="BB1035" s="68" t="s">
        <v>1266</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68000010</v>
      </c>
      <c r="D1036" s="15" t="s">
        <v>1267</v>
      </c>
      <c r="E1036" s="14">
        <v>1</v>
      </c>
      <c r="F1036" s="14">
        <v>68000010</v>
      </c>
      <c r="G1036" s="14">
        <v>0</v>
      </c>
      <c r="H1036" s="13">
        <v>0</v>
      </c>
      <c r="I1036" s="14">
        <v>1</v>
      </c>
      <c r="J1036" s="14">
        <v>0</v>
      </c>
      <c r="K1036" s="14">
        <v>0</v>
      </c>
      <c r="L1036" s="14">
        <v>0</v>
      </c>
      <c r="M1036" s="14">
        <v>0</v>
      </c>
      <c r="N1036" s="14">
        <v>5</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0</v>
      </c>
      <c r="AS1036" s="14" t="s">
        <v>158</v>
      </c>
      <c r="AT1036" s="15" t="s">
        <v>159</v>
      </c>
      <c r="AU1036" s="14">
        <v>0</v>
      </c>
      <c r="AV1036" s="14">
        <v>0</v>
      </c>
      <c r="AW1036" s="14">
        <v>0</v>
      </c>
      <c r="AX1036" s="15" t="s">
        <v>160</v>
      </c>
      <c r="AY1036" s="15" t="s">
        <v>1268</v>
      </c>
      <c r="AZ1036" s="13">
        <v>0</v>
      </c>
      <c r="BA1036" s="13">
        <v>0</v>
      </c>
      <c r="BB1036" s="68" t="s">
        <v>1269</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68000011</v>
      </c>
      <c r="D1037" s="15" t="s">
        <v>1270</v>
      </c>
      <c r="E1037" s="14">
        <v>1</v>
      </c>
      <c r="F1037" s="14">
        <v>68000011</v>
      </c>
      <c r="G1037" s="14">
        <v>0</v>
      </c>
      <c r="H1037" s="13">
        <v>0</v>
      </c>
      <c r="I1037" s="14">
        <v>1</v>
      </c>
      <c r="J1037" s="14">
        <v>0</v>
      </c>
      <c r="K1037" s="14">
        <v>0</v>
      </c>
      <c r="L1037" s="14">
        <v>0</v>
      </c>
      <c r="M1037" s="14">
        <v>0</v>
      </c>
      <c r="N1037" s="14">
        <v>2</v>
      </c>
      <c r="O1037" s="14">
        <v>1</v>
      </c>
      <c r="P1037" s="14">
        <v>0.05</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98000080</v>
      </c>
      <c r="AS1037" s="14" t="s">
        <v>158</v>
      </c>
      <c r="AT1037" s="15" t="s">
        <v>159</v>
      </c>
      <c r="AU1037" s="14">
        <v>0</v>
      </c>
      <c r="AV1037" s="14">
        <v>0</v>
      </c>
      <c r="AW1037" s="14">
        <v>0</v>
      </c>
      <c r="AX1037" s="15" t="s">
        <v>160</v>
      </c>
      <c r="AY1037" s="15" t="s">
        <v>158</v>
      </c>
      <c r="AZ1037" s="13">
        <v>0</v>
      </c>
      <c r="BA1037" s="13">
        <v>0</v>
      </c>
      <c r="BB1037" s="68" t="s">
        <v>1271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68000012</v>
      </c>
      <c r="D1038" s="15" t="s">
        <v>1272</v>
      </c>
      <c r="E1038" s="14">
        <v>1</v>
      </c>
      <c r="F1038" s="14">
        <v>68000012</v>
      </c>
      <c r="G1038" s="14">
        <v>0</v>
      </c>
      <c r="H1038" s="13">
        <v>0</v>
      </c>
      <c r="I1038" s="14">
        <v>1</v>
      </c>
      <c r="J1038" s="14">
        <v>0</v>
      </c>
      <c r="K1038" s="14">
        <v>0</v>
      </c>
      <c r="L1038" s="14">
        <v>0</v>
      </c>
      <c r="M1038" s="14">
        <v>0</v>
      </c>
      <c r="N1038" s="14">
        <v>5</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c r="AS1038" s="14" t="s">
        <v>158</v>
      </c>
      <c r="AT1038" s="15" t="s">
        <v>159</v>
      </c>
      <c r="AU1038" s="14">
        <v>0</v>
      </c>
      <c r="AV1038" s="14">
        <v>0</v>
      </c>
      <c r="AW1038" s="14">
        <v>0</v>
      </c>
      <c r="AX1038" s="15" t="s">
        <v>160</v>
      </c>
      <c r="AY1038" s="15" t="s">
        <v>1273</v>
      </c>
      <c r="AZ1038" s="13">
        <v>0</v>
      </c>
      <c r="BA1038" s="13">
        <v>0</v>
      </c>
      <c r="BB1038" s="68" t="s">
        <v>1274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68000013</v>
      </c>
      <c r="D1039" s="15" t="s">
        <v>1275</v>
      </c>
      <c r="E1039" s="14">
        <v>1</v>
      </c>
      <c r="F1039" s="14">
        <v>68000013</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1276</v>
      </c>
      <c r="AZ1039" s="13">
        <v>0</v>
      </c>
      <c r="BA1039" s="13">
        <v>0</v>
      </c>
      <c r="BB1039" s="68" t="s">
        <v>1277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68000014</v>
      </c>
      <c r="D1040" s="15" t="s">
        <v>1278</v>
      </c>
      <c r="E1040" s="14">
        <v>1</v>
      </c>
      <c r="F1040" s="14">
        <v>68000014</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1279</v>
      </c>
      <c r="AZ1040" s="13">
        <v>0</v>
      </c>
      <c r="BA1040" s="13">
        <v>0</v>
      </c>
      <c r="BB1040" s="68" t="s">
        <v>1280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68000015</v>
      </c>
      <c r="D1041" s="15" t="s">
        <v>1281</v>
      </c>
      <c r="E1041" s="14">
        <v>1</v>
      </c>
      <c r="F1041" s="14">
        <v>68000015</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1282</v>
      </c>
      <c r="AZ1041" s="13">
        <v>0</v>
      </c>
      <c r="BA1041" s="13">
        <v>0</v>
      </c>
      <c r="BB1041" s="68" t="s">
        <v>1283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68000016</v>
      </c>
      <c r="D1042" s="15" t="s">
        <v>1284</v>
      </c>
      <c r="E1042" s="14">
        <v>1</v>
      </c>
      <c r="F1042" s="14">
        <v>68000016</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1285</v>
      </c>
      <c r="AZ1042" s="13">
        <v>0</v>
      </c>
      <c r="BA1042" s="13">
        <v>0</v>
      </c>
      <c r="BB1042" s="68" t="s">
        <v>1286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68000017</v>
      </c>
      <c r="D1043" s="15" t="s">
        <v>1287</v>
      </c>
      <c r="E1043" s="14">
        <v>1</v>
      </c>
      <c r="F1043" s="14">
        <v>68000017</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1288</v>
      </c>
      <c r="AZ1043" s="13">
        <v>0</v>
      </c>
      <c r="BA1043" s="13">
        <v>0</v>
      </c>
      <c r="BB1043" s="68" t="s">
        <v>1289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68000101</v>
      </c>
      <c r="D1044" s="15" t="s">
        <v>1290</v>
      </c>
      <c r="E1044" s="14">
        <v>1</v>
      </c>
      <c r="F1044" s="14">
        <v>68000101</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1291</v>
      </c>
      <c r="AZ1044" s="13">
        <v>0</v>
      </c>
      <c r="BA1044" s="13">
        <v>0</v>
      </c>
      <c r="BB1044" s="68" t="s">
        <v>1292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68000102</v>
      </c>
      <c r="D1045" s="15" t="s">
        <v>1293</v>
      </c>
      <c r="E1045" s="14">
        <v>1</v>
      </c>
      <c r="F1045" s="14">
        <v>68000102</v>
      </c>
      <c r="G1045" s="14">
        <v>0</v>
      </c>
      <c r="H1045" s="13">
        <v>0</v>
      </c>
      <c r="I1045" s="14">
        <v>1</v>
      </c>
      <c r="J1045" s="14">
        <v>0</v>
      </c>
      <c r="K1045" s="14">
        <v>0</v>
      </c>
      <c r="L1045" s="14">
        <v>0</v>
      </c>
      <c r="M1045" s="14">
        <v>0</v>
      </c>
      <c r="N1045" s="14">
        <v>2</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158</v>
      </c>
      <c r="AZ1045" s="13">
        <v>0</v>
      </c>
      <c r="BA1045" s="13">
        <v>0</v>
      </c>
      <c r="BB1045" s="68" t="s">
        <v>1294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68000103</v>
      </c>
      <c r="D1046" s="15" t="s">
        <v>1295</v>
      </c>
      <c r="E1046" s="14">
        <v>1</v>
      </c>
      <c r="F1046" s="14">
        <v>68000103</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1296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68000104</v>
      </c>
      <c r="D1047" s="15" t="s">
        <v>1297</v>
      </c>
      <c r="E1047" s="14">
        <v>1</v>
      </c>
      <c r="F1047" s="14">
        <v>68000104</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1298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68000105</v>
      </c>
      <c r="D1048" s="15" t="s">
        <v>1299</v>
      </c>
      <c r="E1048" s="14">
        <v>1</v>
      </c>
      <c r="F1048" s="14">
        <v>68000105</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1300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68000106</v>
      </c>
      <c r="D1049" s="15" t="s">
        <v>1301</v>
      </c>
      <c r="E1049" s="14">
        <v>1</v>
      </c>
      <c r="F1049" s="14">
        <v>68000106</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1302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68000107</v>
      </c>
      <c r="D1050" s="15" t="s">
        <v>1303</v>
      </c>
      <c r="E1050" s="14">
        <v>1</v>
      </c>
      <c r="F1050" s="14">
        <v>68000107</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1304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68000108</v>
      </c>
      <c r="D1051" s="15" t="s">
        <v>1305</v>
      </c>
      <c r="E1051" s="14">
        <v>1</v>
      </c>
      <c r="F1051" s="14">
        <v>68000108</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1306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68000109</v>
      </c>
      <c r="D1052" s="15" t="s">
        <v>1307</v>
      </c>
      <c r="E1052" s="14">
        <v>1</v>
      </c>
      <c r="F1052" s="14">
        <v>68000109</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1308</v>
      </c>
      <c r="AZ1052" s="13">
        <v>0</v>
      </c>
      <c r="BA1052" s="13">
        <v>0</v>
      </c>
      <c r="BB1052" s="68" t="s">
        <v>1309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68000110</v>
      </c>
      <c r="D1053" s="15" t="s">
        <v>1310</v>
      </c>
      <c r="E1053" s="14">
        <v>1</v>
      </c>
      <c r="F1053" s="14">
        <v>68000110</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192" t="s">
        <v>1311</v>
      </c>
      <c r="AS1053" s="14" t="s">
        <v>158</v>
      </c>
      <c r="AT1053" s="15" t="s">
        <v>159</v>
      </c>
      <c r="AU1053" s="14">
        <v>0</v>
      </c>
      <c r="AV1053" s="14">
        <v>0</v>
      </c>
      <c r="AW1053" s="14">
        <v>0</v>
      </c>
      <c r="AX1053" s="15" t="s">
        <v>160</v>
      </c>
      <c r="AY1053" s="15" t="s">
        <v>158</v>
      </c>
      <c r="AZ1053" s="13">
        <v>0</v>
      </c>
      <c r="BA1053" s="13">
        <v>0</v>
      </c>
      <c r="BB1053" s="68" t="s">
        <v>1312</v>
      </c>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68000111</v>
      </c>
      <c r="D1054" s="15" t="s">
        <v>1313</v>
      </c>
      <c r="E1054" s="14">
        <v>1</v>
      </c>
      <c r="F1054" s="14">
        <v>68000111</v>
      </c>
      <c r="G1054" s="14">
        <v>0</v>
      </c>
      <c r="H1054" s="13">
        <v>0</v>
      </c>
      <c r="I1054" s="14">
        <v>1</v>
      </c>
      <c r="J1054" s="14">
        <v>0</v>
      </c>
      <c r="K1054" s="14">
        <v>0</v>
      </c>
      <c r="L1054" s="14">
        <v>0</v>
      </c>
      <c r="M1054" s="14">
        <v>0</v>
      </c>
      <c r="N1054" s="14">
        <v>2</v>
      </c>
      <c r="O1054" s="14">
        <v>3</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1314</v>
      </c>
      <c r="AS1054" s="14" t="s">
        <v>158</v>
      </c>
      <c r="AT1054" s="15" t="s">
        <v>159</v>
      </c>
      <c r="AU1054" s="14">
        <v>0</v>
      </c>
      <c r="AV1054" s="14">
        <v>0</v>
      </c>
      <c r="AW1054" s="14">
        <v>0</v>
      </c>
      <c r="AX1054" s="15" t="s">
        <v>160</v>
      </c>
      <c r="AY1054" s="15" t="s">
        <v>158</v>
      </c>
      <c r="AZ1054" s="13">
        <v>0</v>
      </c>
      <c r="BA1054" s="13">
        <v>0</v>
      </c>
      <c r="BB1054" s="68" t="s">
        <v>1315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68000112</v>
      </c>
      <c r="D1055" s="15" t="s">
        <v>1316</v>
      </c>
      <c r="E1055" s="14">
        <v>1</v>
      </c>
      <c r="F1055" s="14">
        <v>68000112</v>
      </c>
      <c r="G1055" s="14">
        <v>0</v>
      </c>
      <c r="H1055" s="13">
        <v>0</v>
      </c>
      <c r="I1055" s="14">
        <v>1</v>
      </c>
      <c r="J1055" s="14">
        <v>0</v>
      </c>
      <c r="K1055" s="14">
        <v>0</v>
      </c>
      <c r="L1055" s="14">
        <v>0</v>
      </c>
      <c r="M1055" s="14">
        <v>0</v>
      </c>
      <c r="N1055" s="14">
        <v>2</v>
      </c>
      <c r="O1055" s="14">
        <v>2</v>
      </c>
      <c r="P1055" s="14">
        <v>0.5</v>
      </c>
      <c r="Q1055" s="14">
        <v>0</v>
      </c>
      <c r="R1055" s="6">
        <v>0</v>
      </c>
      <c r="S1055" s="13">
        <v>0</v>
      </c>
      <c r="T1055" s="11">
        <v>1</v>
      </c>
      <c r="U1055" s="14">
        <v>2</v>
      </c>
      <c r="V1055" s="14">
        <v>0</v>
      </c>
      <c r="W1055" s="14">
        <v>0</v>
      </c>
      <c r="X1055" s="14">
        <v>0</v>
      </c>
      <c r="Y1055" s="14">
        <v>0</v>
      </c>
      <c r="Z1055" s="14">
        <v>0</v>
      </c>
      <c r="AA1055" s="14">
        <v>0</v>
      </c>
      <c r="AB1055" s="14">
        <v>1</v>
      </c>
      <c r="AC1055" s="14">
        <v>0</v>
      </c>
      <c r="AD1055" s="14">
        <v>30</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1317</v>
      </c>
      <c r="AS1055" s="14" t="s">
        <v>158</v>
      </c>
      <c r="AT1055" s="15" t="s">
        <v>159</v>
      </c>
      <c r="AU1055" s="14">
        <v>0</v>
      </c>
      <c r="AV1055" s="14">
        <v>0</v>
      </c>
      <c r="AW1055" s="14">
        <v>0</v>
      </c>
      <c r="AX1055" s="15" t="s">
        <v>160</v>
      </c>
      <c r="AY1055" s="15" t="s">
        <v>158</v>
      </c>
      <c r="AZ1055" s="13">
        <v>0</v>
      </c>
      <c r="BA1055" s="13">
        <v>0</v>
      </c>
      <c r="BB1055" s="68" t="s">
        <v>1318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68000113</v>
      </c>
      <c r="D1056" s="15" t="s">
        <v>1319</v>
      </c>
      <c r="E1056" s="14">
        <v>1</v>
      </c>
      <c r="F1056" s="14">
        <v>68000113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1320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69000001</v>
      </c>
      <c r="D1057" s="59" t="s">
        <v>1321</v>
      </c>
      <c r="E1057" s="9">
        <v>1</v>
      </c>
      <c r="F1057" s="14">
        <v>60090002</v>
      </c>
      <c r="G1057" s="9">
        <v>0</v>
      </c>
      <c r="H1057" s="10">
        <v>0</v>
      </c>
      <c r="I1057" s="9">
        <v>1</v>
      </c>
      <c r="J1057" s="9">
        <v>0</v>
      </c>
      <c r="K1057" s="10">
        <v>0</v>
      </c>
      <c r="L1057" s="10">
        <v>0</v>
      </c>
      <c r="M1057" s="9" t="s">
        <v>1322</v>
      </c>
      <c r="N1057" s="9">
        <v>3</v>
      </c>
      <c r="O1057" s="9">
        <v>0</v>
      </c>
      <c r="P1057" s="9">
        <v>0</v>
      </c>
      <c r="Q1057" s="9">
        <v>0</v>
      </c>
      <c r="R1057" s="6">
        <v>0</v>
      </c>
      <c r="S1057" s="9">
        <v>0</v>
      </c>
      <c r="T1057" s="11">
        <v>1</v>
      </c>
      <c r="U1057" s="9">
        <v>0</v>
      </c>
      <c r="V1057" s="10">
        <v>0</v>
      </c>
      <c r="W1057" s="9">
        <v>0</v>
      </c>
      <c r="X1057" s="9">
        <v>0</v>
      </c>
      <c r="Y1057" s="9">
        <v>0</v>
      </c>
      <c r="Z1057" s="9">
        <v>0</v>
      </c>
      <c r="AA1057" s="10">
        <v>0</v>
      </c>
      <c r="AB1057" s="9">
        <v>0</v>
      </c>
      <c r="AC1057" s="9">
        <v>0</v>
      </c>
      <c r="AD1057" s="9">
        <v>0</v>
      </c>
      <c r="AE1057" s="9">
        <v>0</v>
      </c>
      <c r="AF1057" s="9">
        <v>0</v>
      </c>
      <c r="AG1057" s="10">
        <v>0</v>
      </c>
      <c r="AH1057" s="27">
        <v>0</v>
      </c>
      <c r="AI1057" s="6">
        <v>0</v>
      </c>
      <c r="AJ1057" s="9">
        <v>0</v>
      </c>
      <c r="AK1057" s="28">
        <v>0</v>
      </c>
      <c r="AL1057" s="9">
        <v>0</v>
      </c>
      <c r="AM1057" s="9">
        <v>0</v>
      </c>
      <c r="AN1057" s="9">
        <v>0</v>
      </c>
      <c r="AO1057" s="9">
        <v>0</v>
      </c>
      <c r="AP1057" s="9">
        <v>0</v>
      </c>
      <c r="AQ1057" s="9">
        <v>0</v>
      </c>
      <c r="AR1057" s="6">
        <v>0</v>
      </c>
      <c r="AS1057" s="31">
        <v>0</v>
      </c>
      <c r="AT1057" s="9">
        <v>0</v>
      </c>
      <c r="AU1057" s="10">
        <v>0</v>
      </c>
      <c r="AV1057" s="10">
        <v>0</v>
      </c>
      <c r="AW1057" s="10">
        <v>0</v>
      </c>
      <c r="AX1057" s="15" t="s">
        <v>160</v>
      </c>
      <c r="AY1057" s="69">
        <v>0</v>
      </c>
      <c r="AZ1057" s="13">
        <v>0</v>
      </c>
      <c r="BA1057" s="13">
        <v>1</v>
      </c>
      <c r="BB1057" s="160" t="s">
        <v>1323</v>
      </c>
      <c r="BC1057" s="9">
        <v>0</v>
      </c>
      <c r="BD1057" s="9">
        <v>0</v>
      </c>
      <c r="BE1057" s="14">
        <v>0</v>
      </c>
      <c r="BF1057" s="9">
        <v>0</v>
      </c>
      <c r="BG1057" s="9">
        <v>0</v>
      </c>
      <c r="BH1057" s="28">
        <v>0</v>
      </c>
      <c r="BI1057" s="9">
        <v>0</v>
      </c>
      <c r="BJ1057" s="6">
        <v>0</v>
      </c>
      <c r="BK1057" s="6">
        <v>0</v>
      </c>
      <c r="BL1057" s="6">
        <v>0</v>
      </c>
      <c r="BM1057" s="6">
        <v>0</v>
      </c>
      <c r="BN1057" s="6">
        <v>0</v>
      </c>
      <c r="BO1057" s="6">
        <v>0</v>
      </c>
    </row>
    <row r="1058" spans="3:67" ht="20.100000000000001" customHeight="1">
      <c r="C1058" s="14">
        <v>69000002</v>
      </c>
      <c r="D1058" s="15" t="s">
        <v>1324</v>
      </c>
      <c r="E1058" s="14">
        <v>1</v>
      </c>
      <c r="F1058" s="14">
        <v>68000110</v>
      </c>
      <c r="G1058" s="14">
        <v>0</v>
      </c>
      <c r="H1058" s="13">
        <v>0</v>
      </c>
      <c r="I1058" s="9">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158">
        <v>69000021</v>
      </c>
      <c r="AS1058" s="14" t="s">
        <v>158</v>
      </c>
      <c r="AT1058" s="15" t="s">
        <v>159</v>
      </c>
      <c r="AU1058" s="14">
        <v>0</v>
      </c>
      <c r="AV1058" s="14">
        <v>0</v>
      </c>
      <c r="AW1058" s="14">
        <v>0</v>
      </c>
      <c r="AX1058" s="15" t="s">
        <v>160</v>
      </c>
      <c r="AY1058" s="15" t="s">
        <v>158</v>
      </c>
      <c r="AZ1058" s="13">
        <v>0</v>
      </c>
      <c r="BA1058" s="13">
        <v>1</v>
      </c>
      <c r="BB1058" s="68" t="s">
        <v>1312</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69000003</v>
      </c>
      <c r="D1059" s="59" t="s">
        <v>1325</v>
      </c>
      <c r="E1059" s="9">
        <v>1</v>
      </c>
      <c r="F1059" s="14">
        <v>60090002</v>
      </c>
      <c r="G1059" s="9">
        <v>0</v>
      </c>
      <c r="H1059" s="10">
        <v>0</v>
      </c>
      <c r="I1059" s="9">
        <v>1</v>
      </c>
      <c r="J1059" s="9">
        <v>0</v>
      </c>
      <c r="K1059" s="10">
        <v>0</v>
      </c>
      <c r="L1059" s="10">
        <v>0</v>
      </c>
      <c r="M1059" s="9" t="s">
        <v>1326</v>
      </c>
      <c r="N1059" s="9">
        <v>3</v>
      </c>
      <c r="O1059" s="9">
        <v>0</v>
      </c>
      <c r="P1059" s="9">
        <v>0</v>
      </c>
      <c r="Q1059" s="9">
        <v>0</v>
      </c>
      <c r="R1059" s="6">
        <v>0</v>
      </c>
      <c r="S1059" s="9">
        <v>0</v>
      </c>
      <c r="T1059" s="11">
        <v>1</v>
      </c>
      <c r="U1059" s="9">
        <v>0</v>
      </c>
      <c r="V1059" s="10">
        <v>0</v>
      </c>
      <c r="W1059" s="9">
        <v>0</v>
      </c>
      <c r="X1059" s="9">
        <v>0</v>
      </c>
      <c r="Y1059" s="9">
        <v>0</v>
      </c>
      <c r="Z1059" s="9">
        <v>0</v>
      </c>
      <c r="AA1059" s="10">
        <v>0</v>
      </c>
      <c r="AB1059" s="9">
        <v>0</v>
      </c>
      <c r="AC1059" s="9">
        <v>0</v>
      </c>
      <c r="AD1059" s="9">
        <v>0</v>
      </c>
      <c r="AE1059" s="9">
        <v>0</v>
      </c>
      <c r="AF1059" s="9">
        <v>0</v>
      </c>
      <c r="AG1059" s="10">
        <v>0</v>
      </c>
      <c r="AH1059" s="27">
        <v>0</v>
      </c>
      <c r="AI1059" s="6">
        <v>0</v>
      </c>
      <c r="AJ1059" s="9">
        <v>0</v>
      </c>
      <c r="AK1059" s="28">
        <v>0</v>
      </c>
      <c r="AL1059" s="9">
        <v>0</v>
      </c>
      <c r="AM1059" s="9">
        <v>0</v>
      </c>
      <c r="AN1059" s="9">
        <v>0</v>
      </c>
      <c r="AO1059" s="9">
        <v>0</v>
      </c>
      <c r="AP1059" s="9">
        <v>0</v>
      </c>
      <c r="AQ1059" s="9">
        <v>0</v>
      </c>
      <c r="AR1059" s="6">
        <v>0</v>
      </c>
      <c r="AS1059" s="31">
        <v>0</v>
      </c>
      <c r="AT1059" s="9">
        <v>0</v>
      </c>
      <c r="AU1059" s="10">
        <v>0</v>
      </c>
      <c r="AV1059" s="10">
        <v>0</v>
      </c>
      <c r="AW1059" s="10">
        <v>0</v>
      </c>
      <c r="AX1059" s="15" t="s">
        <v>160</v>
      </c>
      <c r="AY1059" s="69">
        <v>0</v>
      </c>
      <c r="AZ1059" s="13">
        <v>0</v>
      </c>
      <c r="BA1059" s="13">
        <v>1</v>
      </c>
      <c r="BB1059" s="160" t="s">
        <v>1323</v>
      </c>
      <c r="BC1059" s="9">
        <v>0</v>
      </c>
      <c r="BD1059" s="9">
        <v>0</v>
      </c>
      <c r="BE1059" s="14">
        <v>0</v>
      </c>
      <c r="BF1059" s="9">
        <v>0</v>
      </c>
      <c r="BG1059" s="9">
        <v>0</v>
      </c>
      <c r="BH1059" s="28">
        <v>0</v>
      </c>
      <c r="BI1059" s="9">
        <v>0</v>
      </c>
      <c r="BJ1059" s="6">
        <v>0</v>
      </c>
      <c r="BK1059" s="6">
        <v>0</v>
      </c>
      <c r="BL1059" s="6">
        <v>0</v>
      </c>
      <c r="BM1059" s="6">
        <v>0</v>
      </c>
      <c r="BN1059" s="6">
        <v>0</v>
      </c>
      <c r="BO1059" s="6">
        <v>0</v>
      </c>
    </row>
    <row r="1060" spans="3:67" ht="20.100000000000001" customHeight="1">
      <c r="C1060" s="14">
        <v>69000004</v>
      </c>
      <c r="D1060" s="15" t="s">
        <v>1327</v>
      </c>
      <c r="E1060" s="14">
        <v>1</v>
      </c>
      <c r="F1060" s="14">
        <v>68000110</v>
      </c>
      <c r="G1060" s="14">
        <v>0</v>
      </c>
      <c r="H1060" s="13">
        <v>0</v>
      </c>
      <c r="I1060" s="9">
        <v>1</v>
      </c>
      <c r="J1060" s="14">
        <v>0</v>
      </c>
      <c r="K1060" s="14">
        <v>0</v>
      </c>
      <c r="L1060" s="14">
        <v>0</v>
      </c>
      <c r="M1060" s="14">
        <v>0</v>
      </c>
      <c r="N1060" s="14">
        <v>2</v>
      </c>
      <c r="O1060" s="14">
        <v>3</v>
      </c>
      <c r="P1060" s="14">
        <v>0.2</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158">
        <v>69000041</v>
      </c>
      <c r="AS1060" s="14" t="s">
        <v>158</v>
      </c>
      <c r="AT1060" s="15" t="s">
        <v>159</v>
      </c>
      <c r="AU1060" s="14">
        <v>0</v>
      </c>
      <c r="AV1060" s="14">
        <v>0</v>
      </c>
      <c r="AW1060" s="14">
        <v>0</v>
      </c>
      <c r="AX1060" s="15" t="s">
        <v>160</v>
      </c>
      <c r="AY1060" s="15" t="s">
        <v>158</v>
      </c>
      <c r="AZ1060" s="13">
        <v>0</v>
      </c>
      <c r="BA1060" s="13">
        <v>1</v>
      </c>
      <c r="BB1060" s="33" t="s">
        <v>1328</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69000005</v>
      </c>
      <c r="D1061" s="59" t="s">
        <v>1329</v>
      </c>
      <c r="E1061" s="9">
        <v>1</v>
      </c>
      <c r="F1061" s="14">
        <v>60090002</v>
      </c>
      <c r="G1061" s="9">
        <v>0</v>
      </c>
      <c r="H1061" s="10">
        <v>0</v>
      </c>
      <c r="I1061" s="9">
        <v>1</v>
      </c>
      <c r="J1061" s="9">
        <v>0</v>
      </c>
      <c r="K1061" s="10">
        <v>0</v>
      </c>
      <c r="L1061" s="10">
        <v>0</v>
      </c>
      <c r="M1061" s="9" t="s">
        <v>1330</v>
      </c>
      <c r="N1061" s="9">
        <v>3</v>
      </c>
      <c r="O1061" s="9">
        <v>0</v>
      </c>
      <c r="P1061" s="9">
        <v>0</v>
      </c>
      <c r="Q1061" s="9">
        <v>0</v>
      </c>
      <c r="R1061" s="6">
        <v>0</v>
      </c>
      <c r="S1061" s="9">
        <v>0</v>
      </c>
      <c r="T1061" s="11">
        <v>1</v>
      </c>
      <c r="U1061" s="9">
        <v>0</v>
      </c>
      <c r="V1061" s="10">
        <v>0</v>
      </c>
      <c r="W1061" s="9">
        <v>0</v>
      </c>
      <c r="X1061" s="9">
        <v>0</v>
      </c>
      <c r="Y1061" s="9">
        <v>0</v>
      </c>
      <c r="Z1061" s="9">
        <v>0</v>
      </c>
      <c r="AA1061" s="10">
        <v>0</v>
      </c>
      <c r="AB1061" s="9">
        <v>0</v>
      </c>
      <c r="AC1061" s="9">
        <v>0</v>
      </c>
      <c r="AD1061" s="9">
        <v>0</v>
      </c>
      <c r="AE1061" s="9">
        <v>0</v>
      </c>
      <c r="AF1061" s="9">
        <v>0</v>
      </c>
      <c r="AG1061" s="10">
        <v>0</v>
      </c>
      <c r="AH1061" s="27">
        <v>0</v>
      </c>
      <c r="AI1061" s="6">
        <v>0</v>
      </c>
      <c r="AJ1061" s="9">
        <v>0</v>
      </c>
      <c r="AK1061" s="28">
        <v>0</v>
      </c>
      <c r="AL1061" s="9">
        <v>0</v>
      </c>
      <c r="AM1061" s="9">
        <v>0</v>
      </c>
      <c r="AN1061" s="9">
        <v>0</v>
      </c>
      <c r="AO1061" s="9">
        <v>0</v>
      </c>
      <c r="AP1061" s="9">
        <v>0</v>
      </c>
      <c r="AQ1061" s="9">
        <v>0</v>
      </c>
      <c r="AR1061" s="6">
        <v>0</v>
      </c>
      <c r="AS1061" s="31">
        <v>0</v>
      </c>
      <c r="AT1061" s="9">
        <v>0</v>
      </c>
      <c r="AU1061" s="10">
        <v>0</v>
      </c>
      <c r="AV1061" s="10">
        <v>0</v>
      </c>
      <c r="AW1061" s="10">
        <v>0</v>
      </c>
      <c r="AX1061" s="15" t="s">
        <v>160</v>
      </c>
      <c r="AY1061" s="69">
        <v>0</v>
      </c>
      <c r="AZ1061" s="13">
        <v>0</v>
      </c>
      <c r="BA1061" s="13">
        <v>1</v>
      </c>
      <c r="BB1061" s="160" t="s">
        <v>1323</v>
      </c>
      <c r="BC1061" s="9">
        <v>0</v>
      </c>
      <c r="BD1061" s="9">
        <v>0</v>
      </c>
      <c r="BE1061" s="14">
        <v>0</v>
      </c>
      <c r="BF1061" s="9">
        <v>0</v>
      </c>
      <c r="BG1061" s="9">
        <v>0</v>
      </c>
      <c r="BH1061" s="28">
        <v>0</v>
      </c>
      <c r="BI1061" s="9">
        <v>0</v>
      </c>
      <c r="BJ1061" s="6">
        <v>0</v>
      </c>
      <c r="BK1061" s="6">
        <v>0</v>
      </c>
      <c r="BL1061" s="6">
        <v>0</v>
      </c>
      <c r="BM1061" s="6">
        <v>0</v>
      </c>
      <c r="BN1061" s="6">
        <v>0</v>
      </c>
      <c r="BO1061" s="6">
        <v>0</v>
      </c>
    </row>
    <row r="1062" spans="3:67" ht="20.100000000000001" customHeight="1">
      <c r="C1062" s="14">
        <v>69000006</v>
      </c>
      <c r="D1062" s="7" t="s">
        <v>1331</v>
      </c>
      <c r="E1062" s="14">
        <v>1</v>
      </c>
      <c r="F1062" s="14">
        <v>66001007</v>
      </c>
      <c r="G1062" s="6">
        <v>0</v>
      </c>
      <c r="H1062" s="6">
        <v>0</v>
      </c>
      <c r="I1062" s="9">
        <v>1</v>
      </c>
      <c r="J1062" s="14">
        <v>0</v>
      </c>
      <c r="K1062" s="6">
        <v>0</v>
      </c>
      <c r="L1062" s="6">
        <v>0</v>
      </c>
      <c r="M1062" s="6">
        <v>0</v>
      </c>
      <c r="N1062" s="6">
        <v>2</v>
      </c>
      <c r="O1062" s="6">
        <v>3</v>
      </c>
      <c r="P1062" s="6">
        <v>0.05</v>
      </c>
      <c r="Q1062" s="6">
        <v>0</v>
      </c>
      <c r="R1062" s="6">
        <v>0</v>
      </c>
      <c r="S1062" s="6">
        <v>0</v>
      </c>
      <c r="T1062" s="11">
        <v>1</v>
      </c>
      <c r="U1062" s="6">
        <v>2</v>
      </c>
      <c r="V1062" s="6">
        <v>1000</v>
      </c>
      <c r="W1062" s="6">
        <v>0</v>
      </c>
      <c r="X1062" s="6">
        <v>0</v>
      </c>
      <c r="Y1062" s="6">
        <v>0</v>
      </c>
      <c r="Z1062" s="6">
        <v>0</v>
      </c>
      <c r="AA1062" s="6">
        <v>0</v>
      </c>
      <c r="AB1062" s="14">
        <v>0</v>
      </c>
      <c r="AC1062" s="6">
        <v>0</v>
      </c>
      <c r="AD1062" s="6">
        <v>15</v>
      </c>
      <c r="AE1062" s="6">
        <v>0</v>
      </c>
      <c r="AF1062" s="6">
        <v>0</v>
      </c>
      <c r="AG1062" s="6">
        <v>7</v>
      </c>
      <c r="AH1062" s="6">
        <v>0</v>
      </c>
      <c r="AI1062" s="6">
        <v>0</v>
      </c>
      <c r="AJ1062" s="6">
        <v>6</v>
      </c>
      <c r="AK1062" s="6">
        <v>0</v>
      </c>
      <c r="AL1062" s="6">
        <v>0</v>
      </c>
      <c r="AM1062" s="6">
        <v>0</v>
      </c>
      <c r="AN1062" s="6">
        <v>0.5</v>
      </c>
      <c r="AO1062" s="6">
        <v>1000</v>
      </c>
      <c r="AP1062" s="6">
        <v>0</v>
      </c>
      <c r="AQ1062" s="6">
        <v>0</v>
      </c>
      <c r="AR1062" s="6">
        <v>0</v>
      </c>
      <c r="AS1062" s="6" t="s">
        <v>158</v>
      </c>
      <c r="AT1062" s="7" t="s">
        <v>196</v>
      </c>
      <c r="AU1062" s="6" t="s">
        <v>782</v>
      </c>
      <c r="AV1062" s="6" t="s">
        <v>158</v>
      </c>
      <c r="AW1062" s="6" t="s">
        <v>864</v>
      </c>
      <c r="AX1062" s="7" t="s">
        <v>160</v>
      </c>
      <c r="AY1062" s="6">
        <v>0</v>
      </c>
      <c r="AZ1062" s="13">
        <v>0</v>
      </c>
      <c r="BA1062" s="13">
        <v>1</v>
      </c>
      <c r="BB1062" s="33" t="s">
        <v>1332</v>
      </c>
      <c r="BC1062" s="6">
        <v>0</v>
      </c>
      <c r="BD1062" s="11">
        <v>0</v>
      </c>
      <c r="BE1062" s="6">
        <v>0</v>
      </c>
      <c r="BF1062" s="6">
        <v>0</v>
      </c>
      <c r="BG1062" s="6">
        <v>0</v>
      </c>
      <c r="BH1062" s="6">
        <v>0</v>
      </c>
      <c r="BI1062" s="9">
        <v>0</v>
      </c>
      <c r="BJ1062" s="6">
        <v>1</v>
      </c>
      <c r="BK1062" s="6">
        <v>0</v>
      </c>
      <c r="BL1062" s="6">
        <v>0</v>
      </c>
      <c r="BM1062" s="6">
        <v>0</v>
      </c>
      <c r="BN1062" s="6">
        <v>0</v>
      </c>
      <c r="BO1062" s="6">
        <v>0</v>
      </c>
    </row>
    <row r="1063" spans="3:67" ht="20.100000000000001" customHeight="1">
      <c r="C1063" s="14">
        <v>69000007</v>
      </c>
      <c r="D1063" s="7" t="s">
        <v>1333</v>
      </c>
      <c r="E1063" s="14">
        <v>1</v>
      </c>
      <c r="F1063" s="14">
        <v>68000110</v>
      </c>
      <c r="G1063" s="14">
        <v>0</v>
      </c>
      <c r="H1063" s="13">
        <v>0</v>
      </c>
      <c r="I1063" s="9">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69000071</v>
      </c>
      <c r="AS1063" s="14" t="s">
        <v>158</v>
      </c>
      <c r="AT1063" s="15" t="s">
        <v>159</v>
      </c>
      <c r="AU1063" s="14">
        <v>0</v>
      </c>
      <c r="AV1063" s="14">
        <v>0</v>
      </c>
      <c r="AW1063" s="14">
        <v>0</v>
      </c>
      <c r="AX1063" s="15" t="s">
        <v>160</v>
      </c>
      <c r="AY1063" s="15" t="s">
        <v>158</v>
      </c>
      <c r="AZ1063" s="13">
        <v>0</v>
      </c>
      <c r="BA1063" s="13">
        <v>1</v>
      </c>
      <c r="BB1063" s="33" t="s">
        <v>1334</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69000008</v>
      </c>
      <c r="D1064" s="59" t="s">
        <v>1335</v>
      </c>
      <c r="E1064" s="9">
        <v>1</v>
      </c>
      <c r="F1064" s="14">
        <v>60090002</v>
      </c>
      <c r="G1064" s="9">
        <v>0</v>
      </c>
      <c r="H1064" s="10">
        <v>0</v>
      </c>
      <c r="I1064" s="9">
        <v>1</v>
      </c>
      <c r="J1064" s="9">
        <v>0</v>
      </c>
      <c r="K1064" s="10">
        <v>0</v>
      </c>
      <c r="L1064" s="10">
        <v>0</v>
      </c>
      <c r="M1064" s="9" t="s">
        <v>1336</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1323</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69000009</v>
      </c>
      <c r="D1065" s="59" t="s">
        <v>1337</v>
      </c>
      <c r="E1065" s="9">
        <v>1</v>
      </c>
      <c r="F1065" s="14">
        <v>60090002</v>
      </c>
      <c r="G1065" s="9">
        <v>0</v>
      </c>
      <c r="H1065" s="10">
        <v>0</v>
      </c>
      <c r="I1065" s="9">
        <v>1</v>
      </c>
      <c r="J1065" s="9">
        <v>0</v>
      </c>
      <c r="K1065" s="10">
        <v>0</v>
      </c>
      <c r="L1065" s="10">
        <v>0</v>
      </c>
      <c r="M1065" s="9" t="s">
        <v>1336</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1323</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69000010</v>
      </c>
      <c r="D1066" s="15" t="s">
        <v>1338</v>
      </c>
      <c r="E1066" s="14">
        <v>1</v>
      </c>
      <c r="F1066" s="14">
        <v>68000110</v>
      </c>
      <c r="G1066" s="14">
        <v>0</v>
      </c>
      <c r="H1066" s="13">
        <v>0</v>
      </c>
      <c r="I1066" s="9">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69000101</v>
      </c>
      <c r="AS1066" s="14" t="s">
        <v>158</v>
      </c>
      <c r="AT1066" s="15" t="s">
        <v>159</v>
      </c>
      <c r="AU1066" s="14">
        <v>0</v>
      </c>
      <c r="AV1066" s="14">
        <v>0</v>
      </c>
      <c r="AW1066" s="14">
        <v>0</v>
      </c>
      <c r="AX1066" s="15" t="s">
        <v>160</v>
      </c>
      <c r="AY1066" s="15" t="s">
        <v>158</v>
      </c>
      <c r="AZ1066" s="13">
        <v>0</v>
      </c>
      <c r="BA1066" s="13">
        <v>1</v>
      </c>
      <c r="BB1066" s="68" t="s">
        <v>1312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69000011</v>
      </c>
      <c r="D1067" s="7" t="s">
        <v>1339</v>
      </c>
      <c r="E1067" s="14">
        <v>1</v>
      </c>
      <c r="F1067" s="14">
        <v>68000110</v>
      </c>
      <c r="G1067" s="14">
        <v>0</v>
      </c>
      <c r="H1067" s="13">
        <v>0</v>
      </c>
      <c r="I1067" s="9">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69000111</v>
      </c>
      <c r="AS1067" s="14" t="s">
        <v>158</v>
      </c>
      <c r="AT1067" s="15" t="s">
        <v>159</v>
      </c>
      <c r="AU1067" s="14">
        <v>0</v>
      </c>
      <c r="AV1067" s="14">
        <v>0</v>
      </c>
      <c r="AW1067" s="14">
        <v>0</v>
      </c>
      <c r="AX1067" s="15" t="s">
        <v>160</v>
      </c>
      <c r="AY1067" s="15" t="s">
        <v>158</v>
      </c>
      <c r="AZ1067" s="13">
        <v>0</v>
      </c>
      <c r="BA1067" s="13">
        <v>1</v>
      </c>
      <c r="BB1067" s="33" t="s">
        <v>1334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69000012</v>
      </c>
      <c r="D1068" s="7" t="s">
        <v>1340</v>
      </c>
      <c r="E1068" s="14">
        <v>1</v>
      </c>
      <c r="F1068" s="14">
        <v>66001007</v>
      </c>
      <c r="G1068" s="6">
        <v>0</v>
      </c>
      <c r="H1068" s="6">
        <v>0</v>
      </c>
      <c r="I1068" s="14">
        <v>1</v>
      </c>
      <c r="J1068" s="14">
        <v>0</v>
      </c>
      <c r="K1068" s="6">
        <v>0</v>
      </c>
      <c r="L1068" s="6">
        <v>0</v>
      </c>
      <c r="M1068" s="6">
        <v>0</v>
      </c>
      <c r="N1068" s="6">
        <v>2</v>
      </c>
      <c r="O1068" s="6">
        <v>3</v>
      </c>
      <c r="P1068" s="6">
        <v>0.15</v>
      </c>
      <c r="Q1068" s="6">
        <v>0</v>
      </c>
      <c r="R1068" s="6">
        <v>0</v>
      </c>
      <c r="S1068" s="6">
        <v>0</v>
      </c>
      <c r="T1068" s="11">
        <v>1</v>
      </c>
      <c r="U1068" s="6">
        <v>2</v>
      </c>
      <c r="V1068" s="6">
        <v>0</v>
      </c>
      <c r="W1068" s="6">
        <v>0</v>
      </c>
      <c r="X1068" s="6">
        <v>0</v>
      </c>
      <c r="Y1068" s="6">
        <v>0</v>
      </c>
      <c r="Z1068" s="6">
        <v>0</v>
      </c>
      <c r="AA1068" s="6">
        <v>0</v>
      </c>
      <c r="AB1068" s="14">
        <v>0</v>
      </c>
      <c r="AC1068" s="6">
        <v>0</v>
      </c>
      <c r="AD1068" s="6">
        <v>15</v>
      </c>
      <c r="AE1068" s="6">
        <v>0</v>
      </c>
      <c r="AF1068" s="6">
        <v>0</v>
      </c>
      <c r="AG1068" s="6">
        <v>7</v>
      </c>
      <c r="AH1068" s="6">
        <v>0</v>
      </c>
      <c r="AI1068" s="6">
        <v>0</v>
      </c>
      <c r="AJ1068" s="6">
        <v>6</v>
      </c>
      <c r="AK1068" s="6">
        <v>0</v>
      </c>
      <c r="AL1068" s="6">
        <v>0</v>
      </c>
      <c r="AM1068" s="6">
        <v>0</v>
      </c>
      <c r="AN1068" s="6">
        <v>0.5</v>
      </c>
      <c r="AO1068" s="6">
        <v>1000</v>
      </c>
      <c r="AP1068" s="6">
        <v>0</v>
      </c>
      <c r="AQ1068" s="6">
        <v>0</v>
      </c>
      <c r="AR1068" s="158">
        <v>0</v>
      </c>
      <c r="AS1068" s="6">
        <v>69000121</v>
      </c>
      <c r="AT1068" s="7" t="s">
        <v>196</v>
      </c>
      <c r="AU1068" s="6" t="s">
        <v>782</v>
      </c>
      <c r="AV1068" s="6" t="s">
        <v>158</v>
      </c>
      <c r="AW1068" s="6" t="s">
        <v>864</v>
      </c>
      <c r="AX1068" s="7" t="s">
        <v>160</v>
      </c>
      <c r="AY1068" s="6">
        <v>0</v>
      </c>
      <c r="AZ1068" s="13">
        <v>0</v>
      </c>
      <c r="BA1068" s="13">
        <v>1</v>
      </c>
      <c r="BB1068" s="33" t="s">
        <v>1341</v>
      </c>
      <c r="BC1068" s="6">
        <v>0</v>
      </c>
      <c r="BD1068" s="11">
        <v>0</v>
      </c>
      <c r="BE1068" s="6">
        <v>0</v>
      </c>
      <c r="BF1068" s="6">
        <v>0</v>
      </c>
      <c r="BG1068" s="6">
        <v>0</v>
      </c>
      <c r="BH1068" s="6">
        <v>0</v>
      </c>
      <c r="BI1068" s="9">
        <v>0</v>
      </c>
      <c r="BJ1068" s="6">
        <v>1</v>
      </c>
      <c r="BK1068" s="6">
        <v>0</v>
      </c>
      <c r="BL1068" s="6">
        <v>0</v>
      </c>
      <c r="BM1068" s="6">
        <v>0</v>
      </c>
      <c r="BN1068" s="6">
        <v>0</v>
      </c>
      <c r="BO1068" s="6">
        <v>0</v>
      </c>
    </row>
    <row r="1069" spans="3:67" ht="20.100000000000001" customHeight="1">
      <c r="C1069" s="14">
        <v>69000013</v>
      </c>
      <c r="D1069" s="154" t="s">
        <v>1342</v>
      </c>
      <c r="E1069" s="9">
        <v>1</v>
      </c>
      <c r="F1069" s="14">
        <v>60090002</v>
      </c>
      <c r="G1069" s="9">
        <v>0</v>
      </c>
      <c r="H1069" s="10">
        <v>0</v>
      </c>
      <c r="I1069" s="9">
        <v>1</v>
      </c>
      <c r="J1069" s="9">
        <v>0</v>
      </c>
      <c r="K1069" s="10">
        <v>0</v>
      </c>
      <c r="L1069" s="10">
        <v>0</v>
      </c>
      <c r="M1069" s="9" t="s">
        <v>1343</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1323</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69011001</v>
      </c>
      <c r="D1070" s="155" t="s">
        <v>1344</v>
      </c>
      <c r="E1070" s="156">
        <v>1</v>
      </c>
      <c r="F1070" s="156">
        <v>60090002</v>
      </c>
      <c r="G1070" s="157">
        <v>0</v>
      </c>
      <c r="H1070" s="157">
        <v>0</v>
      </c>
      <c r="I1070" s="156">
        <v>1</v>
      </c>
      <c r="J1070" s="156">
        <v>0</v>
      </c>
      <c r="K1070" s="157">
        <v>0</v>
      </c>
      <c r="L1070" s="157">
        <v>0</v>
      </c>
      <c r="M1070" s="157" t="s">
        <v>1345</v>
      </c>
      <c r="N1070" s="157">
        <v>3</v>
      </c>
      <c r="O1070" s="157">
        <v>0</v>
      </c>
      <c r="P1070" s="157">
        <v>0</v>
      </c>
      <c r="Q1070" s="157">
        <v>0</v>
      </c>
      <c r="R1070" s="6">
        <v>0</v>
      </c>
      <c r="S1070" s="157">
        <v>0</v>
      </c>
      <c r="T1070" s="11">
        <v>1</v>
      </c>
      <c r="U1070" s="157">
        <v>0</v>
      </c>
      <c r="V1070" s="157">
        <v>0</v>
      </c>
      <c r="W1070" s="157">
        <v>0</v>
      </c>
      <c r="X1070" s="157">
        <v>0</v>
      </c>
      <c r="Y1070" s="157">
        <v>0</v>
      </c>
      <c r="Z1070" s="157">
        <v>0</v>
      </c>
      <c r="AA1070" s="157">
        <v>0</v>
      </c>
      <c r="AB1070" s="156">
        <v>0</v>
      </c>
      <c r="AC1070" s="157">
        <v>0</v>
      </c>
      <c r="AD1070" s="157">
        <v>0</v>
      </c>
      <c r="AE1070" s="157">
        <v>0</v>
      </c>
      <c r="AF1070" s="157">
        <v>0</v>
      </c>
      <c r="AG1070" s="157">
        <v>0</v>
      </c>
      <c r="AH1070" s="157">
        <v>0</v>
      </c>
      <c r="AI1070" s="6">
        <v>0</v>
      </c>
      <c r="AJ1070" s="157">
        <v>0</v>
      </c>
      <c r="AK1070" s="157">
        <v>0</v>
      </c>
      <c r="AL1070" s="157">
        <v>0</v>
      </c>
      <c r="AM1070" s="157">
        <v>0</v>
      </c>
      <c r="AN1070" s="157">
        <v>0</v>
      </c>
      <c r="AO1070" s="157">
        <v>0</v>
      </c>
      <c r="AP1070" s="157">
        <v>0</v>
      </c>
      <c r="AQ1070" s="157">
        <v>0</v>
      </c>
      <c r="AR1070" s="159">
        <v>0</v>
      </c>
      <c r="AS1070" s="157">
        <v>0</v>
      </c>
      <c r="AT1070" s="155">
        <v>0</v>
      </c>
      <c r="AU1070" s="157">
        <v>0</v>
      </c>
      <c r="AV1070" s="157">
        <v>0</v>
      </c>
      <c r="AW1070" s="157">
        <v>0</v>
      </c>
      <c r="AX1070" s="7" t="s">
        <v>160</v>
      </c>
      <c r="AY1070" s="157">
        <v>0</v>
      </c>
      <c r="AZ1070" s="161">
        <v>0</v>
      </c>
      <c r="BA1070" s="13">
        <v>1</v>
      </c>
      <c r="BB1070" s="155" t="s">
        <v>1344</v>
      </c>
      <c r="BC1070" s="157">
        <v>0</v>
      </c>
      <c r="BD1070" s="162">
        <v>0</v>
      </c>
      <c r="BE1070" s="6">
        <v>0</v>
      </c>
      <c r="BF1070" s="157">
        <v>0</v>
      </c>
      <c r="BG1070" s="157">
        <v>0</v>
      </c>
      <c r="BH1070" s="157">
        <v>0</v>
      </c>
      <c r="BI1070" s="9">
        <v>0</v>
      </c>
      <c r="BJ1070" s="6">
        <v>0</v>
      </c>
      <c r="BK1070" s="6">
        <v>0</v>
      </c>
      <c r="BL1070" s="6">
        <v>0</v>
      </c>
      <c r="BM1070" s="6">
        <v>0</v>
      </c>
      <c r="BN1070" s="6">
        <v>0</v>
      </c>
      <c r="BO1070" s="6">
        <v>0</v>
      </c>
    </row>
    <row r="1071" spans="3:67" ht="20.100000000000001" customHeight="1">
      <c r="C1071" s="14">
        <v>69011002</v>
      </c>
      <c r="D1071" s="155" t="s">
        <v>1346</v>
      </c>
      <c r="E1071" s="156">
        <v>1</v>
      </c>
      <c r="F1071" s="156">
        <v>60090002</v>
      </c>
      <c r="G1071" s="157">
        <v>0</v>
      </c>
      <c r="H1071" s="157">
        <v>0</v>
      </c>
      <c r="I1071" s="156">
        <v>1</v>
      </c>
      <c r="J1071" s="156">
        <v>0</v>
      </c>
      <c r="K1071" s="157">
        <v>0</v>
      </c>
      <c r="L1071" s="157">
        <v>0</v>
      </c>
      <c r="M1071" s="157" t="s">
        <v>1347</v>
      </c>
      <c r="N1071" s="157">
        <v>3</v>
      </c>
      <c r="O1071" s="157">
        <v>0</v>
      </c>
      <c r="P1071" s="157">
        <v>0</v>
      </c>
      <c r="Q1071" s="157">
        <v>0</v>
      </c>
      <c r="R1071" s="6">
        <v>0</v>
      </c>
      <c r="S1071" s="157">
        <v>0</v>
      </c>
      <c r="T1071" s="11">
        <v>1</v>
      </c>
      <c r="U1071" s="157">
        <v>0</v>
      </c>
      <c r="V1071" s="157">
        <v>0</v>
      </c>
      <c r="W1071" s="157">
        <v>0</v>
      </c>
      <c r="X1071" s="157">
        <v>0</v>
      </c>
      <c r="Y1071" s="157">
        <v>0</v>
      </c>
      <c r="Z1071" s="157">
        <v>0</v>
      </c>
      <c r="AA1071" s="157">
        <v>0</v>
      </c>
      <c r="AB1071" s="156">
        <v>0</v>
      </c>
      <c r="AC1071" s="157">
        <v>0</v>
      </c>
      <c r="AD1071" s="157">
        <v>0</v>
      </c>
      <c r="AE1071" s="157">
        <v>0</v>
      </c>
      <c r="AF1071" s="157">
        <v>0</v>
      </c>
      <c r="AG1071" s="157">
        <v>0</v>
      </c>
      <c r="AH1071" s="157">
        <v>0</v>
      </c>
      <c r="AI1071" s="6">
        <v>0</v>
      </c>
      <c r="AJ1071" s="157">
        <v>0</v>
      </c>
      <c r="AK1071" s="157">
        <v>0</v>
      </c>
      <c r="AL1071" s="157">
        <v>0</v>
      </c>
      <c r="AM1071" s="157">
        <v>0</v>
      </c>
      <c r="AN1071" s="157">
        <v>0</v>
      </c>
      <c r="AO1071" s="157">
        <v>0</v>
      </c>
      <c r="AP1071" s="157">
        <v>0</v>
      </c>
      <c r="AQ1071" s="157">
        <v>0</v>
      </c>
      <c r="AR1071" s="159">
        <v>0</v>
      </c>
      <c r="AS1071" s="157">
        <v>0</v>
      </c>
      <c r="AT1071" s="155">
        <v>0</v>
      </c>
      <c r="AU1071" s="157">
        <v>0</v>
      </c>
      <c r="AV1071" s="157">
        <v>0</v>
      </c>
      <c r="AW1071" s="157">
        <v>0</v>
      </c>
      <c r="AX1071" s="7" t="s">
        <v>160</v>
      </c>
      <c r="AY1071" s="157">
        <v>0</v>
      </c>
      <c r="AZ1071" s="161">
        <v>0</v>
      </c>
      <c r="BA1071" s="13">
        <v>1</v>
      </c>
      <c r="BB1071" s="155" t="s">
        <v>1346</v>
      </c>
      <c r="BC1071" s="157">
        <v>0</v>
      </c>
      <c r="BD1071" s="162">
        <v>0</v>
      </c>
      <c r="BE1071" s="6">
        <v>0</v>
      </c>
      <c r="BF1071" s="157">
        <v>0</v>
      </c>
      <c r="BG1071" s="157">
        <v>0</v>
      </c>
      <c r="BH1071" s="157">
        <v>0</v>
      </c>
      <c r="BI1071" s="9">
        <v>0</v>
      </c>
      <c r="BJ1071" s="6">
        <v>0</v>
      </c>
      <c r="BK1071" s="6">
        <v>0</v>
      </c>
      <c r="BL1071" s="6">
        <v>0</v>
      </c>
      <c r="BM1071" s="6">
        <v>0</v>
      </c>
      <c r="BN1071" s="6">
        <v>0</v>
      </c>
      <c r="BO1071" s="6">
        <v>0</v>
      </c>
    </row>
    <row r="1072" spans="3:67" ht="20.100000000000001" customHeight="1">
      <c r="C1072" s="14">
        <v>69011003</v>
      </c>
      <c r="D1072" s="155" t="s">
        <v>1348</v>
      </c>
      <c r="E1072" s="156">
        <v>1</v>
      </c>
      <c r="F1072" s="156">
        <v>60090002</v>
      </c>
      <c r="G1072" s="157">
        <v>0</v>
      </c>
      <c r="H1072" s="157">
        <v>0</v>
      </c>
      <c r="I1072" s="156">
        <v>1</v>
      </c>
      <c r="J1072" s="156">
        <v>0</v>
      </c>
      <c r="K1072" s="157">
        <v>0</v>
      </c>
      <c r="L1072" s="157">
        <v>0</v>
      </c>
      <c r="M1072" s="157" t="s">
        <v>1349</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1348</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69011004</v>
      </c>
      <c r="D1073" s="155" t="s">
        <v>1350</v>
      </c>
      <c r="E1073" s="156">
        <v>1</v>
      </c>
      <c r="F1073" s="156">
        <v>60090002</v>
      </c>
      <c r="G1073" s="157">
        <v>0</v>
      </c>
      <c r="H1073" s="157">
        <v>0</v>
      </c>
      <c r="I1073" s="156">
        <v>1</v>
      </c>
      <c r="J1073" s="156">
        <v>0</v>
      </c>
      <c r="K1073" s="157">
        <v>0</v>
      </c>
      <c r="L1073" s="157">
        <v>0</v>
      </c>
      <c r="M1073" s="157" t="s">
        <v>1351</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1350</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69011005</v>
      </c>
      <c r="D1074" s="155" t="s">
        <v>1352</v>
      </c>
      <c r="E1074" s="156">
        <v>1</v>
      </c>
      <c r="F1074" s="156">
        <v>60090002</v>
      </c>
      <c r="G1074" s="157">
        <v>0</v>
      </c>
      <c r="H1074" s="157">
        <v>0</v>
      </c>
      <c r="I1074" s="156">
        <v>1</v>
      </c>
      <c r="J1074" s="156">
        <v>0</v>
      </c>
      <c r="K1074" s="157">
        <v>0</v>
      </c>
      <c r="L1074" s="157">
        <v>0</v>
      </c>
      <c r="M1074" s="157" t="s">
        <v>1353</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1352</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69011006</v>
      </c>
      <c r="D1075" s="155" t="s">
        <v>1354</v>
      </c>
      <c r="E1075" s="156">
        <v>1</v>
      </c>
      <c r="F1075" s="156">
        <v>60090002</v>
      </c>
      <c r="G1075" s="157">
        <v>0</v>
      </c>
      <c r="H1075" s="157">
        <v>0</v>
      </c>
      <c r="I1075" s="156">
        <v>1</v>
      </c>
      <c r="J1075" s="156">
        <v>0</v>
      </c>
      <c r="K1075" s="157">
        <v>0</v>
      </c>
      <c r="L1075" s="157">
        <v>0</v>
      </c>
      <c r="M1075" s="157" t="s">
        <v>1355</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1354</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69011101</v>
      </c>
      <c r="D1076" s="155" t="s">
        <v>1356</v>
      </c>
      <c r="E1076" s="156">
        <v>1</v>
      </c>
      <c r="F1076" s="156">
        <v>60090002</v>
      </c>
      <c r="G1076" s="157">
        <v>0</v>
      </c>
      <c r="H1076" s="157">
        <v>0</v>
      </c>
      <c r="I1076" s="156">
        <v>1</v>
      </c>
      <c r="J1076" s="156">
        <v>0</v>
      </c>
      <c r="K1076" s="157">
        <v>0</v>
      </c>
      <c r="L1076" s="157">
        <v>0</v>
      </c>
      <c r="M1076" s="157" t="s">
        <v>1357</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1356</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69011102</v>
      </c>
      <c r="D1077" s="155" t="s">
        <v>1358</v>
      </c>
      <c r="E1077" s="156">
        <v>1</v>
      </c>
      <c r="F1077" s="156">
        <v>60090002</v>
      </c>
      <c r="G1077" s="157">
        <v>0</v>
      </c>
      <c r="H1077" s="157">
        <v>0</v>
      </c>
      <c r="I1077" s="156">
        <v>1</v>
      </c>
      <c r="J1077" s="156">
        <v>0</v>
      </c>
      <c r="K1077" s="157">
        <v>0</v>
      </c>
      <c r="L1077" s="157">
        <v>0</v>
      </c>
      <c r="M1077" s="157" t="s">
        <v>1359</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1358</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69011103</v>
      </c>
      <c r="D1078" s="155" t="s">
        <v>1360</v>
      </c>
      <c r="E1078" s="156">
        <v>1</v>
      </c>
      <c r="F1078" s="156">
        <v>60090002</v>
      </c>
      <c r="G1078" s="157">
        <v>0</v>
      </c>
      <c r="H1078" s="157">
        <v>0</v>
      </c>
      <c r="I1078" s="156">
        <v>1</v>
      </c>
      <c r="J1078" s="156">
        <v>0</v>
      </c>
      <c r="K1078" s="157">
        <v>0</v>
      </c>
      <c r="L1078" s="157">
        <v>0</v>
      </c>
      <c r="M1078" s="157" t="s">
        <v>1361</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1360</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69011104</v>
      </c>
      <c r="D1079" s="155" t="s">
        <v>1362</v>
      </c>
      <c r="E1079" s="156">
        <v>1</v>
      </c>
      <c r="F1079" s="156">
        <v>60090002</v>
      </c>
      <c r="G1079" s="157">
        <v>0</v>
      </c>
      <c r="H1079" s="157">
        <v>0</v>
      </c>
      <c r="I1079" s="156">
        <v>1</v>
      </c>
      <c r="J1079" s="156">
        <v>0</v>
      </c>
      <c r="K1079" s="157">
        <v>0</v>
      </c>
      <c r="L1079" s="157">
        <v>0</v>
      </c>
      <c r="M1079" s="157" t="s">
        <v>1363</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1362</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69011201</v>
      </c>
      <c r="D1080" s="155" t="s">
        <v>1364</v>
      </c>
      <c r="E1080" s="156">
        <v>1</v>
      </c>
      <c r="F1080" s="156">
        <v>60090002</v>
      </c>
      <c r="G1080" s="157">
        <v>0</v>
      </c>
      <c r="H1080" s="157">
        <v>0</v>
      </c>
      <c r="I1080" s="156">
        <v>1</v>
      </c>
      <c r="J1080" s="156">
        <v>0</v>
      </c>
      <c r="K1080" s="157">
        <v>0</v>
      </c>
      <c r="L1080" s="157">
        <v>0</v>
      </c>
      <c r="M1080" s="157" t="s">
        <v>1365</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1364</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69011202</v>
      </c>
      <c r="D1081" s="155" t="s">
        <v>1366</v>
      </c>
      <c r="E1081" s="156">
        <v>1</v>
      </c>
      <c r="F1081" s="156">
        <v>60090002</v>
      </c>
      <c r="G1081" s="157">
        <v>0</v>
      </c>
      <c r="H1081" s="157">
        <v>0</v>
      </c>
      <c r="I1081" s="156">
        <v>1</v>
      </c>
      <c r="J1081" s="156">
        <v>0</v>
      </c>
      <c r="K1081" s="157">
        <v>0</v>
      </c>
      <c r="L1081" s="157">
        <v>0</v>
      </c>
      <c r="M1081" s="157" t="s">
        <v>1367</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1366</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69011203</v>
      </c>
      <c r="D1082" s="155" t="s">
        <v>1368</v>
      </c>
      <c r="E1082" s="156">
        <v>1</v>
      </c>
      <c r="F1082" s="156">
        <v>60090002</v>
      </c>
      <c r="G1082" s="157">
        <v>0</v>
      </c>
      <c r="H1082" s="157">
        <v>0</v>
      </c>
      <c r="I1082" s="156">
        <v>1</v>
      </c>
      <c r="J1082" s="156">
        <v>0</v>
      </c>
      <c r="K1082" s="157">
        <v>0</v>
      </c>
      <c r="L1082" s="157">
        <v>0</v>
      </c>
      <c r="M1082" s="157" t="s">
        <v>1369</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1368</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69011204</v>
      </c>
      <c r="D1083" s="155" t="s">
        <v>1370</v>
      </c>
      <c r="E1083" s="156">
        <v>1</v>
      </c>
      <c r="F1083" s="156">
        <v>60090002</v>
      </c>
      <c r="G1083" s="157">
        <v>0</v>
      </c>
      <c r="H1083" s="157">
        <v>0</v>
      </c>
      <c r="I1083" s="156">
        <v>1</v>
      </c>
      <c r="J1083" s="156">
        <v>0</v>
      </c>
      <c r="K1083" s="157">
        <v>0</v>
      </c>
      <c r="L1083" s="157">
        <v>0</v>
      </c>
      <c r="M1083" s="157" t="s">
        <v>1371</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1370</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69011301</v>
      </c>
      <c r="D1084" s="155" t="s">
        <v>1372</v>
      </c>
      <c r="E1084" s="156">
        <v>1</v>
      </c>
      <c r="F1084" s="156">
        <v>60090002</v>
      </c>
      <c r="G1084" s="157">
        <v>0</v>
      </c>
      <c r="H1084" s="157">
        <v>0</v>
      </c>
      <c r="I1084" s="156">
        <v>1</v>
      </c>
      <c r="J1084" s="156">
        <v>0</v>
      </c>
      <c r="K1084" s="157">
        <v>0</v>
      </c>
      <c r="L1084" s="157">
        <v>0</v>
      </c>
      <c r="M1084" s="157" t="s">
        <v>1373</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1372</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69011302</v>
      </c>
      <c r="D1085" s="155" t="s">
        <v>1374</v>
      </c>
      <c r="E1085" s="156">
        <v>1</v>
      </c>
      <c r="F1085" s="156">
        <v>60090002</v>
      </c>
      <c r="G1085" s="157">
        <v>0</v>
      </c>
      <c r="H1085" s="157">
        <v>0</v>
      </c>
      <c r="I1085" s="156">
        <v>1</v>
      </c>
      <c r="J1085" s="156">
        <v>0</v>
      </c>
      <c r="K1085" s="157">
        <v>0</v>
      </c>
      <c r="L1085" s="157">
        <v>0</v>
      </c>
      <c r="M1085" s="157" t="s">
        <v>1375</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1374</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69011303</v>
      </c>
      <c r="D1086" s="155" t="s">
        <v>1376</v>
      </c>
      <c r="E1086" s="156">
        <v>1</v>
      </c>
      <c r="F1086" s="156">
        <v>60090002</v>
      </c>
      <c r="G1086" s="157">
        <v>0</v>
      </c>
      <c r="H1086" s="157">
        <v>0</v>
      </c>
      <c r="I1086" s="156">
        <v>1</v>
      </c>
      <c r="J1086" s="156">
        <v>0</v>
      </c>
      <c r="K1086" s="157">
        <v>0</v>
      </c>
      <c r="L1086" s="157">
        <v>0</v>
      </c>
      <c r="M1086" s="157" t="s">
        <v>1377</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1376</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69011304</v>
      </c>
      <c r="D1087" s="155" t="s">
        <v>1378</v>
      </c>
      <c r="E1087" s="156">
        <v>1</v>
      </c>
      <c r="F1087" s="156">
        <v>60090002</v>
      </c>
      <c r="G1087" s="157">
        <v>0</v>
      </c>
      <c r="H1087" s="157">
        <v>0</v>
      </c>
      <c r="I1087" s="156">
        <v>1</v>
      </c>
      <c r="J1087" s="156">
        <v>0</v>
      </c>
      <c r="K1087" s="157">
        <v>0</v>
      </c>
      <c r="L1087" s="157">
        <v>0</v>
      </c>
      <c r="M1087" s="157" t="s">
        <v>1379</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1378</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69012001</v>
      </c>
      <c r="D1088" s="155" t="s">
        <v>1380</v>
      </c>
      <c r="E1088" s="156">
        <v>1</v>
      </c>
      <c r="F1088" s="156">
        <v>60090002</v>
      </c>
      <c r="G1088" s="157">
        <v>0</v>
      </c>
      <c r="H1088" s="157">
        <v>0</v>
      </c>
      <c r="I1088" s="156">
        <v>1</v>
      </c>
      <c r="J1088" s="156">
        <v>0</v>
      </c>
      <c r="K1088" s="157">
        <v>0</v>
      </c>
      <c r="L1088" s="157">
        <v>0</v>
      </c>
      <c r="M1088" s="157" t="s">
        <v>1381</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1380</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69012002</v>
      </c>
      <c r="D1089" s="155" t="s">
        <v>1382</v>
      </c>
      <c r="E1089" s="156">
        <v>1</v>
      </c>
      <c r="F1089" s="156">
        <v>60090002</v>
      </c>
      <c r="G1089" s="157">
        <v>0</v>
      </c>
      <c r="H1089" s="157">
        <v>0</v>
      </c>
      <c r="I1089" s="156">
        <v>1</v>
      </c>
      <c r="J1089" s="156">
        <v>0</v>
      </c>
      <c r="K1089" s="157">
        <v>0</v>
      </c>
      <c r="L1089" s="157">
        <v>0</v>
      </c>
      <c r="M1089" s="157" t="s">
        <v>1383</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1382</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69012003</v>
      </c>
      <c r="D1090" s="155" t="s">
        <v>1384</v>
      </c>
      <c r="E1090" s="156">
        <v>1</v>
      </c>
      <c r="F1090" s="156">
        <v>60090002</v>
      </c>
      <c r="G1090" s="157">
        <v>0</v>
      </c>
      <c r="H1090" s="157">
        <v>0</v>
      </c>
      <c r="I1090" s="156">
        <v>1</v>
      </c>
      <c r="J1090" s="156">
        <v>0</v>
      </c>
      <c r="K1090" s="157">
        <v>0</v>
      </c>
      <c r="L1090" s="157">
        <v>0</v>
      </c>
      <c r="M1090" s="157" t="s">
        <v>1385</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1384</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69012004</v>
      </c>
      <c r="D1091" s="155" t="s">
        <v>1386</v>
      </c>
      <c r="E1091" s="156">
        <v>1</v>
      </c>
      <c r="F1091" s="156">
        <v>60090002</v>
      </c>
      <c r="G1091" s="157">
        <v>0</v>
      </c>
      <c r="H1091" s="157">
        <v>0</v>
      </c>
      <c r="I1091" s="156">
        <v>1</v>
      </c>
      <c r="J1091" s="156">
        <v>0</v>
      </c>
      <c r="K1091" s="157">
        <v>0</v>
      </c>
      <c r="L1091" s="157">
        <v>0</v>
      </c>
      <c r="M1091" s="157" t="s">
        <v>1387</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1386</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69012005</v>
      </c>
      <c r="D1092" s="155" t="s">
        <v>1388</v>
      </c>
      <c r="E1092" s="156">
        <v>1</v>
      </c>
      <c r="F1092" s="156">
        <v>60090002</v>
      </c>
      <c r="G1092" s="157">
        <v>0</v>
      </c>
      <c r="H1092" s="157">
        <v>0</v>
      </c>
      <c r="I1092" s="156">
        <v>1</v>
      </c>
      <c r="J1092" s="156">
        <v>0</v>
      </c>
      <c r="K1092" s="157">
        <v>0</v>
      </c>
      <c r="L1092" s="157">
        <v>0</v>
      </c>
      <c r="M1092" s="157" t="s">
        <v>1389</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1388</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69012006</v>
      </c>
      <c r="D1093" s="155" t="s">
        <v>1390</v>
      </c>
      <c r="E1093" s="156">
        <v>1</v>
      </c>
      <c r="F1093" s="156">
        <v>60090002</v>
      </c>
      <c r="G1093" s="157">
        <v>0</v>
      </c>
      <c r="H1093" s="157">
        <v>0</v>
      </c>
      <c r="I1093" s="156">
        <v>1</v>
      </c>
      <c r="J1093" s="156">
        <v>0</v>
      </c>
      <c r="K1093" s="157">
        <v>0</v>
      </c>
      <c r="L1093" s="157">
        <v>0</v>
      </c>
      <c r="M1093" s="157" t="s">
        <v>1391</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1390</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69012101</v>
      </c>
      <c r="D1094" s="155" t="s">
        <v>1392</v>
      </c>
      <c r="E1094" s="156">
        <v>1</v>
      </c>
      <c r="F1094" s="156">
        <v>60090002</v>
      </c>
      <c r="G1094" s="157">
        <v>0</v>
      </c>
      <c r="H1094" s="157">
        <v>0</v>
      </c>
      <c r="I1094" s="156">
        <v>1</v>
      </c>
      <c r="J1094" s="156">
        <v>0</v>
      </c>
      <c r="K1094" s="157">
        <v>0</v>
      </c>
      <c r="L1094" s="157">
        <v>0</v>
      </c>
      <c r="M1094" s="157" t="s">
        <v>1393</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1392</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69012102</v>
      </c>
      <c r="D1095" s="155" t="s">
        <v>1394</v>
      </c>
      <c r="E1095" s="156">
        <v>1</v>
      </c>
      <c r="F1095" s="156">
        <v>60090002</v>
      </c>
      <c r="G1095" s="157">
        <v>0</v>
      </c>
      <c r="H1095" s="157">
        <v>0</v>
      </c>
      <c r="I1095" s="156">
        <v>1</v>
      </c>
      <c r="J1095" s="156">
        <v>0</v>
      </c>
      <c r="K1095" s="157">
        <v>0</v>
      </c>
      <c r="L1095" s="157">
        <v>0</v>
      </c>
      <c r="M1095" s="157" t="s">
        <v>1395</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1394</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69012103</v>
      </c>
      <c r="D1096" s="155" t="s">
        <v>1396</v>
      </c>
      <c r="E1096" s="156">
        <v>1</v>
      </c>
      <c r="F1096" s="156">
        <v>60090002</v>
      </c>
      <c r="G1096" s="157">
        <v>0</v>
      </c>
      <c r="H1096" s="157">
        <v>0</v>
      </c>
      <c r="I1096" s="156">
        <v>1</v>
      </c>
      <c r="J1096" s="156">
        <v>0</v>
      </c>
      <c r="K1096" s="157">
        <v>0</v>
      </c>
      <c r="L1096" s="157">
        <v>0</v>
      </c>
      <c r="M1096" s="157" t="s">
        <v>1397</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1396</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69012104</v>
      </c>
      <c r="D1097" s="155" t="s">
        <v>1398</v>
      </c>
      <c r="E1097" s="156">
        <v>1</v>
      </c>
      <c r="F1097" s="156">
        <v>60090002</v>
      </c>
      <c r="G1097" s="157">
        <v>0</v>
      </c>
      <c r="H1097" s="157">
        <v>0</v>
      </c>
      <c r="I1097" s="156">
        <v>1</v>
      </c>
      <c r="J1097" s="156">
        <v>0</v>
      </c>
      <c r="K1097" s="157">
        <v>0</v>
      </c>
      <c r="L1097" s="157">
        <v>0</v>
      </c>
      <c r="M1097" s="157" t="s">
        <v>1399</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1398</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69012201</v>
      </c>
      <c r="D1098" s="155" t="s">
        <v>1400</v>
      </c>
      <c r="E1098" s="156">
        <v>1</v>
      </c>
      <c r="F1098" s="156">
        <v>60090002</v>
      </c>
      <c r="G1098" s="157">
        <v>0</v>
      </c>
      <c r="H1098" s="157">
        <v>0</v>
      </c>
      <c r="I1098" s="156">
        <v>1</v>
      </c>
      <c r="J1098" s="156">
        <v>0</v>
      </c>
      <c r="K1098" s="157">
        <v>0</v>
      </c>
      <c r="L1098" s="157">
        <v>0</v>
      </c>
      <c r="M1098" s="157" t="s">
        <v>1401</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1400</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69012202</v>
      </c>
      <c r="D1099" s="155" t="s">
        <v>1402</v>
      </c>
      <c r="E1099" s="156">
        <v>1</v>
      </c>
      <c r="F1099" s="156">
        <v>60090002</v>
      </c>
      <c r="G1099" s="157">
        <v>0</v>
      </c>
      <c r="H1099" s="157">
        <v>0</v>
      </c>
      <c r="I1099" s="156">
        <v>1</v>
      </c>
      <c r="J1099" s="156">
        <v>0</v>
      </c>
      <c r="K1099" s="157">
        <v>0</v>
      </c>
      <c r="L1099" s="157">
        <v>0</v>
      </c>
      <c r="M1099" s="157" t="s">
        <v>1403</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1402</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69012203</v>
      </c>
      <c r="D1100" s="155" t="s">
        <v>1404</v>
      </c>
      <c r="E1100" s="156">
        <v>1</v>
      </c>
      <c r="F1100" s="156">
        <v>60090002</v>
      </c>
      <c r="G1100" s="157">
        <v>0</v>
      </c>
      <c r="H1100" s="157">
        <v>0</v>
      </c>
      <c r="I1100" s="156">
        <v>1</v>
      </c>
      <c r="J1100" s="156">
        <v>0</v>
      </c>
      <c r="K1100" s="157">
        <v>0</v>
      </c>
      <c r="L1100" s="157">
        <v>0</v>
      </c>
      <c r="M1100" s="157" t="s">
        <v>1405</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1404</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69012204</v>
      </c>
      <c r="D1101" s="155" t="s">
        <v>1406</v>
      </c>
      <c r="E1101" s="156">
        <v>1</v>
      </c>
      <c r="F1101" s="156">
        <v>60090002</v>
      </c>
      <c r="G1101" s="157">
        <v>0</v>
      </c>
      <c r="H1101" s="157">
        <v>0</v>
      </c>
      <c r="I1101" s="156">
        <v>1</v>
      </c>
      <c r="J1101" s="156">
        <v>0</v>
      </c>
      <c r="K1101" s="157">
        <v>0</v>
      </c>
      <c r="L1101" s="157">
        <v>0</v>
      </c>
      <c r="M1101" s="157" t="s">
        <v>1407</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1406</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69012301</v>
      </c>
      <c r="D1102" s="155" t="s">
        <v>1408</v>
      </c>
      <c r="E1102" s="156">
        <v>1</v>
      </c>
      <c r="F1102" s="156">
        <v>60090002</v>
      </c>
      <c r="G1102" s="157">
        <v>0</v>
      </c>
      <c r="H1102" s="157">
        <v>0</v>
      </c>
      <c r="I1102" s="156">
        <v>1</v>
      </c>
      <c r="J1102" s="156">
        <v>0</v>
      </c>
      <c r="K1102" s="157">
        <v>0</v>
      </c>
      <c r="L1102" s="157">
        <v>0</v>
      </c>
      <c r="M1102" s="157" t="s">
        <v>1409</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1408</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69012302</v>
      </c>
      <c r="D1103" s="155" t="s">
        <v>1410</v>
      </c>
      <c r="E1103" s="156">
        <v>1</v>
      </c>
      <c r="F1103" s="156">
        <v>60090002</v>
      </c>
      <c r="G1103" s="157">
        <v>0</v>
      </c>
      <c r="H1103" s="157">
        <v>0</v>
      </c>
      <c r="I1103" s="156">
        <v>1</v>
      </c>
      <c r="J1103" s="156">
        <v>0</v>
      </c>
      <c r="K1103" s="157">
        <v>0</v>
      </c>
      <c r="L1103" s="157">
        <v>0</v>
      </c>
      <c r="M1103" s="157" t="s">
        <v>1411</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1410</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69012303</v>
      </c>
      <c r="D1104" s="155" t="s">
        <v>1412</v>
      </c>
      <c r="E1104" s="156">
        <v>1</v>
      </c>
      <c r="F1104" s="156">
        <v>60090002</v>
      </c>
      <c r="G1104" s="157">
        <v>0</v>
      </c>
      <c r="H1104" s="157">
        <v>0</v>
      </c>
      <c r="I1104" s="156">
        <v>1</v>
      </c>
      <c r="J1104" s="156">
        <v>0</v>
      </c>
      <c r="K1104" s="157">
        <v>0</v>
      </c>
      <c r="L1104" s="157">
        <v>0</v>
      </c>
      <c r="M1104" s="157" t="s">
        <v>1413</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1412</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69012304</v>
      </c>
      <c r="D1105" s="155" t="s">
        <v>1414</v>
      </c>
      <c r="E1105" s="156">
        <v>1</v>
      </c>
      <c r="F1105" s="156">
        <v>60090002</v>
      </c>
      <c r="G1105" s="157">
        <v>0</v>
      </c>
      <c r="H1105" s="157">
        <v>0</v>
      </c>
      <c r="I1105" s="156">
        <v>1</v>
      </c>
      <c r="J1105" s="156">
        <v>0</v>
      </c>
      <c r="K1105" s="157">
        <v>0</v>
      </c>
      <c r="L1105" s="157">
        <v>0</v>
      </c>
      <c r="M1105" s="157" t="s">
        <v>1415</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1414</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66">
        <v>69013001</v>
      </c>
      <c r="D1106" s="163" t="s">
        <v>1416</v>
      </c>
      <c r="E1106" s="164">
        <v>1</v>
      </c>
      <c r="F1106" s="164">
        <v>60090002</v>
      </c>
      <c r="G1106" s="165">
        <v>0</v>
      </c>
      <c r="H1106" s="165">
        <v>0</v>
      </c>
      <c r="I1106" s="164">
        <v>1</v>
      </c>
      <c r="J1106" s="164">
        <v>0</v>
      </c>
      <c r="K1106" s="165">
        <v>0</v>
      </c>
      <c r="L1106" s="165">
        <v>0</v>
      </c>
      <c r="M1106" s="165" t="s">
        <v>1417</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1380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66">
        <v>69013002</v>
      </c>
      <c r="D1107" s="163" t="s">
        <v>1418</v>
      </c>
      <c r="E1107" s="164">
        <v>1</v>
      </c>
      <c r="F1107" s="164">
        <v>60090002</v>
      </c>
      <c r="G1107" s="165">
        <v>0</v>
      </c>
      <c r="H1107" s="165">
        <v>0</v>
      </c>
      <c r="I1107" s="164">
        <v>1</v>
      </c>
      <c r="J1107" s="164">
        <v>0</v>
      </c>
      <c r="K1107" s="165">
        <v>0</v>
      </c>
      <c r="L1107" s="165">
        <v>0</v>
      </c>
      <c r="M1107" s="165" t="s">
        <v>1419</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1382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69013003</v>
      </c>
      <c r="D1108" s="163" t="s">
        <v>1420</v>
      </c>
      <c r="E1108" s="164">
        <v>1</v>
      </c>
      <c r="F1108" s="164">
        <v>60090002</v>
      </c>
      <c r="G1108" s="165">
        <v>0</v>
      </c>
      <c r="H1108" s="165">
        <v>0</v>
      </c>
      <c r="I1108" s="164">
        <v>1</v>
      </c>
      <c r="J1108" s="164">
        <v>0</v>
      </c>
      <c r="K1108" s="165">
        <v>0</v>
      </c>
      <c r="L1108" s="165">
        <v>0</v>
      </c>
      <c r="M1108" s="165" t="s">
        <v>1421</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1384</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69013004</v>
      </c>
      <c r="D1109" s="163" t="s">
        <v>1422</v>
      </c>
      <c r="E1109" s="164">
        <v>1</v>
      </c>
      <c r="F1109" s="164">
        <v>60090002</v>
      </c>
      <c r="G1109" s="165">
        <v>0</v>
      </c>
      <c r="H1109" s="165">
        <v>0</v>
      </c>
      <c r="I1109" s="164">
        <v>1</v>
      </c>
      <c r="J1109" s="164">
        <v>0</v>
      </c>
      <c r="K1109" s="165">
        <v>0</v>
      </c>
      <c r="L1109" s="165">
        <v>0</v>
      </c>
      <c r="M1109" s="165" t="s">
        <v>1423</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1386</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69013005</v>
      </c>
      <c r="D1110" s="163" t="s">
        <v>1424</v>
      </c>
      <c r="E1110" s="164">
        <v>1</v>
      </c>
      <c r="F1110" s="164">
        <v>60090002</v>
      </c>
      <c r="G1110" s="165">
        <v>0</v>
      </c>
      <c r="H1110" s="165">
        <v>0</v>
      </c>
      <c r="I1110" s="164">
        <v>1</v>
      </c>
      <c r="J1110" s="164">
        <v>0</v>
      </c>
      <c r="K1110" s="165">
        <v>0</v>
      </c>
      <c r="L1110" s="165">
        <v>0</v>
      </c>
      <c r="M1110" s="165" t="s">
        <v>1425</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1388</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69013006</v>
      </c>
      <c r="D1111" s="163" t="s">
        <v>1426</v>
      </c>
      <c r="E1111" s="164">
        <v>1</v>
      </c>
      <c r="F1111" s="164">
        <v>60090002</v>
      </c>
      <c r="G1111" s="165">
        <v>0</v>
      </c>
      <c r="H1111" s="165">
        <v>0</v>
      </c>
      <c r="I1111" s="164">
        <v>1</v>
      </c>
      <c r="J1111" s="164">
        <v>0</v>
      </c>
      <c r="K1111" s="165">
        <v>0</v>
      </c>
      <c r="L1111" s="165">
        <v>0</v>
      </c>
      <c r="M1111" s="165" t="s">
        <v>1427</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1390</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69013101</v>
      </c>
      <c r="D1112" s="163" t="s">
        <v>1428</v>
      </c>
      <c r="E1112" s="164">
        <v>1</v>
      </c>
      <c r="F1112" s="164">
        <v>60090002</v>
      </c>
      <c r="G1112" s="165">
        <v>0</v>
      </c>
      <c r="H1112" s="165">
        <v>0</v>
      </c>
      <c r="I1112" s="164">
        <v>1</v>
      </c>
      <c r="J1112" s="164">
        <v>0</v>
      </c>
      <c r="K1112" s="165">
        <v>0</v>
      </c>
      <c r="L1112" s="165">
        <v>0</v>
      </c>
      <c r="M1112" s="165" t="s">
        <v>1429</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1392</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69013102</v>
      </c>
      <c r="D1113" s="163" t="s">
        <v>1430</v>
      </c>
      <c r="E1113" s="164">
        <v>1</v>
      </c>
      <c r="F1113" s="164">
        <v>60090002</v>
      </c>
      <c r="G1113" s="165">
        <v>0</v>
      </c>
      <c r="H1113" s="165">
        <v>0</v>
      </c>
      <c r="I1113" s="164">
        <v>1</v>
      </c>
      <c r="J1113" s="164">
        <v>0</v>
      </c>
      <c r="K1113" s="165">
        <v>0</v>
      </c>
      <c r="L1113" s="165">
        <v>0</v>
      </c>
      <c r="M1113" s="165" t="s">
        <v>1431</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1394</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69013103</v>
      </c>
      <c r="D1114" s="163" t="s">
        <v>1432</v>
      </c>
      <c r="E1114" s="164">
        <v>1</v>
      </c>
      <c r="F1114" s="164">
        <v>60090002</v>
      </c>
      <c r="G1114" s="165">
        <v>0</v>
      </c>
      <c r="H1114" s="165">
        <v>0</v>
      </c>
      <c r="I1114" s="164">
        <v>1</v>
      </c>
      <c r="J1114" s="164">
        <v>0</v>
      </c>
      <c r="K1114" s="165">
        <v>0</v>
      </c>
      <c r="L1114" s="165">
        <v>0</v>
      </c>
      <c r="M1114" s="165" t="s">
        <v>1433</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1396</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69013104</v>
      </c>
      <c r="D1115" s="163" t="s">
        <v>1434</v>
      </c>
      <c r="E1115" s="164">
        <v>1</v>
      </c>
      <c r="F1115" s="164">
        <v>60090002</v>
      </c>
      <c r="G1115" s="165">
        <v>0</v>
      </c>
      <c r="H1115" s="165">
        <v>0</v>
      </c>
      <c r="I1115" s="164">
        <v>1</v>
      </c>
      <c r="J1115" s="164">
        <v>0</v>
      </c>
      <c r="K1115" s="165">
        <v>0</v>
      </c>
      <c r="L1115" s="165">
        <v>0</v>
      </c>
      <c r="M1115" s="165" t="s">
        <v>1435</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1398</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69013201</v>
      </c>
      <c r="D1116" s="163" t="s">
        <v>1436</v>
      </c>
      <c r="E1116" s="164">
        <v>1</v>
      </c>
      <c r="F1116" s="164">
        <v>60090002</v>
      </c>
      <c r="G1116" s="165">
        <v>0</v>
      </c>
      <c r="H1116" s="165">
        <v>0</v>
      </c>
      <c r="I1116" s="164">
        <v>1</v>
      </c>
      <c r="J1116" s="164">
        <v>0</v>
      </c>
      <c r="K1116" s="165">
        <v>0</v>
      </c>
      <c r="L1116" s="165">
        <v>0</v>
      </c>
      <c r="M1116" s="165" t="s">
        <v>1437</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1400</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69013202</v>
      </c>
      <c r="D1117" s="163" t="s">
        <v>1438</v>
      </c>
      <c r="E1117" s="164">
        <v>1</v>
      </c>
      <c r="F1117" s="164">
        <v>60090002</v>
      </c>
      <c r="G1117" s="165">
        <v>0</v>
      </c>
      <c r="H1117" s="165">
        <v>0</v>
      </c>
      <c r="I1117" s="164">
        <v>1</v>
      </c>
      <c r="J1117" s="164">
        <v>0</v>
      </c>
      <c r="K1117" s="165">
        <v>0</v>
      </c>
      <c r="L1117" s="165">
        <v>0</v>
      </c>
      <c r="M1117" s="165" t="s">
        <v>1439</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1402</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69013203</v>
      </c>
      <c r="D1118" s="163" t="s">
        <v>1440</v>
      </c>
      <c r="E1118" s="164">
        <v>1</v>
      </c>
      <c r="F1118" s="164">
        <v>60090002</v>
      </c>
      <c r="G1118" s="165">
        <v>0</v>
      </c>
      <c r="H1118" s="165">
        <v>0</v>
      </c>
      <c r="I1118" s="164">
        <v>1</v>
      </c>
      <c r="J1118" s="164">
        <v>0</v>
      </c>
      <c r="K1118" s="165">
        <v>0</v>
      </c>
      <c r="L1118" s="165">
        <v>0</v>
      </c>
      <c r="M1118" s="165" t="s">
        <v>1441</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1404</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69013204</v>
      </c>
      <c r="D1119" s="163" t="s">
        <v>1442</v>
      </c>
      <c r="E1119" s="164">
        <v>1</v>
      </c>
      <c r="F1119" s="164">
        <v>60090002</v>
      </c>
      <c r="G1119" s="165">
        <v>0</v>
      </c>
      <c r="H1119" s="165">
        <v>0</v>
      </c>
      <c r="I1119" s="164">
        <v>1</v>
      </c>
      <c r="J1119" s="164">
        <v>0</v>
      </c>
      <c r="K1119" s="165">
        <v>0</v>
      </c>
      <c r="L1119" s="165">
        <v>0</v>
      </c>
      <c r="M1119" s="165" t="s">
        <v>1443</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1406</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69013301</v>
      </c>
      <c r="D1120" s="163" t="s">
        <v>1444</v>
      </c>
      <c r="E1120" s="164">
        <v>1</v>
      </c>
      <c r="F1120" s="164">
        <v>60090002</v>
      </c>
      <c r="G1120" s="165">
        <v>0</v>
      </c>
      <c r="H1120" s="165">
        <v>0</v>
      </c>
      <c r="I1120" s="164">
        <v>1</v>
      </c>
      <c r="J1120" s="164">
        <v>0</v>
      </c>
      <c r="K1120" s="165">
        <v>0</v>
      </c>
      <c r="L1120" s="165">
        <v>0</v>
      </c>
      <c r="M1120" s="165" t="s">
        <v>1445</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1408</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69013302</v>
      </c>
      <c r="D1121" s="163" t="s">
        <v>1446</v>
      </c>
      <c r="E1121" s="164">
        <v>1</v>
      </c>
      <c r="F1121" s="164">
        <v>60090002</v>
      </c>
      <c r="G1121" s="165">
        <v>0</v>
      </c>
      <c r="H1121" s="165">
        <v>0</v>
      </c>
      <c r="I1121" s="164">
        <v>1</v>
      </c>
      <c r="J1121" s="164">
        <v>0</v>
      </c>
      <c r="K1121" s="165">
        <v>0</v>
      </c>
      <c r="L1121" s="165">
        <v>0</v>
      </c>
      <c r="M1121" s="165" t="s">
        <v>1447</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1410</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69013303</v>
      </c>
      <c r="D1122" s="163" t="s">
        <v>1448</v>
      </c>
      <c r="E1122" s="164">
        <v>1</v>
      </c>
      <c r="F1122" s="164">
        <v>60090002</v>
      </c>
      <c r="G1122" s="165">
        <v>0</v>
      </c>
      <c r="H1122" s="165">
        <v>0</v>
      </c>
      <c r="I1122" s="164">
        <v>1</v>
      </c>
      <c r="J1122" s="164">
        <v>0</v>
      </c>
      <c r="K1122" s="165">
        <v>0</v>
      </c>
      <c r="L1122" s="165">
        <v>0</v>
      </c>
      <c r="M1122" s="165" t="s">
        <v>1449</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1412</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69013304</v>
      </c>
      <c r="D1123" s="163" t="s">
        <v>1450</v>
      </c>
      <c r="E1123" s="164">
        <v>1</v>
      </c>
      <c r="F1123" s="164">
        <v>60090002</v>
      </c>
      <c r="G1123" s="165">
        <v>0</v>
      </c>
      <c r="H1123" s="165">
        <v>0</v>
      </c>
      <c r="I1123" s="164">
        <v>1</v>
      </c>
      <c r="J1123" s="164">
        <v>0</v>
      </c>
      <c r="K1123" s="165">
        <v>0</v>
      </c>
      <c r="L1123" s="165">
        <v>0</v>
      </c>
      <c r="M1123" s="165" t="s">
        <v>1451</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1414</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14">
        <v>69021001</v>
      </c>
      <c r="D1124" s="15" t="s">
        <v>1452</v>
      </c>
      <c r="E1124" s="14">
        <v>1</v>
      </c>
      <c r="F1124" s="14">
        <v>68000015</v>
      </c>
      <c r="G1124" s="14">
        <v>0</v>
      </c>
      <c r="H1124" s="13">
        <v>0</v>
      </c>
      <c r="I1124" s="14">
        <v>1</v>
      </c>
      <c r="J1124" s="14">
        <v>0</v>
      </c>
      <c r="K1124" s="14">
        <v>0</v>
      </c>
      <c r="L1124" s="14">
        <v>0</v>
      </c>
      <c r="M1124" s="14">
        <v>0</v>
      </c>
      <c r="N1124" s="14">
        <v>8</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158</v>
      </c>
      <c r="AT1124" s="15" t="s">
        <v>159</v>
      </c>
      <c r="AU1124" s="14">
        <v>0</v>
      </c>
      <c r="AV1124" s="14">
        <v>0</v>
      </c>
      <c r="AW1124" s="14">
        <v>0</v>
      </c>
      <c r="AX1124" s="15" t="s">
        <v>160</v>
      </c>
      <c r="AY1124" s="15" t="s">
        <v>1453</v>
      </c>
      <c r="AZ1124" s="13">
        <v>0</v>
      </c>
      <c r="BA1124" s="13">
        <v>1</v>
      </c>
      <c r="BB1124" s="15" t="s">
        <v>1454</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69021002</v>
      </c>
      <c r="D1125" s="15" t="s">
        <v>1455</v>
      </c>
      <c r="E1125" s="14">
        <v>1</v>
      </c>
      <c r="F1125" s="14">
        <v>68000015</v>
      </c>
      <c r="G1125" s="14">
        <v>0</v>
      </c>
      <c r="H1125" s="13">
        <v>0</v>
      </c>
      <c r="I1125" s="14">
        <v>1</v>
      </c>
      <c r="J1125" s="14">
        <v>0</v>
      </c>
      <c r="K1125" s="14">
        <v>0</v>
      </c>
      <c r="L1125" s="14">
        <v>0</v>
      </c>
      <c r="M1125" s="14">
        <v>0</v>
      </c>
      <c r="N1125" s="14">
        <v>8</v>
      </c>
      <c r="O1125" s="14">
        <v>0</v>
      </c>
      <c r="P1125" s="14">
        <v>0</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6"/>
      <c r="AS1125" s="14" t="s">
        <v>158</v>
      </c>
      <c r="AT1125" s="15" t="s">
        <v>159</v>
      </c>
      <c r="AU1125" s="14">
        <v>0</v>
      </c>
      <c r="AV1125" s="14">
        <v>0</v>
      </c>
      <c r="AW1125" s="14">
        <v>0</v>
      </c>
      <c r="AX1125" s="15" t="s">
        <v>160</v>
      </c>
      <c r="AY1125" s="15" t="s">
        <v>1456</v>
      </c>
      <c r="AZ1125" s="13">
        <v>0</v>
      </c>
      <c r="BA1125" s="13">
        <v>1</v>
      </c>
      <c r="BB1125" s="15" t="s">
        <v>1457</v>
      </c>
      <c r="BC1125" s="14">
        <v>0</v>
      </c>
      <c r="BD1125" s="11">
        <v>0</v>
      </c>
      <c r="BE1125" s="14">
        <v>0</v>
      </c>
      <c r="BF1125" s="14">
        <v>0</v>
      </c>
      <c r="BG1125" s="14">
        <v>0</v>
      </c>
      <c r="BH1125" s="14">
        <v>0</v>
      </c>
      <c r="BI1125" s="9">
        <v>0</v>
      </c>
      <c r="BJ1125" s="6">
        <v>0</v>
      </c>
      <c r="BK1125" s="6">
        <v>0</v>
      </c>
      <c r="BL1125" s="6">
        <v>0</v>
      </c>
      <c r="BM1125" s="6">
        <v>0</v>
      </c>
      <c r="BN1125" s="6">
        <v>0</v>
      </c>
      <c r="BO1125" s="6">
        <v>0</v>
      </c>
    </row>
    <row r="1126" spans="3:67" ht="20.100000000000001" customHeight="1">
      <c r="C1126" s="14">
        <v>69021003</v>
      </c>
      <c r="D1126" s="15" t="s">
        <v>1458</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1459</v>
      </c>
      <c r="AZ1126" s="13">
        <v>0</v>
      </c>
      <c r="BA1126" s="13">
        <v>1</v>
      </c>
      <c r="BB1126" s="15" t="s">
        <v>1460</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69021004</v>
      </c>
      <c r="D1127" s="15" t="s">
        <v>1461</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1462</v>
      </c>
      <c r="AZ1127" s="13">
        <v>0</v>
      </c>
      <c r="BA1127" s="13">
        <v>1</v>
      </c>
      <c r="BB1127" s="15" t="s">
        <v>1463</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69021005</v>
      </c>
      <c r="D1128" s="15" t="s">
        <v>1464</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1465</v>
      </c>
      <c r="AZ1128" s="13">
        <v>0</v>
      </c>
      <c r="BA1128" s="13">
        <v>1</v>
      </c>
      <c r="BB1128" s="15" t="s">
        <v>1466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69021006</v>
      </c>
      <c r="D1129" s="15" t="s">
        <v>1467</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1468</v>
      </c>
      <c r="AZ1129" s="13">
        <v>0</v>
      </c>
      <c r="BA1129" s="13">
        <v>1</v>
      </c>
      <c r="BB1129" s="15" t="s">
        <v>1469</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69021007</v>
      </c>
      <c r="D1130" s="15" t="s">
        <v>1470</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1471</v>
      </c>
      <c r="AZ1130" s="13">
        <v>0</v>
      </c>
      <c r="BA1130" s="13">
        <v>1</v>
      </c>
      <c r="BB1130" s="15" t="s">
        <v>1472</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69021008</v>
      </c>
      <c r="D1131" s="15" t="s">
        <v>1473</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1474</v>
      </c>
      <c r="AZ1131" s="13">
        <v>0</v>
      </c>
      <c r="BA1131" s="13">
        <v>1</v>
      </c>
      <c r="BB1131" s="15" t="s">
        <v>1475</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69021009</v>
      </c>
      <c r="D1132" s="15" t="s">
        <v>1476</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1282</v>
      </c>
      <c r="AZ1132" s="13">
        <v>0</v>
      </c>
      <c r="BA1132" s="13">
        <v>1</v>
      </c>
      <c r="BB1132" s="15" t="s">
        <v>1477</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69021010</v>
      </c>
      <c r="D1133" s="15" t="s">
        <v>1478</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1479</v>
      </c>
      <c r="AZ1133" s="13">
        <v>0</v>
      </c>
      <c r="BA1133" s="13">
        <v>1</v>
      </c>
      <c r="BB1133" s="15" t="s">
        <v>1480</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69021011</v>
      </c>
      <c r="D1134" s="15" t="s">
        <v>1481</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1062</v>
      </c>
      <c r="AZ1134" s="13">
        <v>0</v>
      </c>
      <c r="BA1134" s="13">
        <v>1</v>
      </c>
      <c r="BB1134" s="15" t="s">
        <v>1482</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69021012</v>
      </c>
      <c r="D1135" s="15" t="s">
        <v>1481</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1052</v>
      </c>
      <c r="AZ1135" s="13">
        <v>0</v>
      </c>
      <c r="BA1135" s="13">
        <v>1</v>
      </c>
      <c r="BB1135" s="15" t="s">
        <v>1483</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69021013</v>
      </c>
      <c r="D1136" s="15" t="s">
        <v>1481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1080</v>
      </c>
      <c r="AZ1136" s="13">
        <v>0</v>
      </c>
      <c r="BA1136" s="13">
        <v>1</v>
      </c>
      <c r="BB1136" s="15" t="s">
        <v>1484</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69021014</v>
      </c>
      <c r="D1137" s="15" t="s">
        <v>1481</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1070</v>
      </c>
      <c r="AZ1137" s="13">
        <v>0</v>
      </c>
      <c r="BA1137" s="13">
        <v>1</v>
      </c>
      <c r="BB1137" s="15" t="s">
        <v>1485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69031001</v>
      </c>
      <c r="D1138" s="15" t="s">
        <v>465</v>
      </c>
      <c r="E1138" s="14">
        <v>1</v>
      </c>
      <c r="F1138" s="14">
        <v>68000110</v>
      </c>
      <c r="G1138" s="14">
        <v>0</v>
      </c>
      <c r="H1138" s="13">
        <v>0</v>
      </c>
      <c r="I1138" s="9">
        <v>1</v>
      </c>
      <c r="J1138" s="14">
        <v>0</v>
      </c>
      <c r="K1138" s="14">
        <v>0</v>
      </c>
      <c r="L1138" s="14">
        <v>0</v>
      </c>
      <c r="M1138" s="14">
        <v>0</v>
      </c>
      <c r="N1138" s="14">
        <v>2</v>
      </c>
      <c r="O1138" s="14">
        <v>1</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58">
        <v>69000021</v>
      </c>
      <c r="AS1138" s="14" t="s">
        <v>158</v>
      </c>
      <c r="AT1138" s="15" t="s">
        <v>159</v>
      </c>
      <c r="AU1138" s="14">
        <v>0</v>
      </c>
      <c r="AV1138" s="14">
        <v>0</v>
      </c>
      <c r="AW1138" s="14">
        <v>0</v>
      </c>
      <c r="AX1138" s="15" t="s">
        <v>160</v>
      </c>
      <c r="AY1138" s="15" t="s">
        <v>158</v>
      </c>
      <c r="AZ1138" s="13">
        <v>0</v>
      </c>
      <c r="BA1138" s="13">
        <v>1</v>
      </c>
      <c r="BB1138" s="68" t="s">
        <v>1486</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69031002</v>
      </c>
      <c r="D1139" s="15" t="s">
        <v>1487</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1488</v>
      </c>
      <c r="AZ1139" s="13">
        <v>0</v>
      </c>
      <c r="BA1139" s="13">
        <v>1</v>
      </c>
      <c r="BB1139" s="15" t="s">
        <v>1489</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69031003</v>
      </c>
      <c r="D1140" s="15" t="s">
        <v>1490</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1491</v>
      </c>
      <c r="AZ1140" s="13">
        <v>0</v>
      </c>
      <c r="BA1140" s="13">
        <v>1</v>
      </c>
      <c r="BB1140" s="15" t="s">
        <v>1492</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69031004</v>
      </c>
      <c r="D1141" s="15" t="s">
        <v>1493</v>
      </c>
      <c r="E1141" s="14">
        <v>1</v>
      </c>
      <c r="F1141" s="14">
        <v>68000110</v>
      </c>
      <c r="G1141" s="14">
        <v>0</v>
      </c>
      <c r="H1141" s="13">
        <v>0</v>
      </c>
      <c r="I1141" s="9">
        <v>1</v>
      </c>
      <c r="J1141" s="14">
        <v>0</v>
      </c>
      <c r="K1141" s="14">
        <v>0</v>
      </c>
      <c r="L1141" s="14">
        <v>0</v>
      </c>
      <c r="M1141" s="14">
        <v>0</v>
      </c>
      <c r="N1141" s="14">
        <v>2</v>
      </c>
      <c r="O1141" s="14">
        <v>1</v>
      </c>
      <c r="P1141" s="14">
        <v>0.05</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158">
        <v>69000071</v>
      </c>
      <c r="AS1141" s="14" t="s">
        <v>158</v>
      </c>
      <c r="AT1141" s="15" t="s">
        <v>159</v>
      </c>
      <c r="AU1141" s="14">
        <v>0</v>
      </c>
      <c r="AV1141" s="14">
        <v>0</v>
      </c>
      <c r="AW1141" s="14">
        <v>0</v>
      </c>
      <c r="AX1141" s="15" t="s">
        <v>160</v>
      </c>
      <c r="AY1141" s="15" t="s">
        <v>158</v>
      </c>
      <c r="AZ1141" s="13">
        <v>0</v>
      </c>
      <c r="BA1141" s="13">
        <v>1</v>
      </c>
      <c r="BB1141" s="33" t="s">
        <v>1494</v>
      </c>
      <c r="BC1141" s="14">
        <v>0</v>
      </c>
      <c r="BD1141" s="11">
        <v>0</v>
      </c>
      <c r="BE1141" s="14">
        <v>0</v>
      </c>
      <c r="BF1141" s="14">
        <v>0</v>
      </c>
      <c r="BG1141" s="14">
        <v>0</v>
      </c>
      <c r="BH1141" s="14">
        <v>0</v>
      </c>
      <c r="BI1141" s="9">
        <v>0</v>
      </c>
      <c r="BJ1141" s="6">
        <v>1</v>
      </c>
      <c r="BK1141" s="6">
        <v>0</v>
      </c>
      <c r="BL1141" s="6">
        <v>0</v>
      </c>
      <c r="BM1141" s="6">
        <v>0</v>
      </c>
      <c r="BN1141" s="6">
        <v>0</v>
      </c>
      <c r="BO1141" s="6">
        <v>0</v>
      </c>
    </row>
    <row r="1142" spans="3:67" ht="20.100000000000001" customHeight="1">
      <c r="C1142" s="14">
        <v>69031005</v>
      </c>
      <c r="D1142" s="15" t="s">
        <v>1017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1495</v>
      </c>
      <c r="AZ1142" s="13">
        <v>0</v>
      </c>
      <c r="BA1142" s="13">
        <v>1</v>
      </c>
      <c r="BB1142" s="15" t="s">
        <v>1496</v>
      </c>
      <c r="BC1142" s="14">
        <v>0</v>
      </c>
      <c r="BD1142" s="11">
        <v>0</v>
      </c>
      <c r="BE1142" s="14">
        <v>0</v>
      </c>
      <c r="BF1142" s="14">
        <v>0</v>
      </c>
      <c r="BG1142" s="14">
        <v>0</v>
      </c>
      <c r="BH1142" s="14">
        <v>0</v>
      </c>
      <c r="BI1142" s="9">
        <v>0</v>
      </c>
      <c r="BJ1142" s="6">
        <v>1</v>
      </c>
      <c r="BK1142" s="6">
        <v>0</v>
      </c>
      <c r="BL1142" s="6">
        <v>0</v>
      </c>
      <c r="BM1142" s="6">
        <v>0</v>
      </c>
      <c r="BN1142" s="6">
        <v>0</v>
      </c>
      <c r="BO1142" s="6">
        <v>0</v>
      </c>
    </row>
    <row r="1143" spans="3:67" ht="20.100000000000001" customHeight="1">
      <c r="C1143" s="14">
        <v>69031006</v>
      </c>
      <c r="D1143" s="15" t="s">
        <v>1497</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1498</v>
      </c>
      <c r="AZ1143" s="13">
        <v>0</v>
      </c>
      <c r="BA1143" s="13">
        <v>1</v>
      </c>
      <c r="BB1143" s="15" t="s">
        <v>1499</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69031007</v>
      </c>
      <c r="D1144" s="15" t="s">
        <v>1500</v>
      </c>
      <c r="E1144" s="14">
        <v>1</v>
      </c>
      <c r="F1144" s="14">
        <v>68000110</v>
      </c>
      <c r="G1144" s="14">
        <v>0</v>
      </c>
      <c r="H1144" s="13">
        <v>0</v>
      </c>
      <c r="I1144" s="9">
        <v>1</v>
      </c>
      <c r="J1144" s="14">
        <v>0</v>
      </c>
      <c r="K1144" s="14">
        <v>0</v>
      </c>
      <c r="L1144" s="14">
        <v>0</v>
      </c>
      <c r="M1144" s="14">
        <v>0</v>
      </c>
      <c r="N1144" s="14">
        <v>2</v>
      </c>
      <c r="O1144" s="14">
        <v>7</v>
      </c>
      <c r="P1144" s="14">
        <v>0.05</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166">
        <v>10001001</v>
      </c>
      <c r="AS1144" s="14" t="s">
        <v>158</v>
      </c>
      <c r="AT1144" s="15" t="s">
        <v>159</v>
      </c>
      <c r="AU1144" s="14">
        <v>0</v>
      </c>
      <c r="AV1144" s="14">
        <v>0</v>
      </c>
      <c r="AW1144" s="14">
        <v>0</v>
      </c>
      <c r="AX1144" s="15" t="s">
        <v>160</v>
      </c>
      <c r="AY1144" s="15" t="s">
        <v>158</v>
      </c>
      <c r="AZ1144" s="13">
        <v>0</v>
      </c>
      <c r="BA1144" s="13">
        <v>1</v>
      </c>
      <c r="BB1144" s="68" t="s">
        <v>1501</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69031008</v>
      </c>
      <c r="D1145" s="15" t="s">
        <v>1502</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1282</v>
      </c>
      <c r="AZ1145" s="13">
        <v>0</v>
      </c>
      <c r="BA1145" s="13">
        <v>1</v>
      </c>
      <c r="BB1145" s="15" t="s">
        <v>1503</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69031009</v>
      </c>
      <c r="D1146" s="15" t="s">
        <v>1493</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1504</v>
      </c>
      <c r="AZ1146" s="13">
        <v>0</v>
      </c>
      <c r="BA1146" s="13">
        <v>1</v>
      </c>
      <c r="BB1146" s="15" t="s">
        <v>1505</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69031010</v>
      </c>
      <c r="D1147" s="15" t="s">
        <v>1506</v>
      </c>
      <c r="E1147" s="14">
        <v>1</v>
      </c>
      <c r="F1147" s="14">
        <v>68000110</v>
      </c>
      <c r="G1147" s="14">
        <v>0</v>
      </c>
      <c r="H1147" s="13">
        <v>0</v>
      </c>
      <c r="I1147" s="9">
        <v>1</v>
      </c>
      <c r="J1147" s="14">
        <v>0</v>
      </c>
      <c r="K1147" s="14">
        <v>0</v>
      </c>
      <c r="L1147" s="14">
        <v>0</v>
      </c>
      <c r="M1147" s="14">
        <v>0</v>
      </c>
      <c r="N1147" s="14">
        <v>2</v>
      </c>
      <c r="O1147" s="14">
        <v>1</v>
      </c>
      <c r="P1147" s="14">
        <v>0.05</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158">
        <v>69000022</v>
      </c>
      <c r="AS1147" s="14" t="s">
        <v>158</v>
      </c>
      <c r="AT1147" s="15" t="s">
        <v>159</v>
      </c>
      <c r="AU1147" s="14">
        <v>0</v>
      </c>
      <c r="AV1147" s="14">
        <v>0</v>
      </c>
      <c r="AW1147" s="14">
        <v>0</v>
      </c>
      <c r="AX1147" s="15" t="s">
        <v>160</v>
      </c>
      <c r="AY1147" s="15" t="s">
        <v>158</v>
      </c>
      <c r="AZ1147" s="13">
        <v>0</v>
      </c>
      <c r="BA1147" s="13">
        <v>1</v>
      </c>
      <c r="BB1147" s="15" t="s">
        <v>1507</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69032001</v>
      </c>
      <c r="D1148" s="15" t="s">
        <v>1508</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1509</v>
      </c>
      <c r="AZ1148" s="13">
        <v>0</v>
      </c>
      <c r="BA1148" s="13">
        <v>1</v>
      </c>
      <c r="BB1148" s="167" t="s">
        <v>1510</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69032002</v>
      </c>
      <c r="D1149" s="15" t="s">
        <v>1511</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1512</v>
      </c>
      <c r="AZ1149" s="13">
        <v>0</v>
      </c>
      <c r="BA1149" s="13">
        <v>1</v>
      </c>
      <c r="BB1149" s="167" t="s">
        <v>1513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69032003</v>
      </c>
      <c r="D1150" s="15" t="s">
        <v>1514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1515</v>
      </c>
      <c r="AZ1150" s="13">
        <v>0</v>
      </c>
      <c r="BA1150" s="13">
        <v>1</v>
      </c>
      <c r="BB1150" s="167" t="s">
        <v>1516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69032004</v>
      </c>
      <c r="D1151" s="15" t="s">
        <v>1517</v>
      </c>
      <c r="E1151" s="14">
        <v>1</v>
      </c>
      <c r="F1151" s="14">
        <v>68000110</v>
      </c>
      <c r="G1151" s="14">
        <v>0</v>
      </c>
      <c r="H1151" s="13">
        <v>0</v>
      </c>
      <c r="I1151" s="9">
        <v>1</v>
      </c>
      <c r="J1151" s="14">
        <v>0</v>
      </c>
      <c r="K1151" s="14">
        <v>0</v>
      </c>
      <c r="L1151" s="14">
        <v>0</v>
      </c>
      <c r="M1151" s="14">
        <v>0</v>
      </c>
      <c r="N1151" s="14">
        <v>2</v>
      </c>
      <c r="O1151" s="14">
        <v>3</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69000101</v>
      </c>
      <c r="AS1151" s="14" t="s">
        <v>158</v>
      </c>
      <c r="AT1151" s="15" t="s">
        <v>159</v>
      </c>
      <c r="AU1151" s="14">
        <v>0</v>
      </c>
      <c r="AV1151" s="14">
        <v>0</v>
      </c>
      <c r="AW1151" s="14">
        <v>0</v>
      </c>
      <c r="AX1151" s="15" t="s">
        <v>160</v>
      </c>
      <c r="AY1151" s="15" t="s">
        <v>158</v>
      </c>
      <c r="AZ1151" s="13">
        <v>0</v>
      </c>
      <c r="BA1151" s="13">
        <v>1</v>
      </c>
      <c r="BB1151" s="68" t="s">
        <v>1518</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69032005</v>
      </c>
      <c r="D1152" s="7" t="s">
        <v>1519</v>
      </c>
      <c r="E1152" s="14">
        <v>1</v>
      </c>
      <c r="F1152" s="14">
        <v>66001007</v>
      </c>
      <c r="G1152" s="6">
        <v>0</v>
      </c>
      <c r="H1152" s="6">
        <v>0</v>
      </c>
      <c r="I1152" s="14">
        <v>1</v>
      </c>
      <c r="J1152" s="14">
        <v>0</v>
      </c>
      <c r="K1152" s="6">
        <v>0</v>
      </c>
      <c r="L1152" s="6">
        <v>0</v>
      </c>
      <c r="M1152" s="6">
        <v>0</v>
      </c>
      <c r="N1152" s="6">
        <v>2</v>
      </c>
      <c r="O1152" s="6">
        <v>3</v>
      </c>
      <c r="P1152" s="6">
        <v>0.15</v>
      </c>
      <c r="Q1152" s="6">
        <v>0</v>
      </c>
      <c r="R1152" s="6">
        <v>0</v>
      </c>
      <c r="S1152" s="6">
        <v>0</v>
      </c>
      <c r="T1152" s="11">
        <v>1</v>
      </c>
      <c r="U1152" s="6">
        <v>2</v>
      </c>
      <c r="V1152" s="6">
        <v>0</v>
      </c>
      <c r="W1152" s="6">
        <v>0</v>
      </c>
      <c r="X1152" s="6">
        <v>0</v>
      </c>
      <c r="Y1152" s="6">
        <v>0</v>
      </c>
      <c r="Z1152" s="6">
        <v>0</v>
      </c>
      <c r="AA1152" s="6">
        <v>0</v>
      </c>
      <c r="AB1152" s="14">
        <v>1</v>
      </c>
      <c r="AC1152" s="6">
        <v>0</v>
      </c>
      <c r="AD1152" s="6">
        <v>15</v>
      </c>
      <c r="AE1152" s="6">
        <v>0</v>
      </c>
      <c r="AF1152" s="6">
        <v>0</v>
      </c>
      <c r="AG1152" s="6">
        <v>7</v>
      </c>
      <c r="AH1152" s="6">
        <v>0</v>
      </c>
      <c r="AI1152" s="6">
        <v>0</v>
      </c>
      <c r="AJ1152" s="6">
        <v>6</v>
      </c>
      <c r="AK1152" s="6">
        <v>0</v>
      </c>
      <c r="AL1152" s="6">
        <v>0</v>
      </c>
      <c r="AM1152" s="6">
        <v>0</v>
      </c>
      <c r="AN1152" s="6">
        <v>0.5</v>
      </c>
      <c r="AO1152" s="6">
        <v>1000</v>
      </c>
      <c r="AP1152" s="6">
        <v>0</v>
      </c>
      <c r="AQ1152" s="6">
        <v>0</v>
      </c>
      <c r="AR1152" s="158">
        <v>0</v>
      </c>
      <c r="AS1152" s="6">
        <v>69000121</v>
      </c>
      <c r="AT1152" s="7" t="s">
        <v>196</v>
      </c>
      <c r="AU1152" s="6" t="s">
        <v>782</v>
      </c>
      <c r="AV1152" s="6" t="s">
        <v>158</v>
      </c>
      <c r="AW1152" s="6" t="s">
        <v>864</v>
      </c>
      <c r="AX1152" s="7" t="s">
        <v>160</v>
      </c>
      <c r="AY1152" s="6">
        <v>0</v>
      </c>
      <c r="AZ1152" s="13">
        <v>0</v>
      </c>
      <c r="BA1152" s="13">
        <v>1</v>
      </c>
      <c r="BB1152" s="167" t="s">
        <v>1341</v>
      </c>
      <c r="BC1152" s="6">
        <v>0</v>
      </c>
      <c r="BD1152" s="11">
        <v>0</v>
      </c>
      <c r="BE1152" s="6">
        <v>0</v>
      </c>
      <c r="BF1152" s="6">
        <v>0</v>
      </c>
      <c r="BG1152" s="6">
        <v>0</v>
      </c>
      <c r="BH1152" s="6">
        <v>0</v>
      </c>
      <c r="BI1152" s="9">
        <v>0</v>
      </c>
      <c r="BJ1152" s="6">
        <v>1</v>
      </c>
      <c r="BK1152" s="6">
        <v>0</v>
      </c>
      <c r="BL1152" s="6">
        <v>0</v>
      </c>
      <c r="BM1152" s="6">
        <v>0</v>
      </c>
      <c r="BN1152" s="6">
        <v>0</v>
      </c>
      <c r="BO1152" s="6">
        <v>0</v>
      </c>
    </row>
    <row r="1153" spans="3:67" ht="20.100000000000001" customHeight="1">
      <c r="C1153" s="14">
        <v>69032006</v>
      </c>
      <c r="D1153" s="135" t="s">
        <v>1520</v>
      </c>
      <c r="E1153" s="106">
        <v>1</v>
      </c>
      <c r="F1153" s="106">
        <v>66001007</v>
      </c>
      <c r="G1153" s="106">
        <v>0</v>
      </c>
      <c r="H1153" s="106">
        <v>0</v>
      </c>
      <c r="I1153" s="106">
        <v>1</v>
      </c>
      <c r="J1153" s="106">
        <v>0</v>
      </c>
      <c r="K1153" s="106">
        <v>0</v>
      </c>
      <c r="L1153" s="106">
        <v>0</v>
      </c>
      <c r="M1153" s="106">
        <v>0</v>
      </c>
      <c r="N1153" s="106">
        <v>2</v>
      </c>
      <c r="O1153" s="106">
        <v>2</v>
      </c>
      <c r="P1153" s="106">
        <v>0.05</v>
      </c>
      <c r="Q1153" s="106">
        <v>0</v>
      </c>
      <c r="R1153" s="106">
        <v>0</v>
      </c>
      <c r="S1153" s="106">
        <v>0</v>
      </c>
      <c r="T1153" s="106">
        <v>1</v>
      </c>
      <c r="U1153" s="106">
        <v>2</v>
      </c>
      <c r="V1153" s="106">
        <v>0</v>
      </c>
      <c r="W1153" s="106">
        <v>0</v>
      </c>
      <c r="X1153" s="106">
        <v>0</v>
      </c>
      <c r="Y1153" s="106">
        <v>0</v>
      </c>
      <c r="Z1153" s="106">
        <v>0</v>
      </c>
      <c r="AA1153" s="106">
        <v>0</v>
      </c>
      <c r="AB1153" s="106">
        <v>1</v>
      </c>
      <c r="AC1153" s="106">
        <v>0</v>
      </c>
      <c r="AD1153" s="106">
        <v>15</v>
      </c>
      <c r="AE1153" s="106">
        <v>0</v>
      </c>
      <c r="AF1153" s="106">
        <v>0</v>
      </c>
      <c r="AG1153" s="106">
        <v>7</v>
      </c>
      <c r="AH1153" s="106">
        <v>0</v>
      </c>
      <c r="AI1153" s="106">
        <v>0</v>
      </c>
      <c r="AJ1153" s="106">
        <v>6</v>
      </c>
      <c r="AK1153" s="106">
        <v>0</v>
      </c>
      <c r="AL1153" s="106">
        <v>0</v>
      </c>
      <c r="AM1153" s="106">
        <v>0</v>
      </c>
      <c r="AN1153" s="106">
        <v>0</v>
      </c>
      <c r="AO1153" s="106">
        <v>1000</v>
      </c>
      <c r="AP1153" s="106">
        <v>0</v>
      </c>
      <c r="AQ1153" s="106">
        <v>0</v>
      </c>
      <c r="AR1153" s="171">
        <v>10001003</v>
      </c>
      <c r="AS1153" s="106">
        <v>0</v>
      </c>
      <c r="AT1153" s="135" t="s">
        <v>196</v>
      </c>
      <c r="AU1153" s="106" t="s">
        <v>782</v>
      </c>
      <c r="AV1153" s="106" t="s">
        <v>158</v>
      </c>
      <c r="AW1153" s="106">
        <v>0</v>
      </c>
      <c r="AX1153" s="135" t="s">
        <v>160</v>
      </c>
      <c r="AY1153" s="106">
        <v>0</v>
      </c>
      <c r="AZ1153" s="106">
        <v>0</v>
      </c>
      <c r="BA1153" s="13">
        <v>1</v>
      </c>
      <c r="BB1153" s="173" t="s">
        <v>1521</v>
      </c>
      <c r="BC1153" s="106">
        <v>0</v>
      </c>
      <c r="BD1153" s="106">
        <v>0</v>
      </c>
      <c r="BE1153" s="106">
        <v>0</v>
      </c>
      <c r="BF1153" s="106">
        <v>0</v>
      </c>
      <c r="BG1153" s="106">
        <v>0</v>
      </c>
      <c r="BH1153" s="106">
        <v>0</v>
      </c>
      <c r="BI1153" s="151">
        <v>0</v>
      </c>
      <c r="BJ1153" s="6">
        <v>1</v>
      </c>
      <c r="BK1153" s="106">
        <v>0</v>
      </c>
      <c r="BL1153" s="106">
        <v>0</v>
      </c>
      <c r="BM1153" s="106">
        <v>0</v>
      </c>
      <c r="BN1153" s="106">
        <v>0</v>
      </c>
      <c r="BO1153" s="106">
        <v>0</v>
      </c>
    </row>
    <row r="1154" spans="3:67" ht="19.5" customHeight="1">
      <c r="C1154" s="14">
        <v>69032007</v>
      </c>
      <c r="D1154" s="15" t="s">
        <v>1522</v>
      </c>
      <c r="E1154" s="11">
        <v>1</v>
      </c>
      <c r="F1154" s="14">
        <v>62021301</v>
      </c>
      <c r="G1154" s="11">
        <v>62021203</v>
      </c>
      <c r="H1154" s="13">
        <v>0</v>
      </c>
      <c r="I1154" s="11">
        <v>32</v>
      </c>
      <c r="J1154" s="11">
        <v>2</v>
      </c>
      <c r="K1154" s="11">
        <v>0</v>
      </c>
      <c r="L1154" s="14">
        <v>0</v>
      </c>
      <c r="M1154" s="14">
        <v>0</v>
      </c>
      <c r="N1154" s="14">
        <v>2</v>
      </c>
      <c r="O1154" s="14">
        <v>14</v>
      </c>
      <c r="P1154" s="14">
        <v>1</v>
      </c>
      <c r="Q1154" s="14">
        <v>0</v>
      </c>
      <c r="R1154" s="6">
        <v>0</v>
      </c>
      <c r="S1154" s="13">
        <v>0</v>
      </c>
      <c r="T1154" s="11">
        <v>1</v>
      </c>
      <c r="U1154" s="14">
        <v>2</v>
      </c>
      <c r="V1154" s="14">
        <v>0</v>
      </c>
      <c r="W1154" s="14">
        <v>2.5</v>
      </c>
      <c r="X1154" s="14">
        <v>1500</v>
      </c>
      <c r="Y1154" s="14">
        <v>0</v>
      </c>
      <c r="Z1154" s="14">
        <v>0</v>
      </c>
      <c r="AA1154" s="14">
        <v>0</v>
      </c>
      <c r="AB1154" s="14">
        <v>1</v>
      </c>
      <c r="AC1154" s="14">
        <v>0</v>
      </c>
      <c r="AD1154" s="14">
        <v>3</v>
      </c>
      <c r="AE1154" s="14">
        <v>1</v>
      </c>
      <c r="AF1154" s="14">
        <v>3</v>
      </c>
      <c r="AG1154" s="6">
        <v>2</v>
      </c>
      <c r="AH1154" s="6">
        <v>2</v>
      </c>
      <c r="AI1154" s="6">
        <v>0</v>
      </c>
      <c r="AJ1154" s="6">
        <v>0</v>
      </c>
      <c r="AK1154" s="14">
        <v>0</v>
      </c>
      <c r="AL1154" s="14">
        <v>0</v>
      </c>
      <c r="AM1154" s="14">
        <v>0</v>
      </c>
      <c r="AN1154" s="14">
        <v>0</v>
      </c>
      <c r="AO1154" s="14">
        <v>2000</v>
      </c>
      <c r="AP1154" s="14">
        <v>0</v>
      </c>
      <c r="AQ1154" s="14">
        <v>0</v>
      </c>
      <c r="AR1154" s="6">
        <v>69000141</v>
      </c>
      <c r="AS1154" s="14">
        <v>0</v>
      </c>
      <c r="AT1154" s="15" t="s">
        <v>159</v>
      </c>
      <c r="AU1154" s="14" t="s">
        <v>355</v>
      </c>
      <c r="AV1154" s="14">
        <v>0</v>
      </c>
      <c r="AW1154" s="14">
        <v>0</v>
      </c>
      <c r="AX1154" s="15" t="s">
        <v>160</v>
      </c>
      <c r="AY1154" s="15">
        <v>0</v>
      </c>
      <c r="AZ1154" s="13">
        <v>0</v>
      </c>
      <c r="BA1154" s="13">
        <v>0</v>
      </c>
      <c r="BB1154" s="167" t="s">
        <v>1523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69032008</v>
      </c>
      <c r="D1155" s="15" t="s">
        <v>1524</v>
      </c>
      <c r="E1155" s="14">
        <v>1</v>
      </c>
      <c r="F1155" s="14">
        <v>68000002</v>
      </c>
      <c r="G1155" s="14">
        <v>0</v>
      </c>
      <c r="H1155" s="13">
        <v>0</v>
      </c>
      <c r="I1155" s="14">
        <v>1</v>
      </c>
      <c r="J1155" s="14">
        <v>0</v>
      </c>
      <c r="K1155" s="14">
        <v>0</v>
      </c>
      <c r="L1155" s="14">
        <v>0</v>
      </c>
      <c r="M1155" s="14">
        <v>0</v>
      </c>
      <c r="N1155" s="14">
        <v>2</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0</v>
      </c>
      <c r="AE1155" s="14">
        <v>0</v>
      </c>
      <c r="AF1155" s="14">
        <v>0</v>
      </c>
      <c r="AG1155" s="6">
        <v>2</v>
      </c>
      <c r="AH1155" s="6">
        <v>0</v>
      </c>
      <c r="AI1155" s="6">
        <v>0</v>
      </c>
      <c r="AJ1155" s="6">
        <v>0</v>
      </c>
      <c r="AK1155" s="14">
        <v>0</v>
      </c>
      <c r="AL1155" s="14">
        <v>0</v>
      </c>
      <c r="AM1155" s="14">
        <v>0</v>
      </c>
      <c r="AN1155" s="14">
        <v>0</v>
      </c>
      <c r="AO1155" s="14">
        <v>1000</v>
      </c>
      <c r="AP1155" s="14">
        <v>0</v>
      </c>
      <c r="AQ1155" s="14">
        <v>0</v>
      </c>
      <c r="AR1155" s="6">
        <v>0</v>
      </c>
      <c r="AS1155" s="14" t="s">
        <v>158</v>
      </c>
      <c r="AT1155" s="15" t="s">
        <v>159</v>
      </c>
      <c r="AU1155" s="14">
        <v>0</v>
      </c>
      <c r="AV1155" s="14">
        <v>0</v>
      </c>
      <c r="AW1155" s="14">
        <v>0</v>
      </c>
      <c r="AX1155" s="15" t="s">
        <v>160</v>
      </c>
      <c r="AY1155" s="15" t="s">
        <v>1525</v>
      </c>
      <c r="AZ1155" s="13">
        <v>0</v>
      </c>
      <c r="BA1155" s="13">
        <v>1</v>
      </c>
      <c r="BB1155" s="68" t="s">
        <v>1526</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69032009</v>
      </c>
      <c r="D1156" s="15" t="s">
        <v>1527</v>
      </c>
      <c r="E1156" s="14">
        <v>1</v>
      </c>
      <c r="F1156" s="14">
        <v>68000002</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0</v>
      </c>
      <c r="AE1156" s="14">
        <v>0</v>
      </c>
      <c r="AF1156" s="14">
        <v>0</v>
      </c>
      <c r="AG1156" s="6">
        <v>2</v>
      </c>
      <c r="AH1156" s="6">
        <v>0</v>
      </c>
      <c r="AI1156" s="6">
        <v>0</v>
      </c>
      <c r="AJ1156" s="6">
        <v>0</v>
      </c>
      <c r="AK1156" s="14">
        <v>0</v>
      </c>
      <c r="AL1156" s="14">
        <v>0</v>
      </c>
      <c r="AM1156" s="14">
        <v>0</v>
      </c>
      <c r="AN1156" s="14">
        <v>0</v>
      </c>
      <c r="AO1156" s="14">
        <v>1000</v>
      </c>
      <c r="AP1156" s="14">
        <v>0</v>
      </c>
      <c r="AQ1156" s="14">
        <v>0</v>
      </c>
      <c r="AR1156" s="6">
        <v>0</v>
      </c>
      <c r="AS1156" s="14" t="s">
        <v>158</v>
      </c>
      <c r="AT1156" s="15" t="s">
        <v>159</v>
      </c>
      <c r="AU1156" s="14">
        <v>0</v>
      </c>
      <c r="AV1156" s="14">
        <v>0</v>
      </c>
      <c r="AW1156" s="14">
        <v>0</v>
      </c>
      <c r="AX1156" s="15" t="s">
        <v>160</v>
      </c>
      <c r="AY1156" s="15" t="s">
        <v>1528</v>
      </c>
      <c r="AZ1156" s="13">
        <v>0</v>
      </c>
      <c r="BA1156" s="13">
        <v>1</v>
      </c>
      <c r="BB1156" s="68" t="s">
        <v>1529</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69032010</v>
      </c>
      <c r="D1157" s="15" t="s">
        <v>1530</v>
      </c>
      <c r="E1157" s="14">
        <v>1</v>
      </c>
      <c r="F1157" s="14">
        <v>68000002</v>
      </c>
      <c r="G1157" s="14">
        <v>0</v>
      </c>
      <c r="H1157" s="13">
        <v>0</v>
      </c>
      <c r="I1157" s="14">
        <v>1</v>
      </c>
      <c r="J1157" s="14">
        <v>0</v>
      </c>
      <c r="K1157" s="14">
        <v>0</v>
      </c>
      <c r="L1157" s="14">
        <v>0</v>
      </c>
      <c r="M1157" s="14">
        <v>0</v>
      </c>
      <c r="N1157" s="14">
        <v>2</v>
      </c>
      <c r="O1157" s="14">
        <v>5</v>
      </c>
      <c r="P1157" s="14">
        <v>0.2</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10001002</v>
      </c>
      <c r="AS1157" s="14" t="s">
        <v>158</v>
      </c>
      <c r="AT1157" s="15" t="s">
        <v>159</v>
      </c>
      <c r="AU1157" s="14">
        <v>0</v>
      </c>
      <c r="AV1157" s="14">
        <v>0</v>
      </c>
      <c r="AW1157" s="14">
        <v>0</v>
      </c>
      <c r="AX1157" s="15" t="s">
        <v>160</v>
      </c>
      <c r="AY1157" s="15" t="s">
        <v>158</v>
      </c>
      <c r="AZ1157" s="13">
        <v>0</v>
      </c>
      <c r="BA1157" s="13">
        <v>1</v>
      </c>
      <c r="BB1157" s="68" t="s">
        <v>1531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69033101</v>
      </c>
      <c r="D1158" s="15" t="s">
        <v>1532</v>
      </c>
      <c r="E1158" s="14">
        <v>1</v>
      </c>
      <c r="F1158" s="14">
        <v>68000015</v>
      </c>
      <c r="G1158" s="14">
        <v>0</v>
      </c>
      <c r="H1158" s="13">
        <v>0</v>
      </c>
      <c r="I1158" s="14">
        <v>1</v>
      </c>
      <c r="J1158" s="14">
        <v>0</v>
      </c>
      <c r="K1158" s="14">
        <v>0</v>
      </c>
      <c r="L1158" s="14">
        <v>0</v>
      </c>
      <c r="M1158" s="14">
        <v>0</v>
      </c>
      <c r="N1158" s="14">
        <v>5</v>
      </c>
      <c r="O1158" s="14">
        <v>11</v>
      </c>
      <c r="P1158" s="14">
        <v>200001</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158</v>
      </c>
      <c r="AZ1158" s="14">
        <v>200001</v>
      </c>
      <c r="BA1158" s="13">
        <v>1</v>
      </c>
      <c r="BB1158" s="15" t="s">
        <v>1533</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69033102</v>
      </c>
      <c r="D1159" s="15" t="s">
        <v>1532</v>
      </c>
      <c r="E1159" s="14">
        <v>1</v>
      </c>
      <c r="F1159" s="14">
        <v>68000015</v>
      </c>
      <c r="G1159" s="14">
        <v>0</v>
      </c>
      <c r="H1159" s="13">
        <v>0</v>
      </c>
      <c r="I1159" s="14">
        <v>1</v>
      </c>
      <c r="J1159" s="14">
        <v>0</v>
      </c>
      <c r="K1159" s="14">
        <v>0</v>
      </c>
      <c r="L1159" s="14">
        <v>0</v>
      </c>
      <c r="M1159" s="14">
        <v>0</v>
      </c>
      <c r="N1159" s="14">
        <v>5</v>
      </c>
      <c r="O1159" s="14">
        <v>11</v>
      </c>
      <c r="P1159" s="14">
        <v>200002</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158</v>
      </c>
      <c r="AZ1159" s="14">
        <v>200002</v>
      </c>
      <c r="BA1159" s="13">
        <v>1</v>
      </c>
      <c r="BB1159" s="15" t="s">
        <v>1534</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69033103</v>
      </c>
      <c r="D1160" s="15" t="s">
        <v>1532</v>
      </c>
      <c r="E1160" s="14">
        <v>1</v>
      </c>
      <c r="F1160" s="14">
        <v>68000015</v>
      </c>
      <c r="G1160" s="14">
        <v>0</v>
      </c>
      <c r="H1160" s="13">
        <v>0</v>
      </c>
      <c r="I1160" s="14">
        <v>1</v>
      </c>
      <c r="J1160" s="14">
        <v>0</v>
      </c>
      <c r="K1160" s="14">
        <v>0</v>
      </c>
      <c r="L1160" s="14">
        <v>0</v>
      </c>
      <c r="M1160" s="14">
        <v>0</v>
      </c>
      <c r="N1160" s="14">
        <v>5</v>
      </c>
      <c r="O1160" s="14">
        <v>11</v>
      </c>
      <c r="P1160" s="14">
        <v>200003</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200003</v>
      </c>
      <c r="BA1160" s="13">
        <v>1</v>
      </c>
      <c r="BB1160" s="15" t="s">
        <v>1535</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69033104</v>
      </c>
      <c r="D1161" s="15" t="s">
        <v>1532</v>
      </c>
      <c r="E1161" s="14">
        <v>1</v>
      </c>
      <c r="F1161" s="14">
        <v>68000015</v>
      </c>
      <c r="G1161" s="14">
        <v>0</v>
      </c>
      <c r="H1161" s="13">
        <v>0</v>
      </c>
      <c r="I1161" s="14">
        <v>1</v>
      </c>
      <c r="J1161" s="14">
        <v>0</v>
      </c>
      <c r="K1161" s="14">
        <v>0</v>
      </c>
      <c r="L1161" s="14">
        <v>0</v>
      </c>
      <c r="M1161" s="14">
        <v>0</v>
      </c>
      <c r="N1161" s="14">
        <v>5</v>
      </c>
      <c r="O1161" s="14">
        <v>11</v>
      </c>
      <c r="P1161" s="14">
        <v>200005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200005</v>
      </c>
      <c r="BA1161" s="13">
        <v>1</v>
      </c>
      <c r="BB1161" s="15" t="s">
        <v>1536</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69033105</v>
      </c>
      <c r="D1162" s="15" t="s">
        <v>1532</v>
      </c>
      <c r="E1162" s="14">
        <v>1</v>
      </c>
      <c r="F1162" s="14">
        <v>68000015</v>
      </c>
      <c r="G1162" s="14">
        <v>0</v>
      </c>
      <c r="H1162" s="13">
        <v>0</v>
      </c>
      <c r="I1162" s="14">
        <v>1</v>
      </c>
      <c r="J1162" s="14">
        <v>0</v>
      </c>
      <c r="K1162" s="14">
        <v>0</v>
      </c>
      <c r="L1162" s="14">
        <v>0</v>
      </c>
      <c r="M1162" s="14">
        <v>0</v>
      </c>
      <c r="N1162" s="14">
        <v>5</v>
      </c>
      <c r="O1162" s="14">
        <v>11</v>
      </c>
      <c r="P1162" s="14">
        <v>200007</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200007</v>
      </c>
      <c r="BA1162" s="13">
        <v>1</v>
      </c>
      <c r="BB1162" s="15" t="s">
        <v>1537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69033106</v>
      </c>
      <c r="D1163" s="15" t="s">
        <v>1532</v>
      </c>
      <c r="E1163" s="14">
        <v>1</v>
      </c>
      <c r="F1163" s="14">
        <v>68000015</v>
      </c>
      <c r="G1163" s="14">
        <v>0</v>
      </c>
      <c r="H1163" s="13">
        <v>0</v>
      </c>
      <c r="I1163" s="14">
        <v>1</v>
      </c>
      <c r="J1163" s="14">
        <v>0</v>
      </c>
      <c r="K1163" s="14">
        <v>0</v>
      </c>
      <c r="L1163" s="14">
        <v>0</v>
      </c>
      <c r="M1163" s="14">
        <v>0</v>
      </c>
      <c r="N1163" s="14">
        <v>5</v>
      </c>
      <c r="O1163" s="14">
        <v>11</v>
      </c>
      <c r="P1163" s="14">
        <v>200008</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200008</v>
      </c>
      <c r="BA1163" s="13">
        <v>1</v>
      </c>
      <c r="BB1163" s="15" t="s">
        <v>1538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69033201</v>
      </c>
      <c r="D1164" s="15" t="s">
        <v>1532</v>
      </c>
      <c r="E1164" s="14">
        <v>1</v>
      </c>
      <c r="F1164" s="14">
        <v>68000015</v>
      </c>
      <c r="G1164" s="14">
        <v>0</v>
      </c>
      <c r="H1164" s="13">
        <v>0</v>
      </c>
      <c r="I1164" s="14">
        <v>1</v>
      </c>
      <c r="J1164" s="14">
        <v>0</v>
      </c>
      <c r="K1164" s="14">
        <v>0</v>
      </c>
      <c r="L1164" s="14">
        <v>0</v>
      </c>
      <c r="M1164" s="14">
        <v>0</v>
      </c>
      <c r="N1164" s="14">
        <v>5</v>
      </c>
      <c r="O1164" s="14">
        <v>11</v>
      </c>
      <c r="P1164" s="14">
        <v>200002</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200014</v>
      </c>
      <c r="BA1164" s="13">
        <v>1</v>
      </c>
      <c r="BB1164" s="15" t="s">
        <v>1539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69033202</v>
      </c>
      <c r="D1165" s="15" t="s">
        <v>1532</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200013</v>
      </c>
      <c r="BA1165" s="13">
        <v>1</v>
      </c>
      <c r="BB1165" s="15" t="s">
        <v>1540</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69033203</v>
      </c>
      <c r="D1166" s="15" t="s">
        <v>1532</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1541</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69033204</v>
      </c>
      <c r="D1167" s="15" t="s">
        <v>1532</v>
      </c>
      <c r="E1167" s="14">
        <v>1</v>
      </c>
      <c r="F1167" s="14">
        <v>68000015</v>
      </c>
      <c r="G1167" s="14">
        <v>0</v>
      </c>
      <c r="H1167" s="13">
        <v>0</v>
      </c>
      <c r="I1167" s="14">
        <v>1</v>
      </c>
      <c r="J1167" s="14">
        <v>0</v>
      </c>
      <c r="K1167" s="14">
        <v>0</v>
      </c>
      <c r="L1167" s="14">
        <v>0</v>
      </c>
      <c r="M1167" s="14">
        <v>0</v>
      </c>
      <c r="N1167" s="14">
        <v>5</v>
      </c>
      <c r="O1167" s="14">
        <v>11</v>
      </c>
      <c r="P1167" s="14">
        <v>200010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200010</v>
      </c>
      <c r="BA1167" s="13">
        <v>1</v>
      </c>
      <c r="BB1167" s="15" t="s">
        <v>1542</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69033205</v>
      </c>
      <c r="D1168" s="15" t="s">
        <v>1532</v>
      </c>
      <c r="E1168" s="14">
        <v>1</v>
      </c>
      <c r="F1168" s="14">
        <v>68000015</v>
      </c>
      <c r="G1168" s="14">
        <v>0</v>
      </c>
      <c r="H1168" s="13">
        <v>0</v>
      </c>
      <c r="I1168" s="14">
        <v>1</v>
      </c>
      <c r="J1168" s="14">
        <v>0</v>
      </c>
      <c r="K1168" s="14">
        <v>0</v>
      </c>
      <c r="L1168" s="14">
        <v>0</v>
      </c>
      <c r="M1168" s="14">
        <v>0</v>
      </c>
      <c r="N1168" s="14">
        <v>5</v>
      </c>
      <c r="O1168" s="14">
        <v>11</v>
      </c>
      <c r="P1168" s="14">
        <v>200011</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200011</v>
      </c>
      <c r="BA1168" s="13">
        <v>1</v>
      </c>
      <c r="BB1168" s="15" t="s">
        <v>1543</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69033206</v>
      </c>
      <c r="D1169" s="15" t="s">
        <v>1532</v>
      </c>
      <c r="E1169" s="14">
        <v>1</v>
      </c>
      <c r="F1169" s="14">
        <v>68000015</v>
      </c>
      <c r="G1169" s="14">
        <v>0</v>
      </c>
      <c r="H1169" s="13">
        <v>0</v>
      </c>
      <c r="I1169" s="14">
        <v>1</v>
      </c>
      <c r="J1169" s="14">
        <v>0</v>
      </c>
      <c r="K1169" s="14">
        <v>0</v>
      </c>
      <c r="L1169" s="14">
        <v>0</v>
      </c>
      <c r="M1169" s="14">
        <v>0</v>
      </c>
      <c r="N1169" s="14">
        <v>5</v>
      </c>
      <c r="O1169" s="14">
        <v>11</v>
      </c>
      <c r="P1169" s="14">
        <v>200012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200012</v>
      </c>
      <c r="BA1169" s="13">
        <v>1</v>
      </c>
      <c r="BB1169" s="15" t="s">
        <v>1544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69041001</v>
      </c>
      <c r="D1170" s="15" t="s">
        <v>1545</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1112</v>
      </c>
      <c r="AZ1170" s="13">
        <v>0</v>
      </c>
      <c r="BA1170" s="13">
        <v>1</v>
      </c>
      <c r="BB1170" s="174" t="s">
        <v>1546</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69041002</v>
      </c>
      <c r="D1171" s="15" t="s">
        <v>1547</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1548</v>
      </c>
      <c r="AZ1171" s="13">
        <v>0</v>
      </c>
      <c r="BA1171" s="13">
        <v>1</v>
      </c>
      <c r="BB1171" s="174" t="s">
        <v>1549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69041003</v>
      </c>
      <c r="D1172" s="15" t="s">
        <v>1550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1551</v>
      </c>
      <c r="AZ1172" s="13">
        <v>0</v>
      </c>
      <c r="BA1172" s="13">
        <v>1</v>
      </c>
      <c r="BB1172" s="174" t="s">
        <v>1552</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69041004</v>
      </c>
      <c r="D1173" s="15" t="s">
        <v>1553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1554</v>
      </c>
      <c r="AZ1173" s="13">
        <v>0</v>
      </c>
      <c r="BA1173" s="13">
        <v>1</v>
      </c>
      <c r="BB1173" s="174" t="s">
        <v>1555</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69041005</v>
      </c>
      <c r="D1174" s="15" t="s">
        <v>1556</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1557</v>
      </c>
      <c r="AZ1174" s="13">
        <v>0</v>
      </c>
      <c r="BA1174" s="13">
        <v>1</v>
      </c>
      <c r="BB1174" s="174" t="s">
        <v>1558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69041006</v>
      </c>
      <c r="D1175" s="15" t="s">
        <v>1559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1560</v>
      </c>
      <c r="AZ1175" s="13">
        <v>0</v>
      </c>
      <c r="BA1175" s="13">
        <v>1</v>
      </c>
      <c r="BB1175" s="174" t="s">
        <v>1561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69041007</v>
      </c>
      <c r="D1176" s="15" t="s">
        <v>1562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1" t="s">
        <v>1263</v>
      </c>
      <c r="AZ1176" s="13">
        <v>0</v>
      </c>
      <c r="BA1176" s="13">
        <v>1</v>
      </c>
      <c r="BB1176" s="174" t="s">
        <v>1264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69051001</v>
      </c>
      <c r="D1177" s="155" t="s">
        <v>386</v>
      </c>
      <c r="E1177" s="156">
        <v>1</v>
      </c>
      <c r="F1177" s="156">
        <v>61011101</v>
      </c>
      <c r="G1177" s="157">
        <v>0</v>
      </c>
      <c r="H1177" s="157">
        <v>0</v>
      </c>
      <c r="I1177" s="156">
        <v>1</v>
      </c>
      <c r="J1177" s="156">
        <v>0</v>
      </c>
      <c r="K1177" s="157">
        <v>0</v>
      </c>
      <c r="L1177" s="157">
        <v>0</v>
      </c>
      <c r="M1177" s="157" t="s">
        <v>1563</v>
      </c>
      <c r="N1177" s="157">
        <v>3</v>
      </c>
      <c r="O1177" s="157">
        <v>0</v>
      </c>
      <c r="P1177" s="157">
        <v>0</v>
      </c>
      <c r="Q1177" s="157">
        <v>0</v>
      </c>
      <c r="R1177" s="6">
        <v>0</v>
      </c>
      <c r="S1177" s="157">
        <v>0</v>
      </c>
      <c r="T1177" s="11">
        <v>1</v>
      </c>
      <c r="U1177" s="157">
        <v>0</v>
      </c>
      <c r="V1177" s="157">
        <v>0</v>
      </c>
      <c r="W1177" s="157">
        <v>0</v>
      </c>
      <c r="X1177" s="157">
        <v>0</v>
      </c>
      <c r="Y1177" s="157">
        <v>0</v>
      </c>
      <c r="Z1177" s="157">
        <v>0</v>
      </c>
      <c r="AA1177" s="157">
        <v>0</v>
      </c>
      <c r="AB1177" s="156">
        <v>0</v>
      </c>
      <c r="AC1177" s="157">
        <v>0</v>
      </c>
      <c r="AD1177" s="157">
        <v>0</v>
      </c>
      <c r="AE1177" s="157">
        <v>0</v>
      </c>
      <c r="AF1177" s="157">
        <v>0</v>
      </c>
      <c r="AG1177" s="157">
        <v>0</v>
      </c>
      <c r="AH1177" s="157">
        <v>0</v>
      </c>
      <c r="AI1177" s="6">
        <v>0</v>
      </c>
      <c r="AJ1177" s="157">
        <v>0</v>
      </c>
      <c r="AK1177" s="157">
        <v>0</v>
      </c>
      <c r="AL1177" s="157">
        <v>0</v>
      </c>
      <c r="AM1177" s="157">
        <v>0</v>
      </c>
      <c r="AN1177" s="157">
        <v>0</v>
      </c>
      <c r="AO1177" s="157">
        <v>0</v>
      </c>
      <c r="AP1177" s="157">
        <v>0</v>
      </c>
      <c r="AQ1177" s="157">
        <v>0</v>
      </c>
      <c r="AR1177" s="159">
        <v>0</v>
      </c>
      <c r="AS1177" s="157">
        <v>0</v>
      </c>
      <c r="AT1177" s="155">
        <v>0</v>
      </c>
      <c r="AU1177" s="157">
        <v>0</v>
      </c>
      <c r="AV1177" s="157">
        <v>0</v>
      </c>
      <c r="AW1177" s="157">
        <v>0</v>
      </c>
      <c r="AX1177" s="7" t="s">
        <v>160</v>
      </c>
      <c r="AY1177" s="157">
        <v>0</v>
      </c>
      <c r="AZ1177" s="161">
        <v>0</v>
      </c>
      <c r="BA1177" s="13">
        <v>1</v>
      </c>
      <c r="BB1177" s="155" t="s">
        <v>1564</v>
      </c>
      <c r="BC1177" s="157">
        <v>0</v>
      </c>
      <c r="BD1177" s="162">
        <v>0</v>
      </c>
      <c r="BE1177" s="6">
        <v>0</v>
      </c>
      <c r="BF1177" s="157">
        <v>0</v>
      </c>
      <c r="BG1177" s="157">
        <v>0</v>
      </c>
      <c r="BH1177" s="157">
        <v>0</v>
      </c>
      <c r="BI1177" s="9">
        <v>0</v>
      </c>
      <c r="BJ1177" s="6">
        <v>0</v>
      </c>
      <c r="BK1177" s="6">
        <v>0</v>
      </c>
      <c r="BL1177" s="6">
        <v>0</v>
      </c>
      <c r="BM1177" s="6">
        <v>0</v>
      </c>
      <c r="BN1177" s="6">
        <v>0</v>
      </c>
      <c r="BO1177" s="6">
        <v>0</v>
      </c>
    </row>
    <row r="1178" spans="3:67" ht="20.100000000000001" customHeight="1">
      <c r="C1178" s="14">
        <v>69051002</v>
      </c>
      <c r="D1178" s="155" t="s">
        <v>346</v>
      </c>
      <c r="E1178" s="156">
        <v>1</v>
      </c>
      <c r="F1178" s="156">
        <v>61011201</v>
      </c>
      <c r="G1178" s="157">
        <v>0</v>
      </c>
      <c r="H1178" s="157">
        <v>0</v>
      </c>
      <c r="I1178" s="156">
        <v>1</v>
      </c>
      <c r="J1178" s="156">
        <v>0</v>
      </c>
      <c r="K1178" s="157">
        <v>0</v>
      </c>
      <c r="L1178" s="157">
        <v>0</v>
      </c>
      <c r="M1178" s="157" t="s">
        <v>1565</v>
      </c>
      <c r="N1178" s="157">
        <v>3</v>
      </c>
      <c r="O1178" s="157">
        <v>0</v>
      </c>
      <c r="P1178" s="157">
        <v>0</v>
      </c>
      <c r="Q1178" s="157">
        <v>0</v>
      </c>
      <c r="R1178" s="6">
        <v>0</v>
      </c>
      <c r="S1178" s="157">
        <v>0</v>
      </c>
      <c r="T1178" s="11">
        <v>1</v>
      </c>
      <c r="U1178" s="157">
        <v>0</v>
      </c>
      <c r="V1178" s="157">
        <v>0</v>
      </c>
      <c r="W1178" s="157">
        <v>0</v>
      </c>
      <c r="X1178" s="157">
        <v>0</v>
      </c>
      <c r="Y1178" s="157">
        <v>0</v>
      </c>
      <c r="Z1178" s="157">
        <v>0</v>
      </c>
      <c r="AA1178" s="157">
        <v>0</v>
      </c>
      <c r="AB1178" s="156">
        <v>0</v>
      </c>
      <c r="AC1178" s="157">
        <v>0</v>
      </c>
      <c r="AD1178" s="157">
        <v>0</v>
      </c>
      <c r="AE1178" s="157">
        <v>0</v>
      </c>
      <c r="AF1178" s="157">
        <v>0</v>
      </c>
      <c r="AG1178" s="157">
        <v>0</v>
      </c>
      <c r="AH1178" s="157">
        <v>0</v>
      </c>
      <c r="AI1178" s="6">
        <v>0</v>
      </c>
      <c r="AJ1178" s="157">
        <v>0</v>
      </c>
      <c r="AK1178" s="157">
        <v>0</v>
      </c>
      <c r="AL1178" s="157">
        <v>0</v>
      </c>
      <c r="AM1178" s="157">
        <v>0</v>
      </c>
      <c r="AN1178" s="157">
        <v>0</v>
      </c>
      <c r="AO1178" s="157">
        <v>0</v>
      </c>
      <c r="AP1178" s="157">
        <v>0</v>
      </c>
      <c r="AQ1178" s="157">
        <v>0</v>
      </c>
      <c r="AR1178" s="159">
        <v>0</v>
      </c>
      <c r="AS1178" s="157">
        <v>0</v>
      </c>
      <c r="AT1178" s="155">
        <v>0</v>
      </c>
      <c r="AU1178" s="157">
        <v>0</v>
      </c>
      <c r="AV1178" s="157">
        <v>0</v>
      </c>
      <c r="AW1178" s="157">
        <v>0</v>
      </c>
      <c r="AX1178" s="7" t="s">
        <v>160</v>
      </c>
      <c r="AY1178" s="157">
        <v>0</v>
      </c>
      <c r="AZ1178" s="161">
        <v>0</v>
      </c>
      <c r="BA1178" s="13">
        <v>1</v>
      </c>
      <c r="BB1178" s="155" t="s">
        <v>1566</v>
      </c>
      <c r="BC1178" s="157">
        <v>0</v>
      </c>
      <c r="BD1178" s="162">
        <v>0</v>
      </c>
      <c r="BE1178" s="6">
        <v>0</v>
      </c>
      <c r="BF1178" s="157">
        <v>0</v>
      </c>
      <c r="BG1178" s="157">
        <v>0</v>
      </c>
      <c r="BH1178" s="157">
        <v>0</v>
      </c>
      <c r="BI1178" s="9">
        <v>0</v>
      </c>
      <c r="BJ1178" s="6">
        <v>0</v>
      </c>
      <c r="BK1178" s="6">
        <v>0</v>
      </c>
      <c r="BL1178" s="6">
        <v>0</v>
      </c>
      <c r="BM1178" s="6">
        <v>0</v>
      </c>
      <c r="BN1178" s="6">
        <v>0</v>
      </c>
      <c r="BO1178" s="6">
        <v>0</v>
      </c>
    </row>
    <row r="1179" spans="3:67" ht="20.100000000000001" customHeight="1">
      <c r="C1179" s="14">
        <v>69051003</v>
      </c>
      <c r="D1179" s="155" t="s">
        <v>690</v>
      </c>
      <c r="E1179" s="156">
        <v>1</v>
      </c>
      <c r="F1179" s="156">
        <v>61011301</v>
      </c>
      <c r="G1179" s="157">
        <v>0</v>
      </c>
      <c r="H1179" s="157">
        <v>0</v>
      </c>
      <c r="I1179" s="156">
        <v>1</v>
      </c>
      <c r="J1179" s="156">
        <v>0</v>
      </c>
      <c r="K1179" s="157">
        <v>0</v>
      </c>
      <c r="L1179" s="157">
        <v>0</v>
      </c>
      <c r="M1179" s="157" t="s">
        <v>1567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1568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69051011</v>
      </c>
      <c r="D1180" s="155" t="s">
        <v>1569</v>
      </c>
      <c r="E1180" s="156">
        <v>1</v>
      </c>
      <c r="F1180" s="156">
        <v>61021401</v>
      </c>
      <c r="G1180" s="157">
        <v>0</v>
      </c>
      <c r="H1180" s="157">
        <v>0</v>
      </c>
      <c r="I1180" s="156">
        <v>1</v>
      </c>
      <c r="J1180" s="156">
        <v>0</v>
      </c>
      <c r="K1180" s="157">
        <v>0</v>
      </c>
      <c r="L1180" s="157">
        <v>0</v>
      </c>
      <c r="M1180" s="157" t="s">
        <v>1357</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1356</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69051012</v>
      </c>
      <c r="D1181" s="155" t="s">
        <v>1570</v>
      </c>
      <c r="E1181" s="156">
        <v>1</v>
      </c>
      <c r="F1181" s="156">
        <v>61021201</v>
      </c>
      <c r="G1181" s="157">
        <v>0</v>
      </c>
      <c r="H1181" s="157">
        <v>0</v>
      </c>
      <c r="I1181" s="156">
        <v>1</v>
      </c>
      <c r="J1181" s="156">
        <v>0</v>
      </c>
      <c r="K1181" s="157">
        <v>0</v>
      </c>
      <c r="L1181" s="157">
        <v>0</v>
      </c>
      <c r="M1181" s="157" t="s">
        <v>1359</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1358</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69051013</v>
      </c>
      <c r="D1182" s="155" t="s">
        <v>1571</v>
      </c>
      <c r="E1182" s="156">
        <v>1</v>
      </c>
      <c r="F1182" s="156">
        <v>61021301</v>
      </c>
      <c r="G1182" s="157">
        <v>0</v>
      </c>
      <c r="H1182" s="157">
        <v>0</v>
      </c>
      <c r="I1182" s="156">
        <v>1</v>
      </c>
      <c r="J1182" s="156">
        <v>0</v>
      </c>
      <c r="K1182" s="157">
        <v>0</v>
      </c>
      <c r="L1182" s="157">
        <v>0</v>
      </c>
      <c r="M1182" s="157" t="s">
        <v>1361</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1360</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69051014</v>
      </c>
      <c r="D1183" s="155" t="s">
        <v>1572</v>
      </c>
      <c r="E1183" s="156">
        <v>1</v>
      </c>
      <c r="F1183" s="156">
        <v>61021402</v>
      </c>
      <c r="G1183" s="157">
        <v>0</v>
      </c>
      <c r="H1183" s="157">
        <v>0</v>
      </c>
      <c r="I1183" s="156">
        <v>1</v>
      </c>
      <c r="J1183" s="156">
        <v>0</v>
      </c>
      <c r="K1183" s="157">
        <v>0</v>
      </c>
      <c r="L1183" s="157">
        <v>0</v>
      </c>
      <c r="M1183" s="157" t="s">
        <v>1363</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1362</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69051021</v>
      </c>
      <c r="D1184" s="155" t="s">
        <v>1573</v>
      </c>
      <c r="E1184" s="156">
        <v>1</v>
      </c>
      <c r="F1184" s="156">
        <v>61022101</v>
      </c>
      <c r="G1184" s="157">
        <v>0</v>
      </c>
      <c r="H1184" s="157">
        <v>0</v>
      </c>
      <c r="I1184" s="156">
        <v>1</v>
      </c>
      <c r="J1184" s="156">
        <v>0</v>
      </c>
      <c r="K1184" s="157">
        <v>0</v>
      </c>
      <c r="L1184" s="157">
        <v>0</v>
      </c>
      <c r="M1184" s="157" t="s">
        <v>1365</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1364</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69051022</v>
      </c>
      <c r="D1185" s="155" t="s">
        <v>1574</v>
      </c>
      <c r="E1185" s="156">
        <v>1</v>
      </c>
      <c r="F1185" s="156">
        <v>61022201</v>
      </c>
      <c r="G1185" s="157">
        <v>0</v>
      </c>
      <c r="H1185" s="157">
        <v>0</v>
      </c>
      <c r="I1185" s="156">
        <v>1</v>
      </c>
      <c r="J1185" s="156">
        <v>0</v>
      </c>
      <c r="K1185" s="157">
        <v>0</v>
      </c>
      <c r="L1185" s="157">
        <v>0</v>
      </c>
      <c r="M1185" s="157" t="s">
        <v>1367</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1366</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69051023</v>
      </c>
      <c r="D1186" s="155" t="s">
        <v>1575</v>
      </c>
      <c r="E1186" s="156">
        <v>1</v>
      </c>
      <c r="F1186" s="156">
        <v>61022301</v>
      </c>
      <c r="G1186" s="157">
        <v>0</v>
      </c>
      <c r="H1186" s="157">
        <v>0</v>
      </c>
      <c r="I1186" s="156">
        <v>1</v>
      </c>
      <c r="J1186" s="156">
        <v>0</v>
      </c>
      <c r="K1186" s="157">
        <v>0</v>
      </c>
      <c r="L1186" s="157">
        <v>0</v>
      </c>
      <c r="M1186" s="157" t="s">
        <v>1369</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1368</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69051024</v>
      </c>
      <c r="D1187" s="155" t="s">
        <v>1576</v>
      </c>
      <c r="E1187" s="156">
        <v>1</v>
      </c>
      <c r="F1187" s="156">
        <v>61022401</v>
      </c>
      <c r="G1187" s="157">
        <v>0</v>
      </c>
      <c r="H1187" s="157">
        <v>0</v>
      </c>
      <c r="I1187" s="156">
        <v>1</v>
      </c>
      <c r="J1187" s="156">
        <v>0</v>
      </c>
      <c r="K1187" s="157">
        <v>0</v>
      </c>
      <c r="L1187" s="157">
        <v>0</v>
      </c>
      <c r="M1187" s="157" t="s">
        <v>1371</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1370</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69051031</v>
      </c>
      <c r="D1188" s="155" t="s">
        <v>1577</v>
      </c>
      <c r="E1188" s="156">
        <v>1</v>
      </c>
      <c r="F1188" s="156">
        <v>61023101</v>
      </c>
      <c r="G1188" s="157">
        <v>0</v>
      </c>
      <c r="H1188" s="157">
        <v>0</v>
      </c>
      <c r="I1188" s="156">
        <v>1</v>
      </c>
      <c r="J1188" s="156">
        <v>0</v>
      </c>
      <c r="K1188" s="157">
        <v>0</v>
      </c>
      <c r="L1188" s="157">
        <v>0</v>
      </c>
      <c r="M1188" s="157" t="s">
        <v>1373</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1372</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69051032</v>
      </c>
      <c r="D1189" s="155" t="s">
        <v>1578</v>
      </c>
      <c r="E1189" s="156">
        <v>1</v>
      </c>
      <c r="F1189" s="156">
        <v>61023201</v>
      </c>
      <c r="G1189" s="157">
        <v>0</v>
      </c>
      <c r="H1189" s="157">
        <v>0</v>
      </c>
      <c r="I1189" s="156">
        <v>1</v>
      </c>
      <c r="J1189" s="156">
        <v>0</v>
      </c>
      <c r="K1189" s="157">
        <v>0</v>
      </c>
      <c r="L1189" s="157">
        <v>0</v>
      </c>
      <c r="M1189" s="157" t="s">
        <v>1375</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1374</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69051033</v>
      </c>
      <c r="D1190" s="155" t="s">
        <v>1579</v>
      </c>
      <c r="E1190" s="156">
        <v>1</v>
      </c>
      <c r="F1190" s="156">
        <v>61023301</v>
      </c>
      <c r="G1190" s="157">
        <v>0</v>
      </c>
      <c r="H1190" s="157">
        <v>0</v>
      </c>
      <c r="I1190" s="156">
        <v>1</v>
      </c>
      <c r="J1190" s="156">
        <v>0</v>
      </c>
      <c r="K1190" s="157">
        <v>0</v>
      </c>
      <c r="L1190" s="157">
        <v>0</v>
      </c>
      <c r="M1190" s="157" t="s">
        <v>1377</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1376</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69051034</v>
      </c>
      <c r="D1191" s="155" t="s">
        <v>1580</v>
      </c>
      <c r="E1191" s="156">
        <v>1</v>
      </c>
      <c r="F1191" s="156">
        <v>61023401</v>
      </c>
      <c r="G1191" s="157">
        <v>0</v>
      </c>
      <c r="H1191" s="157">
        <v>0</v>
      </c>
      <c r="I1191" s="156">
        <v>1</v>
      </c>
      <c r="J1191" s="156">
        <v>0</v>
      </c>
      <c r="K1191" s="157">
        <v>0</v>
      </c>
      <c r="L1191" s="157">
        <v>0</v>
      </c>
      <c r="M1191" s="157" t="s">
        <v>1379</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1378</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69052001</v>
      </c>
      <c r="D1192" s="155" t="s">
        <v>1581</v>
      </c>
      <c r="E1192" s="156">
        <v>1</v>
      </c>
      <c r="F1192" s="156">
        <v>62011101</v>
      </c>
      <c r="G1192" s="157">
        <v>0</v>
      </c>
      <c r="H1192" s="157">
        <v>0</v>
      </c>
      <c r="I1192" s="156">
        <v>1</v>
      </c>
      <c r="J1192" s="156">
        <v>0</v>
      </c>
      <c r="K1192" s="157">
        <v>0</v>
      </c>
      <c r="L1192" s="157">
        <v>0</v>
      </c>
      <c r="M1192" s="157" t="s">
        <v>1582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1583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69052002</v>
      </c>
      <c r="D1193" s="155" t="s">
        <v>1584</v>
      </c>
      <c r="E1193" s="156">
        <v>1</v>
      </c>
      <c r="F1193" s="156">
        <v>62011201</v>
      </c>
      <c r="G1193" s="157">
        <v>0</v>
      </c>
      <c r="H1193" s="157">
        <v>0</v>
      </c>
      <c r="I1193" s="156">
        <v>1</v>
      </c>
      <c r="J1193" s="156">
        <v>0</v>
      </c>
      <c r="K1193" s="157">
        <v>0</v>
      </c>
      <c r="L1193" s="157">
        <v>0</v>
      </c>
      <c r="M1193" s="157" t="s">
        <v>1585</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1586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69052003</v>
      </c>
      <c r="D1194" s="155" t="s">
        <v>1587</v>
      </c>
      <c r="E1194" s="156">
        <v>1</v>
      </c>
      <c r="F1194" s="156">
        <v>62011301</v>
      </c>
      <c r="G1194" s="157">
        <v>0</v>
      </c>
      <c r="H1194" s="157">
        <v>0</v>
      </c>
      <c r="I1194" s="156">
        <v>1</v>
      </c>
      <c r="J1194" s="156">
        <v>0</v>
      </c>
      <c r="K1194" s="157">
        <v>0</v>
      </c>
      <c r="L1194" s="157">
        <v>0</v>
      </c>
      <c r="M1194" s="157" t="s">
        <v>1588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1589</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69052011</v>
      </c>
      <c r="D1195" s="155" t="s">
        <v>1590</v>
      </c>
      <c r="E1195" s="156">
        <v>1</v>
      </c>
      <c r="F1195" s="156">
        <v>61021101</v>
      </c>
      <c r="G1195" s="157">
        <v>0</v>
      </c>
      <c r="H1195" s="157">
        <v>0</v>
      </c>
      <c r="I1195" s="156">
        <v>1</v>
      </c>
      <c r="J1195" s="156">
        <v>0</v>
      </c>
      <c r="K1195" s="157">
        <v>0</v>
      </c>
      <c r="L1195" s="157">
        <v>0</v>
      </c>
      <c r="M1195" s="157" t="s">
        <v>1393</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1392</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69052012</v>
      </c>
      <c r="D1196" s="155" t="s">
        <v>1591</v>
      </c>
      <c r="E1196" s="156">
        <v>1</v>
      </c>
      <c r="F1196" s="156">
        <v>62021301</v>
      </c>
      <c r="G1196" s="157">
        <v>0</v>
      </c>
      <c r="H1196" s="157">
        <v>0</v>
      </c>
      <c r="I1196" s="156">
        <v>1</v>
      </c>
      <c r="J1196" s="156">
        <v>0</v>
      </c>
      <c r="K1196" s="157">
        <v>0</v>
      </c>
      <c r="L1196" s="157">
        <v>0</v>
      </c>
      <c r="M1196" s="157" t="s">
        <v>1395</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1394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69052013</v>
      </c>
      <c r="D1197" s="155" t="s">
        <v>1592</v>
      </c>
      <c r="E1197" s="156">
        <v>1</v>
      </c>
      <c r="F1197" s="156">
        <v>62021401</v>
      </c>
      <c r="G1197" s="157">
        <v>0</v>
      </c>
      <c r="H1197" s="157">
        <v>0</v>
      </c>
      <c r="I1197" s="156">
        <v>1</v>
      </c>
      <c r="J1197" s="156">
        <v>0</v>
      </c>
      <c r="K1197" s="157">
        <v>0</v>
      </c>
      <c r="L1197" s="157">
        <v>0</v>
      </c>
      <c r="M1197" s="157" t="s">
        <v>1397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1396</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69052014</v>
      </c>
      <c r="D1198" s="155" t="s">
        <v>1593</v>
      </c>
      <c r="E1198" s="156">
        <v>1</v>
      </c>
      <c r="F1198" s="156">
        <v>62021501</v>
      </c>
      <c r="G1198" s="157">
        <v>0</v>
      </c>
      <c r="H1198" s="157">
        <v>0</v>
      </c>
      <c r="I1198" s="156">
        <v>1</v>
      </c>
      <c r="J1198" s="156">
        <v>0</v>
      </c>
      <c r="K1198" s="157">
        <v>0</v>
      </c>
      <c r="L1198" s="157">
        <v>0</v>
      </c>
      <c r="M1198" s="157" t="s">
        <v>1399</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1398</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69052021</v>
      </c>
      <c r="D1199" s="155" t="s">
        <v>1594</v>
      </c>
      <c r="E1199" s="156">
        <v>1</v>
      </c>
      <c r="F1199" s="156">
        <v>62022101</v>
      </c>
      <c r="G1199" s="157">
        <v>0</v>
      </c>
      <c r="H1199" s="157">
        <v>0</v>
      </c>
      <c r="I1199" s="156">
        <v>1</v>
      </c>
      <c r="J1199" s="156">
        <v>0</v>
      </c>
      <c r="K1199" s="157">
        <v>0</v>
      </c>
      <c r="L1199" s="157">
        <v>0</v>
      </c>
      <c r="M1199" s="157" t="s">
        <v>1401</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1400</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69052022</v>
      </c>
      <c r="D1200" s="155" t="s">
        <v>1595</v>
      </c>
      <c r="E1200" s="156">
        <v>1</v>
      </c>
      <c r="F1200" s="156">
        <v>62022201</v>
      </c>
      <c r="G1200" s="157">
        <v>0</v>
      </c>
      <c r="H1200" s="157">
        <v>0</v>
      </c>
      <c r="I1200" s="156">
        <v>1</v>
      </c>
      <c r="J1200" s="156">
        <v>0</v>
      </c>
      <c r="K1200" s="157">
        <v>0</v>
      </c>
      <c r="L1200" s="157">
        <v>0</v>
      </c>
      <c r="M1200" s="157" t="s">
        <v>1403</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1402</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69052023</v>
      </c>
      <c r="D1201" s="155" t="s">
        <v>1596</v>
      </c>
      <c r="E1201" s="156">
        <v>1</v>
      </c>
      <c r="F1201" s="156">
        <v>62022301</v>
      </c>
      <c r="G1201" s="157">
        <v>0</v>
      </c>
      <c r="H1201" s="157">
        <v>0</v>
      </c>
      <c r="I1201" s="156">
        <v>1</v>
      </c>
      <c r="J1201" s="156">
        <v>0</v>
      </c>
      <c r="K1201" s="157">
        <v>0</v>
      </c>
      <c r="L1201" s="157">
        <v>0</v>
      </c>
      <c r="M1201" s="157" t="s">
        <v>1405</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1404</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69052024</v>
      </c>
      <c r="D1202" s="155" t="s">
        <v>1597</v>
      </c>
      <c r="E1202" s="156">
        <v>1</v>
      </c>
      <c r="F1202" s="156">
        <v>62022401</v>
      </c>
      <c r="G1202" s="157">
        <v>0</v>
      </c>
      <c r="H1202" s="157">
        <v>0</v>
      </c>
      <c r="I1202" s="156">
        <v>1</v>
      </c>
      <c r="J1202" s="156">
        <v>0</v>
      </c>
      <c r="K1202" s="157">
        <v>0</v>
      </c>
      <c r="L1202" s="157">
        <v>0</v>
      </c>
      <c r="M1202" s="157" t="s">
        <v>1407</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1406</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69052031</v>
      </c>
      <c r="D1203" s="155" t="s">
        <v>1598</v>
      </c>
      <c r="E1203" s="156">
        <v>1</v>
      </c>
      <c r="F1203" s="156">
        <v>62021101</v>
      </c>
      <c r="G1203" s="157">
        <v>0</v>
      </c>
      <c r="H1203" s="157">
        <v>0</v>
      </c>
      <c r="I1203" s="156">
        <v>1</v>
      </c>
      <c r="J1203" s="156">
        <v>0</v>
      </c>
      <c r="K1203" s="157">
        <v>0</v>
      </c>
      <c r="L1203" s="157">
        <v>0</v>
      </c>
      <c r="M1203" s="157" t="s">
        <v>1409</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1408</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69052032</v>
      </c>
      <c r="D1204" s="155" t="s">
        <v>1599</v>
      </c>
      <c r="E1204" s="156">
        <v>1</v>
      </c>
      <c r="F1204" s="156">
        <v>62023201</v>
      </c>
      <c r="G1204" s="157">
        <v>0</v>
      </c>
      <c r="H1204" s="157">
        <v>0</v>
      </c>
      <c r="I1204" s="156">
        <v>1</v>
      </c>
      <c r="J1204" s="156">
        <v>0</v>
      </c>
      <c r="K1204" s="157">
        <v>0</v>
      </c>
      <c r="L1204" s="157">
        <v>0</v>
      </c>
      <c r="M1204" s="157" t="s">
        <v>1411</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1410</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69052033</v>
      </c>
      <c r="D1205" s="155" t="s">
        <v>1600</v>
      </c>
      <c r="E1205" s="156">
        <v>1</v>
      </c>
      <c r="F1205" s="156">
        <v>62023301</v>
      </c>
      <c r="G1205" s="157">
        <v>0</v>
      </c>
      <c r="H1205" s="157">
        <v>0</v>
      </c>
      <c r="I1205" s="156">
        <v>1</v>
      </c>
      <c r="J1205" s="156">
        <v>0</v>
      </c>
      <c r="K1205" s="157">
        <v>0</v>
      </c>
      <c r="L1205" s="157">
        <v>0</v>
      </c>
      <c r="M1205" s="157" t="s">
        <v>1413</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1412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69052034</v>
      </c>
      <c r="D1206" s="155" t="s">
        <v>1601</v>
      </c>
      <c r="E1206" s="156">
        <v>1</v>
      </c>
      <c r="F1206" s="156">
        <v>62023401</v>
      </c>
      <c r="G1206" s="157">
        <v>0</v>
      </c>
      <c r="H1206" s="157">
        <v>0</v>
      </c>
      <c r="I1206" s="156">
        <v>1</v>
      </c>
      <c r="J1206" s="156">
        <v>0</v>
      </c>
      <c r="K1206" s="157">
        <v>0</v>
      </c>
      <c r="L1206" s="157">
        <v>0</v>
      </c>
      <c r="M1206" s="157" t="s">
        <v>1415</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1414</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01">
        <v>69053001</v>
      </c>
      <c r="D1207" s="168" t="s">
        <v>695</v>
      </c>
      <c r="E1207" s="169">
        <v>1</v>
      </c>
      <c r="F1207" s="169">
        <v>62011101</v>
      </c>
      <c r="G1207" s="170">
        <v>0</v>
      </c>
      <c r="H1207" s="170">
        <v>0</v>
      </c>
      <c r="I1207" s="169">
        <v>1</v>
      </c>
      <c r="J1207" s="169">
        <v>0</v>
      </c>
      <c r="K1207" s="170">
        <v>0</v>
      </c>
      <c r="L1207" s="170">
        <v>0</v>
      </c>
      <c r="M1207" s="170" t="s">
        <v>1602</v>
      </c>
      <c r="N1207" s="170">
        <v>3</v>
      </c>
      <c r="O1207" s="170">
        <v>0</v>
      </c>
      <c r="P1207" s="170">
        <v>0</v>
      </c>
      <c r="Q1207" s="170">
        <v>0</v>
      </c>
      <c r="R1207" s="100">
        <v>0</v>
      </c>
      <c r="S1207" s="170">
        <v>0</v>
      </c>
      <c r="T1207" s="97">
        <v>1</v>
      </c>
      <c r="U1207" s="170">
        <v>0</v>
      </c>
      <c r="V1207" s="170">
        <v>0</v>
      </c>
      <c r="W1207" s="170">
        <v>0</v>
      </c>
      <c r="X1207" s="170">
        <v>0</v>
      </c>
      <c r="Y1207" s="170">
        <v>0</v>
      </c>
      <c r="Z1207" s="170">
        <v>0</v>
      </c>
      <c r="AA1207" s="170">
        <v>0</v>
      </c>
      <c r="AB1207" s="169">
        <v>0</v>
      </c>
      <c r="AC1207" s="170">
        <v>0</v>
      </c>
      <c r="AD1207" s="170">
        <v>0</v>
      </c>
      <c r="AE1207" s="170">
        <v>0</v>
      </c>
      <c r="AF1207" s="170">
        <v>0</v>
      </c>
      <c r="AG1207" s="170">
        <v>0</v>
      </c>
      <c r="AH1207" s="170">
        <v>0</v>
      </c>
      <c r="AI1207" s="100">
        <v>0</v>
      </c>
      <c r="AJ1207" s="170">
        <v>0</v>
      </c>
      <c r="AK1207" s="170">
        <v>0</v>
      </c>
      <c r="AL1207" s="170">
        <v>0</v>
      </c>
      <c r="AM1207" s="170">
        <v>0</v>
      </c>
      <c r="AN1207" s="170">
        <v>0</v>
      </c>
      <c r="AO1207" s="170">
        <v>0</v>
      </c>
      <c r="AP1207" s="170">
        <v>0</v>
      </c>
      <c r="AQ1207" s="170">
        <v>0</v>
      </c>
      <c r="AR1207" s="172">
        <v>0</v>
      </c>
      <c r="AS1207" s="170">
        <v>0</v>
      </c>
      <c r="AT1207" s="168">
        <v>0</v>
      </c>
      <c r="AU1207" s="170">
        <v>0</v>
      </c>
      <c r="AV1207" s="170">
        <v>0</v>
      </c>
      <c r="AW1207" s="170">
        <v>0</v>
      </c>
      <c r="AX1207" s="116" t="s">
        <v>160</v>
      </c>
      <c r="AY1207" s="170">
        <v>0</v>
      </c>
      <c r="AZ1207" s="175">
        <v>0</v>
      </c>
      <c r="BA1207" s="99">
        <v>1</v>
      </c>
      <c r="BB1207" s="168" t="s">
        <v>1583</v>
      </c>
      <c r="BC1207" s="170">
        <v>0</v>
      </c>
      <c r="BD1207" s="176">
        <v>0</v>
      </c>
      <c r="BE1207" s="100">
        <v>0</v>
      </c>
      <c r="BF1207" s="170">
        <v>0</v>
      </c>
      <c r="BG1207" s="170">
        <v>0</v>
      </c>
      <c r="BH1207" s="170">
        <v>0</v>
      </c>
      <c r="BI1207" s="103">
        <v>0</v>
      </c>
      <c r="BJ1207" s="100">
        <v>0</v>
      </c>
      <c r="BK1207" s="100">
        <v>0</v>
      </c>
      <c r="BL1207" s="100">
        <v>0</v>
      </c>
      <c r="BM1207" s="100">
        <v>0</v>
      </c>
      <c r="BN1207" s="100">
        <v>0</v>
      </c>
      <c r="BO1207" s="100">
        <v>0</v>
      </c>
    </row>
    <row r="1208" spans="3:67" ht="20.100000000000001" customHeight="1">
      <c r="C1208" s="101">
        <v>69053002</v>
      </c>
      <c r="D1208" s="168" t="s">
        <v>696</v>
      </c>
      <c r="E1208" s="169">
        <v>1</v>
      </c>
      <c r="F1208" s="169">
        <v>62011201</v>
      </c>
      <c r="G1208" s="170">
        <v>0</v>
      </c>
      <c r="H1208" s="170">
        <v>0</v>
      </c>
      <c r="I1208" s="169">
        <v>1</v>
      </c>
      <c r="J1208" s="169">
        <v>0</v>
      </c>
      <c r="K1208" s="170">
        <v>0</v>
      </c>
      <c r="L1208" s="170">
        <v>0</v>
      </c>
      <c r="M1208" s="170" t="s">
        <v>1603</v>
      </c>
      <c r="N1208" s="170">
        <v>3</v>
      </c>
      <c r="O1208" s="170">
        <v>0</v>
      </c>
      <c r="P1208" s="170">
        <v>0</v>
      </c>
      <c r="Q1208" s="170">
        <v>0</v>
      </c>
      <c r="R1208" s="100">
        <v>0</v>
      </c>
      <c r="S1208" s="170">
        <v>0</v>
      </c>
      <c r="T1208" s="97">
        <v>1</v>
      </c>
      <c r="U1208" s="170">
        <v>0</v>
      </c>
      <c r="V1208" s="170">
        <v>0</v>
      </c>
      <c r="W1208" s="170">
        <v>0</v>
      </c>
      <c r="X1208" s="170">
        <v>0</v>
      </c>
      <c r="Y1208" s="170">
        <v>0</v>
      </c>
      <c r="Z1208" s="170">
        <v>0</v>
      </c>
      <c r="AA1208" s="170">
        <v>0</v>
      </c>
      <c r="AB1208" s="169">
        <v>0</v>
      </c>
      <c r="AC1208" s="170">
        <v>0</v>
      </c>
      <c r="AD1208" s="170">
        <v>0</v>
      </c>
      <c r="AE1208" s="170">
        <v>0</v>
      </c>
      <c r="AF1208" s="170">
        <v>0</v>
      </c>
      <c r="AG1208" s="170">
        <v>0</v>
      </c>
      <c r="AH1208" s="170">
        <v>0</v>
      </c>
      <c r="AI1208" s="100">
        <v>0</v>
      </c>
      <c r="AJ1208" s="170">
        <v>0</v>
      </c>
      <c r="AK1208" s="170">
        <v>0</v>
      </c>
      <c r="AL1208" s="170">
        <v>0</v>
      </c>
      <c r="AM1208" s="170">
        <v>0</v>
      </c>
      <c r="AN1208" s="170">
        <v>0</v>
      </c>
      <c r="AO1208" s="170">
        <v>0</v>
      </c>
      <c r="AP1208" s="170">
        <v>0</v>
      </c>
      <c r="AQ1208" s="170">
        <v>0</v>
      </c>
      <c r="AR1208" s="172">
        <v>0</v>
      </c>
      <c r="AS1208" s="170">
        <v>0</v>
      </c>
      <c r="AT1208" s="168">
        <v>0</v>
      </c>
      <c r="AU1208" s="170">
        <v>0</v>
      </c>
      <c r="AV1208" s="170">
        <v>0</v>
      </c>
      <c r="AW1208" s="170">
        <v>0</v>
      </c>
      <c r="AX1208" s="116" t="s">
        <v>160</v>
      </c>
      <c r="AY1208" s="170">
        <v>0</v>
      </c>
      <c r="AZ1208" s="175">
        <v>0</v>
      </c>
      <c r="BA1208" s="99">
        <v>1</v>
      </c>
      <c r="BB1208" s="168" t="s">
        <v>1586</v>
      </c>
      <c r="BC1208" s="170">
        <v>0</v>
      </c>
      <c r="BD1208" s="176">
        <v>0</v>
      </c>
      <c r="BE1208" s="100">
        <v>0</v>
      </c>
      <c r="BF1208" s="170">
        <v>0</v>
      </c>
      <c r="BG1208" s="170">
        <v>0</v>
      </c>
      <c r="BH1208" s="170">
        <v>0</v>
      </c>
      <c r="BI1208" s="103">
        <v>0</v>
      </c>
      <c r="BJ1208" s="100">
        <v>0</v>
      </c>
      <c r="BK1208" s="100">
        <v>0</v>
      </c>
      <c r="BL1208" s="100">
        <v>0</v>
      </c>
      <c r="BM1208" s="100">
        <v>0</v>
      </c>
      <c r="BN1208" s="100">
        <v>0</v>
      </c>
      <c r="BO1208" s="100">
        <v>0</v>
      </c>
    </row>
    <row r="1209" spans="3:67" ht="20.100000000000001" customHeight="1">
      <c r="C1209" s="101">
        <v>69053003</v>
      </c>
      <c r="D1209" s="168" t="s">
        <v>697</v>
      </c>
      <c r="E1209" s="169">
        <v>1</v>
      </c>
      <c r="F1209" s="169">
        <v>62011301</v>
      </c>
      <c r="G1209" s="170">
        <v>0</v>
      </c>
      <c r="H1209" s="170">
        <v>0</v>
      </c>
      <c r="I1209" s="169">
        <v>1</v>
      </c>
      <c r="J1209" s="169">
        <v>0</v>
      </c>
      <c r="K1209" s="170">
        <v>0</v>
      </c>
      <c r="L1209" s="170">
        <v>0</v>
      </c>
      <c r="M1209" s="170" t="s">
        <v>1604</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1589</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69053011</v>
      </c>
      <c r="D1210" s="168" t="s">
        <v>874</v>
      </c>
      <c r="E1210" s="169">
        <v>1</v>
      </c>
      <c r="F1210" s="169">
        <v>61021101</v>
      </c>
      <c r="G1210" s="170">
        <v>0</v>
      </c>
      <c r="H1210" s="170">
        <v>0</v>
      </c>
      <c r="I1210" s="169">
        <v>1</v>
      </c>
      <c r="J1210" s="169">
        <v>0</v>
      </c>
      <c r="K1210" s="170">
        <v>0</v>
      </c>
      <c r="L1210" s="170">
        <v>0</v>
      </c>
      <c r="M1210" s="170" t="s">
        <v>1429</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1392</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69053012</v>
      </c>
      <c r="D1211" s="168" t="s">
        <v>886</v>
      </c>
      <c r="E1211" s="169">
        <v>1</v>
      </c>
      <c r="F1211" s="169">
        <v>62021301</v>
      </c>
      <c r="G1211" s="170">
        <v>0</v>
      </c>
      <c r="H1211" s="170">
        <v>0</v>
      </c>
      <c r="I1211" s="169">
        <v>1</v>
      </c>
      <c r="J1211" s="169">
        <v>0</v>
      </c>
      <c r="K1211" s="170">
        <v>0</v>
      </c>
      <c r="L1211" s="170">
        <v>0</v>
      </c>
      <c r="M1211" s="170" t="s">
        <v>1431</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1394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69053013</v>
      </c>
      <c r="D1212" s="168" t="s">
        <v>898</v>
      </c>
      <c r="E1212" s="169">
        <v>1</v>
      </c>
      <c r="F1212" s="169">
        <v>62021401</v>
      </c>
      <c r="G1212" s="170">
        <v>0</v>
      </c>
      <c r="H1212" s="170">
        <v>0</v>
      </c>
      <c r="I1212" s="169">
        <v>1</v>
      </c>
      <c r="J1212" s="169">
        <v>0</v>
      </c>
      <c r="K1212" s="170">
        <v>0</v>
      </c>
      <c r="L1212" s="170">
        <v>0</v>
      </c>
      <c r="M1212" s="170" t="s">
        <v>1433</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1396</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69053014</v>
      </c>
      <c r="D1213" s="168" t="s">
        <v>899</v>
      </c>
      <c r="E1213" s="169">
        <v>1</v>
      </c>
      <c r="F1213" s="169">
        <v>62021501</v>
      </c>
      <c r="G1213" s="170">
        <v>0</v>
      </c>
      <c r="H1213" s="170">
        <v>0</v>
      </c>
      <c r="I1213" s="169">
        <v>1</v>
      </c>
      <c r="J1213" s="169">
        <v>0</v>
      </c>
      <c r="K1213" s="170">
        <v>0</v>
      </c>
      <c r="L1213" s="170">
        <v>0</v>
      </c>
      <c r="M1213" s="170" t="s">
        <v>1435</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1398</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69053021</v>
      </c>
      <c r="D1214" s="168" t="s">
        <v>911</v>
      </c>
      <c r="E1214" s="169">
        <v>1</v>
      </c>
      <c r="F1214" s="169">
        <v>62022101</v>
      </c>
      <c r="G1214" s="170">
        <v>0</v>
      </c>
      <c r="H1214" s="170">
        <v>0</v>
      </c>
      <c r="I1214" s="169">
        <v>1</v>
      </c>
      <c r="J1214" s="169">
        <v>0</v>
      </c>
      <c r="K1214" s="170">
        <v>0</v>
      </c>
      <c r="L1214" s="170">
        <v>0</v>
      </c>
      <c r="M1214" s="170" t="s">
        <v>1437</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1400</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69053022</v>
      </c>
      <c r="D1215" s="168" t="s">
        <v>912</v>
      </c>
      <c r="E1215" s="169">
        <v>1</v>
      </c>
      <c r="F1215" s="169">
        <v>62022201</v>
      </c>
      <c r="G1215" s="170">
        <v>0</v>
      </c>
      <c r="H1215" s="170">
        <v>0</v>
      </c>
      <c r="I1215" s="169">
        <v>1</v>
      </c>
      <c r="J1215" s="169">
        <v>0</v>
      </c>
      <c r="K1215" s="170">
        <v>0</v>
      </c>
      <c r="L1215" s="170">
        <v>0</v>
      </c>
      <c r="M1215" s="170" t="s">
        <v>1439</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1402</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69053023</v>
      </c>
      <c r="D1216" s="168" t="s">
        <v>636</v>
      </c>
      <c r="E1216" s="169">
        <v>1</v>
      </c>
      <c r="F1216" s="169">
        <v>62022301</v>
      </c>
      <c r="G1216" s="170">
        <v>0</v>
      </c>
      <c r="H1216" s="170">
        <v>0</v>
      </c>
      <c r="I1216" s="169">
        <v>1</v>
      </c>
      <c r="J1216" s="169">
        <v>0</v>
      </c>
      <c r="K1216" s="170">
        <v>0</v>
      </c>
      <c r="L1216" s="170">
        <v>0</v>
      </c>
      <c r="M1216" s="170" t="s">
        <v>1441</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1404</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69053024</v>
      </c>
      <c r="D1217" s="168" t="s">
        <v>913</v>
      </c>
      <c r="E1217" s="169">
        <v>1</v>
      </c>
      <c r="F1217" s="169">
        <v>62022401</v>
      </c>
      <c r="G1217" s="170">
        <v>0</v>
      </c>
      <c r="H1217" s="170">
        <v>0</v>
      </c>
      <c r="I1217" s="169">
        <v>1</v>
      </c>
      <c r="J1217" s="169">
        <v>0</v>
      </c>
      <c r="K1217" s="170">
        <v>0</v>
      </c>
      <c r="L1217" s="170">
        <v>0</v>
      </c>
      <c r="M1217" s="170" t="s">
        <v>1443</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1406</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69053031</v>
      </c>
      <c r="D1218" s="168" t="s">
        <v>914</v>
      </c>
      <c r="E1218" s="169">
        <v>1</v>
      </c>
      <c r="F1218" s="169">
        <v>62021101</v>
      </c>
      <c r="G1218" s="170">
        <v>0</v>
      </c>
      <c r="H1218" s="170">
        <v>0</v>
      </c>
      <c r="I1218" s="169">
        <v>1</v>
      </c>
      <c r="J1218" s="169">
        <v>0</v>
      </c>
      <c r="K1218" s="170">
        <v>0</v>
      </c>
      <c r="L1218" s="170">
        <v>0</v>
      </c>
      <c r="M1218" s="170" t="s">
        <v>1445</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1408</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69053032</v>
      </c>
      <c r="D1219" s="168" t="s">
        <v>925</v>
      </c>
      <c r="E1219" s="169">
        <v>1</v>
      </c>
      <c r="F1219" s="169">
        <v>62023201</v>
      </c>
      <c r="G1219" s="170">
        <v>0</v>
      </c>
      <c r="H1219" s="170">
        <v>0</v>
      </c>
      <c r="I1219" s="169">
        <v>1</v>
      </c>
      <c r="J1219" s="169">
        <v>0</v>
      </c>
      <c r="K1219" s="170">
        <v>0</v>
      </c>
      <c r="L1219" s="170">
        <v>0</v>
      </c>
      <c r="M1219" s="170" t="s">
        <v>1447</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1410</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69053033</v>
      </c>
      <c r="D1220" s="168" t="s">
        <v>926</v>
      </c>
      <c r="E1220" s="169">
        <v>1</v>
      </c>
      <c r="F1220" s="169">
        <v>62023301</v>
      </c>
      <c r="G1220" s="170">
        <v>0</v>
      </c>
      <c r="H1220" s="170">
        <v>0</v>
      </c>
      <c r="I1220" s="169">
        <v>1</v>
      </c>
      <c r="J1220" s="169">
        <v>0</v>
      </c>
      <c r="K1220" s="170">
        <v>0</v>
      </c>
      <c r="L1220" s="170">
        <v>0</v>
      </c>
      <c r="M1220" s="170" t="s">
        <v>1449</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1412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69053034</v>
      </c>
      <c r="D1221" s="168" t="s">
        <v>927</v>
      </c>
      <c r="E1221" s="169">
        <v>1</v>
      </c>
      <c r="F1221" s="169">
        <v>62023401</v>
      </c>
      <c r="G1221" s="170">
        <v>0</v>
      </c>
      <c r="H1221" s="170">
        <v>0</v>
      </c>
      <c r="I1221" s="169">
        <v>1</v>
      </c>
      <c r="J1221" s="169">
        <v>0</v>
      </c>
      <c r="K1221" s="170">
        <v>0</v>
      </c>
      <c r="L1221" s="170">
        <v>0</v>
      </c>
      <c r="M1221" s="170" t="s">
        <v>1451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1414</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4">
        <v>69060100</v>
      </c>
      <c r="D1222" s="15" t="s">
        <v>1605</v>
      </c>
      <c r="E1222" s="14">
        <v>0</v>
      </c>
      <c r="F1222" s="14">
        <v>69060100</v>
      </c>
      <c r="G1222" s="14">
        <v>69060101</v>
      </c>
      <c r="H1222" s="13">
        <v>0</v>
      </c>
      <c r="I1222" s="14">
        <v>20</v>
      </c>
      <c r="J1222" s="14">
        <v>1</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158</v>
      </c>
      <c r="AT1222" s="15" t="s">
        <v>159</v>
      </c>
      <c r="AU1222" s="14">
        <v>0</v>
      </c>
      <c r="AV1222" s="14">
        <v>0</v>
      </c>
      <c r="AW1222" s="14">
        <v>0</v>
      </c>
      <c r="AX1222" s="15" t="s">
        <v>160</v>
      </c>
      <c r="AY1222" s="15" t="s">
        <v>1606</v>
      </c>
      <c r="AZ1222" s="13">
        <v>0</v>
      </c>
      <c r="BA1222" s="13">
        <v>1</v>
      </c>
      <c r="BB1222" s="15" t="s">
        <v>1607</v>
      </c>
      <c r="BC1222" s="14">
        <v>0</v>
      </c>
      <c r="BD1222" s="11">
        <v>0</v>
      </c>
      <c r="BE1222" s="14">
        <v>0</v>
      </c>
      <c r="BF1222" s="14">
        <v>0</v>
      </c>
      <c r="BG1222" s="14">
        <v>0</v>
      </c>
      <c r="BH1222" s="14">
        <v>0</v>
      </c>
      <c r="BI1222" s="9">
        <v>0</v>
      </c>
      <c r="BJ1222" s="6">
        <v>0</v>
      </c>
      <c r="BK1222" s="6">
        <v>0</v>
      </c>
      <c r="BL1222" s="6">
        <v>0</v>
      </c>
      <c r="BM1222" s="6">
        <v>0</v>
      </c>
      <c r="BN1222" s="6">
        <v>0</v>
      </c>
      <c r="BO1222" s="6">
        <v>0</v>
      </c>
    </row>
    <row r="1223" spans="3:67" ht="20.100000000000001" customHeight="1">
      <c r="C1223" s="14">
        <v>69060101</v>
      </c>
      <c r="D1223" s="15" t="s">
        <v>1608</v>
      </c>
      <c r="E1223" s="14">
        <v>1</v>
      </c>
      <c r="F1223" s="14">
        <v>69060100</v>
      </c>
      <c r="G1223" s="14">
        <v>69060102</v>
      </c>
      <c r="H1223" s="13">
        <v>0</v>
      </c>
      <c r="I1223" s="14">
        <v>20</v>
      </c>
      <c r="J1223" s="14">
        <v>1</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158</v>
      </c>
      <c r="AT1223" s="15" t="s">
        <v>159</v>
      </c>
      <c r="AU1223" s="14">
        <v>0</v>
      </c>
      <c r="AV1223" s="14">
        <v>0</v>
      </c>
      <c r="AW1223" s="14">
        <v>0</v>
      </c>
      <c r="AX1223" s="15" t="s">
        <v>160</v>
      </c>
      <c r="AY1223" s="15" t="s">
        <v>1609</v>
      </c>
      <c r="AZ1223" s="13">
        <v>0</v>
      </c>
      <c r="BA1223" s="13">
        <v>1</v>
      </c>
      <c r="BB1223" s="15" t="s">
        <v>1610</v>
      </c>
      <c r="BC1223" s="14">
        <v>0</v>
      </c>
      <c r="BD1223" s="11">
        <v>0</v>
      </c>
      <c r="BE1223" s="14">
        <v>0</v>
      </c>
      <c r="BF1223" s="14">
        <v>0</v>
      </c>
      <c r="BG1223" s="14">
        <v>0</v>
      </c>
      <c r="BH1223" s="14">
        <v>0</v>
      </c>
      <c r="BI1223" s="9">
        <v>0</v>
      </c>
      <c r="BJ1223" s="6">
        <v>0</v>
      </c>
      <c r="BK1223" s="6">
        <v>0</v>
      </c>
      <c r="BL1223" s="6">
        <v>0</v>
      </c>
      <c r="BM1223" s="6">
        <v>0</v>
      </c>
      <c r="BN1223" s="6">
        <v>0</v>
      </c>
      <c r="BO1223" s="6">
        <v>0</v>
      </c>
    </row>
    <row r="1224" spans="3:67" ht="20.100000000000001" customHeight="1">
      <c r="C1224" s="14">
        <v>69060102</v>
      </c>
      <c r="D1224" s="15" t="s">
        <v>1611</v>
      </c>
      <c r="E1224" s="14">
        <v>2</v>
      </c>
      <c r="F1224" s="14">
        <v>69060100</v>
      </c>
      <c r="G1224" s="14">
        <v>69060103</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1612</v>
      </c>
      <c r="AZ1224" s="13">
        <v>0</v>
      </c>
      <c r="BA1224" s="13">
        <v>1</v>
      </c>
      <c r="BB1224" s="15" t="s">
        <v>1613</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69060103</v>
      </c>
      <c r="D1225" s="15" t="s">
        <v>1614</v>
      </c>
      <c r="E1225" s="14">
        <v>3</v>
      </c>
      <c r="F1225" s="14">
        <v>69060100</v>
      </c>
      <c r="G1225" s="14">
        <v>69060104</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1615</v>
      </c>
      <c r="AZ1225" s="13">
        <v>0</v>
      </c>
      <c r="BA1225" s="13">
        <v>1</v>
      </c>
      <c r="BB1225" s="15" t="s">
        <v>1616</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69060104</v>
      </c>
      <c r="D1226" s="15" t="s">
        <v>1617</v>
      </c>
      <c r="E1226" s="14">
        <v>4</v>
      </c>
      <c r="F1226" s="14">
        <v>69060100</v>
      </c>
      <c r="G1226" s="14">
        <v>69060105</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1618</v>
      </c>
      <c r="AZ1226" s="13">
        <v>0</v>
      </c>
      <c r="BA1226" s="13">
        <v>1</v>
      </c>
      <c r="BB1226" s="15" t="s">
        <v>1619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69060105</v>
      </c>
      <c r="D1227" s="15" t="s">
        <v>1620</v>
      </c>
      <c r="E1227" s="14">
        <v>5</v>
      </c>
      <c r="F1227" s="14">
        <v>69060100</v>
      </c>
      <c r="G1227" s="14">
        <v>69060106</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1621</v>
      </c>
      <c r="AZ1227" s="13">
        <v>0</v>
      </c>
      <c r="BA1227" s="13">
        <v>1</v>
      </c>
      <c r="BB1227" s="15" t="s">
        <v>1622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69060106</v>
      </c>
      <c r="D1228" s="15" t="s">
        <v>1623</v>
      </c>
      <c r="E1228" s="14">
        <v>6</v>
      </c>
      <c r="F1228" s="14">
        <v>69060100</v>
      </c>
      <c r="G1228" s="14">
        <v>69060107</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1624</v>
      </c>
      <c r="AZ1228" s="13">
        <v>0</v>
      </c>
      <c r="BA1228" s="13">
        <v>1</v>
      </c>
      <c r="BB1228" s="15" t="s">
        <v>1625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69060107</v>
      </c>
      <c r="D1229" s="15" t="s">
        <v>1626</v>
      </c>
      <c r="E1229" s="14">
        <v>7</v>
      </c>
      <c r="F1229" s="14">
        <v>69060100</v>
      </c>
      <c r="G1229" s="14">
        <v>69060108</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1627</v>
      </c>
      <c r="AZ1229" s="13">
        <v>0</v>
      </c>
      <c r="BA1229" s="13">
        <v>1</v>
      </c>
      <c r="BB1229" s="15" t="s">
        <v>1628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69060108</v>
      </c>
      <c r="D1230" s="15" t="s">
        <v>1629</v>
      </c>
      <c r="E1230" s="14">
        <v>8</v>
      </c>
      <c r="F1230" s="14">
        <v>69060100</v>
      </c>
      <c r="G1230" s="14">
        <v>69060109</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1630</v>
      </c>
      <c r="AZ1230" s="13">
        <v>0</v>
      </c>
      <c r="BA1230" s="13">
        <v>1</v>
      </c>
      <c r="BB1230" s="15" t="s">
        <v>1631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69060109</v>
      </c>
      <c r="D1231" s="15" t="s">
        <v>1632</v>
      </c>
      <c r="E1231" s="14">
        <v>9</v>
      </c>
      <c r="F1231" s="14">
        <v>69060100</v>
      </c>
      <c r="G1231" s="14">
        <v>69060110</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1633</v>
      </c>
      <c r="AZ1231" s="13">
        <v>0</v>
      </c>
      <c r="BA1231" s="13">
        <v>1</v>
      </c>
      <c r="BB1231" s="15" t="s">
        <v>1634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69060110</v>
      </c>
      <c r="D1232" s="15" t="s">
        <v>1635</v>
      </c>
      <c r="E1232" s="14">
        <v>10</v>
      </c>
      <c r="F1232" s="14">
        <v>69060100</v>
      </c>
      <c r="G1232" s="14">
        <v>0</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1636</v>
      </c>
      <c r="AZ1232" s="13">
        <v>0</v>
      </c>
      <c r="BA1232" s="13">
        <v>1</v>
      </c>
      <c r="BB1232" s="15" t="s">
        <v>1637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69060200</v>
      </c>
      <c r="D1233" s="15" t="s">
        <v>1638</v>
      </c>
      <c r="E1233" s="14">
        <v>0</v>
      </c>
      <c r="F1233" s="14">
        <v>69060200</v>
      </c>
      <c r="G1233" s="14">
        <f>C1234</f>
        <v>69060201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1639</v>
      </c>
      <c r="AZ1233" s="13">
        <v>0</v>
      </c>
      <c r="BA1233" s="13">
        <v>1</v>
      </c>
      <c r="BB1233" s="15" t="s">
        <v>1607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69060201</v>
      </c>
      <c r="D1234" s="15" t="s">
        <v>1640</v>
      </c>
      <c r="E1234" s="14">
        <v>1</v>
      </c>
      <c r="F1234" s="14">
        <v>69060200</v>
      </c>
      <c r="G1234" s="14">
        <f t="shared" ref="G1234:G1242" si="108">C1235</f>
        <v>69060202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1641</v>
      </c>
      <c r="AZ1234" s="13">
        <v>0</v>
      </c>
      <c r="BA1234" s="13">
        <v>1</v>
      </c>
      <c r="BB1234" s="15" t="s">
        <v>1642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69060202</v>
      </c>
      <c r="D1235" s="15" t="s">
        <v>1643</v>
      </c>
      <c r="E1235" s="14">
        <v>2</v>
      </c>
      <c r="F1235" s="14">
        <v>69060200</v>
      </c>
      <c r="G1235" s="14">
        <f t="shared" si="108"/>
        <v>69060203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1644</v>
      </c>
      <c r="AZ1235" s="13">
        <v>0</v>
      </c>
      <c r="BA1235" s="13">
        <v>1</v>
      </c>
      <c r="BB1235" s="15" t="s">
        <v>1645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69060203</v>
      </c>
      <c r="D1236" s="15" t="s">
        <v>1646</v>
      </c>
      <c r="E1236" s="14">
        <v>3</v>
      </c>
      <c r="F1236" s="14">
        <v>69060200</v>
      </c>
      <c r="G1236" s="14">
        <f t="shared" si="108"/>
        <v>69060204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1647</v>
      </c>
      <c r="AZ1236" s="13">
        <v>0</v>
      </c>
      <c r="BA1236" s="13">
        <v>1</v>
      </c>
      <c r="BB1236" s="15" t="s">
        <v>1648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69060204</v>
      </c>
      <c r="D1237" s="15" t="s">
        <v>1649</v>
      </c>
      <c r="E1237" s="14">
        <v>4</v>
      </c>
      <c r="F1237" s="14">
        <v>69060200</v>
      </c>
      <c r="G1237" s="14">
        <f t="shared" si="108"/>
        <v>69060205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1650</v>
      </c>
      <c r="AZ1237" s="13">
        <v>0</v>
      </c>
      <c r="BA1237" s="13">
        <v>1</v>
      </c>
      <c r="BB1237" s="15" t="s">
        <v>1651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69060205</v>
      </c>
      <c r="D1238" s="15" t="s">
        <v>1652</v>
      </c>
      <c r="E1238" s="14">
        <v>5</v>
      </c>
      <c r="F1238" s="14">
        <v>69060200</v>
      </c>
      <c r="G1238" s="14">
        <f t="shared" si="108"/>
        <v>69060206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1653</v>
      </c>
      <c r="AZ1238" s="13">
        <v>0</v>
      </c>
      <c r="BA1238" s="13">
        <v>1</v>
      </c>
      <c r="BB1238" s="15" t="s">
        <v>1654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69060206</v>
      </c>
      <c r="D1239" s="15" t="s">
        <v>1655</v>
      </c>
      <c r="E1239" s="14">
        <v>6</v>
      </c>
      <c r="F1239" s="14">
        <v>69060200</v>
      </c>
      <c r="G1239" s="14">
        <f t="shared" si="108"/>
        <v>69060207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1656</v>
      </c>
      <c r="AZ1239" s="13">
        <v>0</v>
      </c>
      <c r="BA1239" s="13">
        <v>1</v>
      </c>
      <c r="BB1239" s="15" t="s">
        <v>1657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69060207</v>
      </c>
      <c r="D1240" s="15" t="s">
        <v>1658</v>
      </c>
      <c r="E1240" s="14">
        <v>7</v>
      </c>
      <c r="F1240" s="14">
        <v>69060200</v>
      </c>
      <c r="G1240" s="14">
        <f t="shared" si="108"/>
        <v>69060208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1659</v>
      </c>
      <c r="AZ1240" s="13">
        <v>0</v>
      </c>
      <c r="BA1240" s="13">
        <v>1</v>
      </c>
      <c r="BB1240" s="15" t="s">
        <v>1660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69060208</v>
      </c>
      <c r="D1241" s="15" t="s">
        <v>1661</v>
      </c>
      <c r="E1241" s="14">
        <v>8</v>
      </c>
      <c r="F1241" s="14">
        <v>69060200</v>
      </c>
      <c r="G1241" s="14">
        <f t="shared" si="108"/>
        <v>69060209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1662</v>
      </c>
      <c r="AZ1241" s="13">
        <v>0</v>
      </c>
      <c r="BA1241" s="13">
        <v>1</v>
      </c>
      <c r="BB1241" s="15" t="s">
        <v>1663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69060209</v>
      </c>
      <c r="D1242" s="15" t="s">
        <v>1664</v>
      </c>
      <c r="E1242" s="14">
        <v>9</v>
      </c>
      <c r="F1242" s="14">
        <v>69060200</v>
      </c>
      <c r="G1242" s="14">
        <f t="shared" si="108"/>
        <v>69060210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1665</v>
      </c>
      <c r="AZ1242" s="13">
        <v>0</v>
      </c>
      <c r="BA1242" s="13">
        <v>1</v>
      </c>
      <c r="BB1242" s="15" t="s">
        <v>1666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69060210</v>
      </c>
      <c r="D1243" s="15" t="s">
        <v>1667</v>
      </c>
      <c r="E1243" s="14">
        <v>10</v>
      </c>
      <c r="F1243" s="14">
        <v>69060200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1668</v>
      </c>
      <c r="AZ1243" s="13">
        <v>0</v>
      </c>
      <c r="BA1243" s="13">
        <v>1</v>
      </c>
      <c r="BB1243" s="15" t="s">
        <v>1669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69060300</v>
      </c>
      <c r="D1244" s="15" t="s">
        <v>1670</v>
      </c>
      <c r="E1244" s="14">
        <v>0</v>
      </c>
      <c r="F1244" s="14">
        <v>69060300</v>
      </c>
      <c r="G1244" s="14">
        <f>C1245</f>
        <v>69060301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1671</v>
      </c>
      <c r="AZ1244" s="13">
        <v>0</v>
      </c>
      <c r="BA1244" s="13">
        <v>1</v>
      </c>
      <c r="BB1244" s="15" t="s">
        <v>1607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69060301</v>
      </c>
      <c r="D1245" s="15" t="s">
        <v>1672</v>
      </c>
      <c r="E1245" s="14">
        <v>1</v>
      </c>
      <c r="F1245" s="14">
        <v>69060300</v>
      </c>
      <c r="G1245" s="14">
        <f t="shared" ref="G1245:G1253" si="109">C1246</f>
        <v>69060302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1673</v>
      </c>
      <c r="AZ1245" s="13">
        <v>0</v>
      </c>
      <c r="BA1245" s="13">
        <v>1</v>
      </c>
      <c r="BB1245" s="15" t="s">
        <v>1674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69060302</v>
      </c>
      <c r="D1246" s="15" t="s">
        <v>1675</v>
      </c>
      <c r="E1246" s="14">
        <v>2</v>
      </c>
      <c r="F1246" s="14">
        <v>69060300</v>
      </c>
      <c r="G1246" s="14">
        <f t="shared" si="109"/>
        <v>69060303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1676</v>
      </c>
      <c r="AZ1246" s="13">
        <v>0</v>
      </c>
      <c r="BA1246" s="13">
        <v>1</v>
      </c>
      <c r="BB1246" s="15" t="s">
        <v>1677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69060303</v>
      </c>
      <c r="D1247" s="15" t="s">
        <v>1678</v>
      </c>
      <c r="E1247" s="14">
        <v>3</v>
      </c>
      <c r="F1247" s="14">
        <v>69060300</v>
      </c>
      <c r="G1247" s="14">
        <f t="shared" si="109"/>
        <v>69060304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1679</v>
      </c>
      <c r="AZ1247" s="13">
        <v>0</v>
      </c>
      <c r="BA1247" s="13">
        <v>1</v>
      </c>
      <c r="BB1247" s="15" t="s">
        <v>1680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69060304</v>
      </c>
      <c r="D1248" s="15" t="s">
        <v>1681</v>
      </c>
      <c r="E1248" s="14">
        <v>4</v>
      </c>
      <c r="F1248" s="14">
        <v>69060300</v>
      </c>
      <c r="G1248" s="14">
        <f t="shared" si="109"/>
        <v>69060305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1682</v>
      </c>
      <c r="AZ1248" s="13">
        <v>0</v>
      </c>
      <c r="BA1248" s="13">
        <v>1</v>
      </c>
      <c r="BB1248" s="15" t="s">
        <v>1683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69060305</v>
      </c>
      <c r="D1249" s="15" t="s">
        <v>1684</v>
      </c>
      <c r="E1249" s="14">
        <v>5</v>
      </c>
      <c r="F1249" s="14">
        <v>69060300</v>
      </c>
      <c r="G1249" s="14">
        <f t="shared" si="109"/>
        <v>69060306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1685</v>
      </c>
      <c r="AZ1249" s="13">
        <v>0</v>
      </c>
      <c r="BA1249" s="13">
        <v>1</v>
      </c>
      <c r="BB1249" s="15" t="s">
        <v>1686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69060306</v>
      </c>
      <c r="D1250" s="15" t="s">
        <v>1687</v>
      </c>
      <c r="E1250" s="14">
        <v>6</v>
      </c>
      <c r="F1250" s="14">
        <v>69060300</v>
      </c>
      <c r="G1250" s="14">
        <f t="shared" si="109"/>
        <v>69060307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1688</v>
      </c>
      <c r="AZ1250" s="13">
        <v>0</v>
      </c>
      <c r="BA1250" s="13">
        <v>1</v>
      </c>
      <c r="BB1250" s="15" t="s">
        <v>1689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69060307</v>
      </c>
      <c r="D1251" s="15" t="s">
        <v>1690</v>
      </c>
      <c r="E1251" s="14">
        <v>7</v>
      </c>
      <c r="F1251" s="14">
        <v>69060300</v>
      </c>
      <c r="G1251" s="14">
        <f t="shared" si="109"/>
        <v>69060308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1691</v>
      </c>
      <c r="AZ1251" s="13">
        <v>0</v>
      </c>
      <c r="BA1251" s="13">
        <v>1</v>
      </c>
      <c r="BB1251" s="15" t="s">
        <v>1692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69060308</v>
      </c>
      <c r="D1252" s="15" t="s">
        <v>1693</v>
      </c>
      <c r="E1252" s="14">
        <v>8</v>
      </c>
      <c r="F1252" s="14">
        <v>69060300</v>
      </c>
      <c r="G1252" s="14">
        <f t="shared" si="109"/>
        <v>69060309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1694</v>
      </c>
      <c r="AZ1252" s="13">
        <v>0</v>
      </c>
      <c r="BA1252" s="13">
        <v>1</v>
      </c>
      <c r="BB1252" s="15" t="s">
        <v>1695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69060309</v>
      </c>
      <c r="D1253" s="15" t="s">
        <v>1696</v>
      </c>
      <c r="E1253" s="14">
        <v>9</v>
      </c>
      <c r="F1253" s="14">
        <v>69060300</v>
      </c>
      <c r="G1253" s="14">
        <f t="shared" si="109"/>
        <v>69060310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1697</v>
      </c>
      <c r="AZ1253" s="13">
        <v>0</v>
      </c>
      <c r="BA1253" s="13">
        <v>1</v>
      </c>
      <c r="BB1253" s="15" t="s">
        <v>1698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69060310</v>
      </c>
      <c r="D1254" s="15" t="s">
        <v>1699</v>
      </c>
      <c r="E1254" s="14">
        <v>10</v>
      </c>
      <c r="F1254" s="14">
        <v>69060300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1700</v>
      </c>
      <c r="AZ1254" s="13">
        <v>0</v>
      </c>
      <c r="BA1254" s="13">
        <v>1</v>
      </c>
      <c r="BB1254" s="15" t="s">
        <v>1701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69060400</v>
      </c>
      <c r="D1255" s="15" t="s">
        <v>1702</v>
      </c>
      <c r="E1255" s="14">
        <v>0</v>
      </c>
      <c r="F1255" s="14">
        <v>69060400</v>
      </c>
      <c r="G1255" s="14">
        <f>C1256</f>
        <v>69060401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1703</v>
      </c>
      <c r="AZ1255" s="13">
        <v>0</v>
      </c>
      <c r="BA1255" s="13">
        <v>1</v>
      </c>
      <c r="BB1255" s="15" t="s">
        <v>1607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69060401</v>
      </c>
      <c r="D1256" s="15" t="s">
        <v>1704</v>
      </c>
      <c r="E1256" s="14">
        <v>1</v>
      </c>
      <c r="F1256" s="14">
        <v>69060400</v>
      </c>
      <c r="G1256" s="14">
        <f t="shared" ref="G1256:G1264" si="110">C1257</f>
        <v>69060402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1705</v>
      </c>
      <c r="AZ1256" s="13">
        <v>0</v>
      </c>
      <c r="BA1256" s="13">
        <v>1</v>
      </c>
      <c r="BB1256" s="15" t="s">
        <v>1706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69060402</v>
      </c>
      <c r="D1257" s="15" t="s">
        <v>1707</v>
      </c>
      <c r="E1257" s="14">
        <v>2</v>
      </c>
      <c r="F1257" s="14">
        <v>69060400</v>
      </c>
      <c r="G1257" s="14">
        <f t="shared" si="110"/>
        <v>69060403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1708</v>
      </c>
      <c r="AZ1257" s="13">
        <v>0</v>
      </c>
      <c r="BA1257" s="13">
        <v>1</v>
      </c>
      <c r="BB1257" s="15" t="s">
        <v>1709</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69060403</v>
      </c>
      <c r="D1258" s="15" t="s">
        <v>1710</v>
      </c>
      <c r="E1258" s="14">
        <v>3</v>
      </c>
      <c r="F1258" s="14">
        <v>69060400</v>
      </c>
      <c r="G1258" s="14">
        <f t="shared" si="110"/>
        <v>69060404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1711</v>
      </c>
      <c r="AZ1258" s="13">
        <v>0</v>
      </c>
      <c r="BA1258" s="13">
        <v>1</v>
      </c>
      <c r="BB1258" s="15" t="s">
        <v>1712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69060404</v>
      </c>
      <c r="D1259" s="15" t="s">
        <v>1713</v>
      </c>
      <c r="E1259" s="14">
        <v>4</v>
      </c>
      <c r="F1259" s="14">
        <v>69060400</v>
      </c>
      <c r="G1259" s="14">
        <f t="shared" si="110"/>
        <v>69060405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1714</v>
      </c>
      <c r="AZ1259" s="13">
        <v>0</v>
      </c>
      <c r="BA1259" s="13">
        <v>1</v>
      </c>
      <c r="BB1259" s="15" t="s">
        <v>1715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69060405</v>
      </c>
      <c r="D1260" s="15" t="s">
        <v>1716</v>
      </c>
      <c r="E1260" s="14">
        <v>5</v>
      </c>
      <c r="F1260" s="14">
        <v>69060400</v>
      </c>
      <c r="G1260" s="14">
        <f t="shared" si="110"/>
        <v>69060406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1717</v>
      </c>
      <c r="AZ1260" s="13">
        <v>0</v>
      </c>
      <c r="BA1260" s="13">
        <v>1</v>
      </c>
      <c r="BB1260" s="15" t="s">
        <v>1718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69060406</v>
      </c>
      <c r="D1261" s="15" t="s">
        <v>1719</v>
      </c>
      <c r="E1261" s="14">
        <v>6</v>
      </c>
      <c r="F1261" s="14">
        <v>69060400</v>
      </c>
      <c r="G1261" s="14">
        <f t="shared" si="110"/>
        <v>69060407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1720</v>
      </c>
      <c r="AZ1261" s="13">
        <v>0</v>
      </c>
      <c r="BA1261" s="13">
        <v>1</v>
      </c>
      <c r="BB1261" s="15" t="s">
        <v>1721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69060407</v>
      </c>
      <c r="D1262" s="15" t="s">
        <v>1722</v>
      </c>
      <c r="E1262" s="14">
        <v>7</v>
      </c>
      <c r="F1262" s="14">
        <v>69060400</v>
      </c>
      <c r="G1262" s="14">
        <f t="shared" si="110"/>
        <v>69060408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1723</v>
      </c>
      <c r="AZ1262" s="13">
        <v>0</v>
      </c>
      <c r="BA1262" s="13">
        <v>1</v>
      </c>
      <c r="BB1262" s="15" t="s">
        <v>1724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69060408</v>
      </c>
      <c r="D1263" s="15" t="s">
        <v>1725</v>
      </c>
      <c r="E1263" s="14">
        <v>8</v>
      </c>
      <c r="F1263" s="14">
        <v>69060400</v>
      </c>
      <c r="G1263" s="14">
        <f t="shared" si="110"/>
        <v>69060409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1726</v>
      </c>
      <c r="AZ1263" s="13">
        <v>0</v>
      </c>
      <c r="BA1263" s="13">
        <v>1</v>
      </c>
      <c r="BB1263" s="15" t="s">
        <v>1727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69060409</v>
      </c>
      <c r="D1264" s="15" t="s">
        <v>1728</v>
      </c>
      <c r="E1264" s="14">
        <v>9</v>
      </c>
      <c r="F1264" s="14">
        <v>69060400</v>
      </c>
      <c r="G1264" s="14">
        <f t="shared" si="110"/>
        <v>69060410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1729</v>
      </c>
      <c r="AZ1264" s="13">
        <v>0</v>
      </c>
      <c r="BA1264" s="13">
        <v>1</v>
      </c>
      <c r="BB1264" s="15" t="s">
        <v>1730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69060410</v>
      </c>
      <c r="D1265" s="15" t="s">
        <v>1731</v>
      </c>
      <c r="E1265" s="14">
        <v>10</v>
      </c>
      <c r="F1265" s="14">
        <v>69060400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1732</v>
      </c>
      <c r="AZ1265" s="13">
        <v>0</v>
      </c>
      <c r="BA1265" s="13">
        <v>1</v>
      </c>
      <c r="BB1265" s="15" t="s">
        <v>1733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69060500</v>
      </c>
      <c r="D1266" s="15" t="s">
        <v>1734</v>
      </c>
      <c r="E1266" s="14">
        <v>0</v>
      </c>
      <c r="F1266" s="14">
        <v>69060500</v>
      </c>
      <c r="G1266" s="14">
        <f>C1267</f>
        <v>69060501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1735</v>
      </c>
      <c r="AZ1266" s="13">
        <v>0</v>
      </c>
      <c r="BA1266" s="13">
        <v>1</v>
      </c>
      <c r="BB1266" s="15" t="s">
        <v>1607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69060501</v>
      </c>
      <c r="D1267" s="15" t="s">
        <v>1736</v>
      </c>
      <c r="E1267" s="14">
        <v>1</v>
      </c>
      <c r="F1267" s="14">
        <v>69060500</v>
      </c>
      <c r="G1267" s="14">
        <f t="shared" ref="G1267:G1275" si="111">C1268</f>
        <v>69060502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1737</v>
      </c>
      <c r="AZ1267" s="13">
        <v>0</v>
      </c>
      <c r="BA1267" s="13">
        <v>1</v>
      </c>
      <c r="BB1267" s="15" t="s">
        <v>1738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69060502</v>
      </c>
      <c r="D1268" s="15" t="s">
        <v>1739</v>
      </c>
      <c r="E1268" s="14">
        <v>2</v>
      </c>
      <c r="F1268" s="14">
        <v>69060500</v>
      </c>
      <c r="G1268" s="14">
        <f t="shared" si="111"/>
        <v>69060503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1740</v>
      </c>
      <c r="AZ1268" s="13">
        <v>0</v>
      </c>
      <c r="BA1268" s="13">
        <v>1</v>
      </c>
      <c r="BB1268" s="15" t="s">
        <v>1741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69060503</v>
      </c>
      <c r="D1269" s="15" t="s">
        <v>1742</v>
      </c>
      <c r="E1269" s="14">
        <v>3</v>
      </c>
      <c r="F1269" s="14">
        <v>69060500</v>
      </c>
      <c r="G1269" s="14">
        <f t="shared" si="111"/>
        <v>69060504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1743</v>
      </c>
      <c r="AZ1269" s="13">
        <v>0</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69060504</v>
      </c>
      <c r="D1270" s="15" t="s">
        <v>1745</v>
      </c>
      <c r="E1270" s="14">
        <v>4</v>
      </c>
      <c r="F1270" s="14">
        <v>69060500</v>
      </c>
      <c r="G1270" s="14">
        <f t="shared" si="111"/>
        <v>69060505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1746</v>
      </c>
      <c r="AZ1270" s="13">
        <v>0</v>
      </c>
      <c r="BA1270" s="13">
        <v>1</v>
      </c>
      <c r="BB1270" s="15" t="s">
        <v>1747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69060505</v>
      </c>
      <c r="D1271" s="15" t="s">
        <v>1748</v>
      </c>
      <c r="E1271" s="14">
        <v>5</v>
      </c>
      <c r="F1271" s="14">
        <v>69060500</v>
      </c>
      <c r="G1271" s="14">
        <f t="shared" si="111"/>
        <v>69060506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1749</v>
      </c>
      <c r="AZ1271" s="13">
        <v>0</v>
      </c>
      <c r="BA1271" s="13">
        <v>1</v>
      </c>
      <c r="BB1271" s="15" t="s">
        <v>1750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69060506</v>
      </c>
      <c r="D1272" s="15" t="s">
        <v>1751</v>
      </c>
      <c r="E1272" s="14">
        <v>6</v>
      </c>
      <c r="F1272" s="14">
        <v>69060500</v>
      </c>
      <c r="G1272" s="14">
        <f t="shared" si="111"/>
        <v>69060507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1752</v>
      </c>
      <c r="AZ1272" s="13">
        <v>0</v>
      </c>
      <c r="BA1272" s="13">
        <v>1</v>
      </c>
      <c r="BB1272" s="15" t="s">
        <v>1753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69060507</v>
      </c>
      <c r="D1273" s="15" t="s">
        <v>1754</v>
      </c>
      <c r="E1273" s="14">
        <v>7</v>
      </c>
      <c r="F1273" s="14">
        <v>69060500</v>
      </c>
      <c r="G1273" s="14">
        <f t="shared" si="111"/>
        <v>69060508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1755</v>
      </c>
      <c r="AZ1273" s="13">
        <v>0</v>
      </c>
      <c r="BA1273" s="13">
        <v>1</v>
      </c>
      <c r="BB1273" s="15" t="s">
        <v>1756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69060508</v>
      </c>
      <c r="D1274" s="15" t="s">
        <v>1757</v>
      </c>
      <c r="E1274" s="14">
        <v>8</v>
      </c>
      <c r="F1274" s="14">
        <v>69060500</v>
      </c>
      <c r="G1274" s="14">
        <f t="shared" si="111"/>
        <v>69060509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1758</v>
      </c>
      <c r="AZ1274" s="13">
        <v>0</v>
      </c>
      <c r="BA1274" s="13">
        <v>1</v>
      </c>
      <c r="BB1274" s="15" t="s">
        <v>1759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69060509</v>
      </c>
      <c r="D1275" s="15" t="s">
        <v>1760</v>
      </c>
      <c r="E1275" s="14">
        <v>9</v>
      </c>
      <c r="F1275" s="14">
        <v>69060500</v>
      </c>
      <c r="G1275" s="14">
        <f t="shared" si="111"/>
        <v>69060510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1761</v>
      </c>
      <c r="AZ1275" s="13">
        <v>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69060510</v>
      </c>
      <c r="D1276" s="15" t="s">
        <v>1763</v>
      </c>
      <c r="E1276" s="14">
        <v>10</v>
      </c>
      <c r="F1276" s="14">
        <v>69060500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1764</v>
      </c>
      <c r="AZ1276" s="13">
        <v>0</v>
      </c>
      <c r="BA1276" s="13">
        <v>1</v>
      </c>
      <c r="BB1276" s="15" t="s">
        <v>1765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69060600</v>
      </c>
      <c r="D1277" s="15" t="s">
        <v>1766</v>
      </c>
      <c r="E1277" s="14">
        <v>1</v>
      </c>
      <c r="F1277" s="14">
        <v>69060600</v>
      </c>
      <c r="G1277" s="14">
        <v>69060601</v>
      </c>
      <c r="H1277" s="13">
        <v>0</v>
      </c>
      <c r="I1277" s="14">
        <v>20</v>
      </c>
      <c r="J1277" s="14">
        <v>2</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1767</v>
      </c>
      <c r="AZ1277" s="13">
        <v>0</v>
      </c>
      <c r="BA1277" s="13">
        <v>1</v>
      </c>
      <c r="BB1277" s="15" t="s">
        <v>1607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69060601</v>
      </c>
      <c r="D1278" s="15" t="s">
        <v>1768</v>
      </c>
      <c r="E1278" s="14">
        <v>1</v>
      </c>
      <c r="F1278" s="14">
        <v>69060600</v>
      </c>
      <c r="G1278" s="14">
        <v>69060602</v>
      </c>
      <c r="H1278" s="13">
        <v>0</v>
      </c>
      <c r="I1278" s="14">
        <v>20</v>
      </c>
      <c r="J1278" s="14">
        <v>2</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1285</v>
      </c>
      <c r="AZ1278" s="13">
        <v>0</v>
      </c>
      <c r="BA1278" s="13">
        <v>1</v>
      </c>
      <c r="BB1278" s="15" t="s">
        <v>1769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69060602</v>
      </c>
      <c r="D1279" s="15" t="s">
        <v>1770</v>
      </c>
      <c r="E1279" s="14">
        <v>1</v>
      </c>
      <c r="F1279" s="14">
        <v>69060600</v>
      </c>
      <c r="G1279" s="14">
        <v>0</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1771</v>
      </c>
      <c r="AZ1279" s="13">
        <v>0</v>
      </c>
      <c r="BA1279" s="13">
        <v>1</v>
      </c>
      <c r="BB1279" s="15" t="s">
        <v>1772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69060700</v>
      </c>
      <c r="D1280" s="15" t="s">
        <v>1773</v>
      </c>
      <c r="E1280" s="14">
        <v>1</v>
      </c>
      <c r="F1280" s="14">
        <v>69060700</v>
      </c>
      <c r="G1280" s="14">
        <v>69060701</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1767</v>
      </c>
      <c r="AZ1280" s="13">
        <v>0</v>
      </c>
      <c r="BA1280" s="13">
        <v>1</v>
      </c>
      <c r="BB1280" s="15" t="s">
        <v>1607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69060701</v>
      </c>
      <c r="D1281" s="15" t="s">
        <v>1774</v>
      </c>
      <c r="E1281" s="14">
        <v>1</v>
      </c>
      <c r="F1281" s="14">
        <v>69060700</v>
      </c>
      <c r="G1281" s="14">
        <v>69060702</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1285</v>
      </c>
      <c r="AZ1281" s="13">
        <v>0</v>
      </c>
      <c r="BA1281" s="13">
        <v>1</v>
      </c>
      <c r="BB1281" s="15" t="s">
        <v>1775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69060702</v>
      </c>
      <c r="D1282" s="15" t="s">
        <v>1776</v>
      </c>
      <c r="E1282" s="14">
        <v>1</v>
      </c>
      <c r="F1282" s="14">
        <v>69060700</v>
      </c>
      <c r="G1282" s="14">
        <v>0</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1771</v>
      </c>
      <c r="AZ1282" s="13">
        <v>0</v>
      </c>
      <c r="BA1282" s="13">
        <v>1</v>
      </c>
      <c r="BB1282" s="15" t="s">
        <v>1777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69060800</v>
      </c>
      <c r="D1283" s="134" t="s">
        <v>1778</v>
      </c>
      <c r="E1283" s="133">
        <v>1</v>
      </c>
      <c r="F1283" s="14">
        <v>69060800</v>
      </c>
      <c r="G1283" s="14">
        <v>69060801</v>
      </c>
      <c r="H1283" s="133">
        <v>0</v>
      </c>
      <c r="I1283" s="14">
        <v>20</v>
      </c>
      <c r="J1283" s="133">
        <v>3</v>
      </c>
      <c r="K1283" s="133">
        <v>0</v>
      </c>
      <c r="L1283" s="133">
        <v>0</v>
      </c>
      <c r="M1283" s="133">
        <v>0</v>
      </c>
      <c r="N1283" s="133">
        <v>2</v>
      </c>
      <c r="O1283" s="133">
        <v>0</v>
      </c>
      <c r="P1283" s="133">
        <v>0</v>
      </c>
      <c r="Q1283" s="133">
        <v>0</v>
      </c>
      <c r="R1283" s="133">
        <v>0</v>
      </c>
      <c r="S1283" s="133">
        <v>0</v>
      </c>
      <c r="T1283" s="133">
        <v>1</v>
      </c>
      <c r="U1283" s="133">
        <v>2</v>
      </c>
      <c r="V1283" s="133">
        <v>0</v>
      </c>
      <c r="W1283" s="133">
        <v>0</v>
      </c>
      <c r="X1283" s="133">
        <v>0</v>
      </c>
      <c r="Y1283" s="133">
        <v>0</v>
      </c>
      <c r="Z1283" s="133">
        <v>0</v>
      </c>
      <c r="AA1283" s="133">
        <v>0</v>
      </c>
      <c r="AB1283" s="133">
        <v>1</v>
      </c>
      <c r="AC1283" s="133">
        <v>0</v>
      </c>
      <c r="AD1283" s="133">
        <v>20</v>
      </c>
      <c r="AE1283" s="133">
        <v>0</v>
      </c>
      <c r="AF1283" s="133">
        <v>0</v>
      </c>
      <c r="AG1283" s="133">
        <v>2</v>
      </c>
      <c r="AH1283" s="133">
        <v>0</v>
      </c>
      <c r="AI1283" s="133">
        <v>0</v>
      </c>
      <c r="AJ1283" s="133">
        <v>0</v>
      </c>
      <c r="AK1283" s="133">
        <v>0</v>
      </c>
      <c r="AL1283" s="133">
        <v>0</v>
      </c>
      <c r="AM1283" s="133">
        <v>0</v>
      </c>
      <c r="AN1283" s="133">
        <v>0</v>
      </c>
      <c r="AO1283" s="133">
        <v>1000</v>
      </c>
      <c r="AP1283" s="133">
        <v>0</v>
      </c>
      <c r="AQ1283" s="133">
        <v>0</v>
      </c>
      <c r="AR1283" s="133"/>
      <c r="AS1283" s="133" t="s">
        <v>158</v>
      </c>
      <c r="AT1283" s="134" t="s">
        <v>159</v>
      </c>
      <c r="AU1283" s="133">
        <v>0</v>
      </c>
      <c r="AV1283" s="133">
        <v>0</v>
      </c>
      <c r="AW1283" s="133">
        <v>0</v>
      </c>
      <c r="AX1283" s="134" t="s">
        <v>160</v>
      </c>
      <c r="AY1283" s="133" t="s">
        <v>158</v>
      </c>
      <c r="AZ1283" s="133">
        <v>0</v>
      </c>
      <c r="BA1283" s="133">
        <v>1</v>
      </c>
      <c r="BB1283" s="15" t="s">
        <v>1607</v>
      </c>
      <c r="BC1283" s="133">
        <v>0</v>
      </c>
      <c r="BD1283" s="133">
        <v>0</v>
      </c>
      <c r="BE1283" s="133">
        <v>0</v>
      </c>
      <c r="BF1283" s="133">
        <v>0</v>
      </c>
      <c r="BG1283" s="133">
        <v>0</v>
      </c>
      <c r="BH1283" s="133">
        <v>0</v>
      </c>
      <c r="BI1283" s="150">
        <v>0</v>
      </c>
      <c r="BJ1283" s="133">
        <v>1</v>
      </c>
      <c r="BK1283" s="6">
        <v>0</v>
      </c>
      <c r="BL1283" s="6">
        <v>0</v>
      </c>
      <c r="BM1283" s="6">
        <v>0</v>
      </c>
      <c r="BN1283" s="6">
        <v>0</v>
      </c>
      <c r="BO1283" s="6">
        <v>0</v>
      </c>
    </row>
    <row r="1284" spans="3:67" ht="20.100000000000001" customHeight="1">
      <c r="C1284" s="14">
        <v>69060801</v>
      </c>
      <c r="D1284" s="134" t="s">
        <v>1778</v>
      </c>
      <c r="E1284" s="133">
        <v>1</v>
      </c>
      <c r="F1284" s="14">
        <v>69060800</v>
      </c>
      <c r="G1284" s="133">
        <v>0</v>
      </c>
      <c r="H1284" s="133">
        <v>0</v>
      </c>
      <c r="I1284" s="14">
        <v>20</v>
      </c>
      <c r="J1284" s="133">
        <v>3</v>
      </c>
      <c r="K1284" s="133">
        <v>0</v>
      </c>
      <c r="L1284" s="133">
        <v>0</v>
      </c>
      <c r="M1284" s="133">
        <v>0</v>
      </c>
      <c r="N1284" s="133">
        <v>2</v>
      </c>
      <c r="O1284" s="133">
        <v>13</v>
      </c>
      <c r="P1284" s="133">
        <v>0.25</v>
      </c>
      <c r="Q1284" s="133">
        <v>0</v>
      </c>
      <c r="R1284" s="133">
        <v>0</v>
      </c>
      <c r="S1284" s="133">
        <v>0</v>
      </c>
      <c r="T1284" s="133">
        <v>1</v>
      </c>
      <c r="U1284" s="133">
        <v>2</v>
      </c>
      <c r="V1284" s="133">
        <v>0</v>
      </c>
      <c r="W1284" s="133">
        <v>0</v>
      </c>
      <c r="X1284" s="133">
        <v>0</v>
      </c>
      <c r="Y1284" s="133">
        <v>0</v>
      </c>
      <c r="Z1284" s="133">
        <v>0</v>
      </c>
      <c r="AA1284" s="133">
        <v>0</v>
      </c>
      <c r="AB1284" s="133">
        <v>1</v>
      </c>
      <c r="AC1284" s="133">
        <v>0</v>
      </c>
      <c r="AD1284" s="133">
        <v>20</v>
      </c>
      <c r="AE1284" s="133">
        <v>0</v>
      </c>
      <c r="AF1284" s="133">
        <v>0</v>
      </c>
      <c r="AG1284" s="133">
        <v>2</v>
      </c>
      <c r="AH1284" s="133">
        <v>0</v>
      </c>
      <c r="AI1284" s="133">
        <v>0</v>
      </c>
      <c r="AJ1284" s="133">
        <v>0</v>
      </c>
      <c r="AK1284" s="133">
        <v>0</v>
      </c>
      <c r="AL1284" s="133">
        <v>0</v>
      </c>
      <c r="AM1284" s="133">
        <v>0</v>
      </c>
      <c r="AN1284" s="133">
        <v>0</v>
      </c>
      <c r="AO1284" s="133">
        <v>1000</v>
      </c>
      <c r="AP1284" s="133">
        <v>0</v>
      </c>
      <c r="AQ1284" s="133">
        <v>0</v>
      </c>
      <c r="AR1284" s="133">
        <v>80001031</v>
      </c>
      <c r="AS1284" s="133" t="s">
        <v>158</v>
      </c>
      <c r="AT1284" s="134" t="s">
        <v>159</v>
      </c>
      <c r="AU1284" s="133" t="s">
        <v>821</v>
      </c>
      <c r="AV1284" s="133">
        <v>0</v>
      </c>
      <c r="AW1284" s="133">
        <v>40000003</v>
      </c>
      <c r="AX1284" s="134" t="s">
        <v>160</v>
      </c>
      <c r="AY1284" s="133" t="s">
        <v>158</v>
      </c>
      <c r="AZ1284" s="133">
        <v>0</v>
      </c>
      <c r="BA1284" s="133">
        <v>1</v>
      </c>
      <c r="BB1284" s="134" t="s">
        <v>1779</v>
      </c>
      <c r="BC1284" s="133">
        <v>0</v>
      </c>
      <c r="BD1284" s="133">
        <v>0</v>
      </c>
      <c r="BE1284" s="133">
        <v>0</v>
      </c>
      <c r="BF1284" s="133">
        <v>0</v>
      </c>
      <c r="BG1284" s="133">
        <v>0</v>
      </c>
      <c r="BH1284" s="133">
        <v>0</v>
      </c>
      <c r="BI1284" s="150">
        <v>0</v>
      </c>
      <c r="BJ1284" s="133">
        <v>1</v>
      </c>
      <c r="BK1284" s="6">
        <v>0</v>
      </c>
      <c r="BL1284" s="6">
        <v>0</v>
      </c>
      <c r="BM1284" s="6">
        <v>0</v>
      </c>
      <c r="BN1284" s="6">
        <v>0</v>
      </c>
      <c r="BO1284" s="6">
        <v>0</v>
      </c>
    </row>
    <row r="1285" spans="3:67" ht="20.100000000000001" customHeight="1">
      <c r="C1285" s="14">
        <v>70000001</v>
      </c>
      <c r="D1285" s="15" t="s">
        <v>1780</v>
      </c>
      <c r="E1285" s="14">
        <v>1</v>
      </c>
      <c r="F1285" s="156">
        <v>0</v>
      </c>
      <c r="G1285" s="14">
        <v>0</v>
      </c>
      <c r="H1285" s="13">
        <v>0</v>
      </c>
      <c r="I1285" s="14">
        <v>1</v>
      </c>
      <c r="J1285" s="14">
        <v>0</v>
      </c>
      <c r="K1285" s="14">
        <v>0</v>
      </c>
      <c r="L1285" s="14">
        <v>0</v>
      </c>
      <c r="M1285" s="14">
        <v>0</v>
      </c>
      <c r="N1285" s="14">
        <v>1</v>
      </c>
      <c r="O1285" s="14">
        <v>0</v>
      </c>
      <c r="P1285" s="14">
        <v>0</v>
      </c>
      <c r="Q1285" s="14">
        <v>0</v>
      </c>
      <c r="R1285" s="6">
        <v>0</v>
      </c>
      <c r="S1285" s="13">
        <v>0</v>
      </c>
      <c r="T1285" s="11">
        <v>0</v>
      </c>
      <c r="U1285" s="14">
        <v>1</v>
      </c>
      <c r="V1285" s="14">
        <v>0</v>
      </c>
      <c r="W1285" s="14">
        <v>1</v>
      </c>
      <c r="X1285" s="14">
        <v>0</v>
      </c>
      <c r="Y1285" s="14">
        <v>0</v>
      </c>
      <c r="Z1285" s="14">
        <v>0</v>
      </c>
      <c r="AA1285" s="14">
        <v>0</v>
      </c>
      <c r="AB1285" s="14">
        <v>1</v>
      </c>
      <c r="AC1285" s="14">
        <v>0</v>
      </c>
      <c r="AD1285" s="14">
        <v>1</v>
      </c>
      <c r="AE1285" s="14">
        <v>1</v>
      </c>
      <c r="AF1285" s="14">
        <v>2</v>
      </c>
      <c r="AG1285" s="6">
        <v>7</v>
      </c>
      <c r="AH1285" s="6">
        <v>0</v>
      </c>
      <c r="AI1285" s="6">
        <v>0</v>
      </c>
      <c r="AJ1285" s="6">
        <v>0</v>
      </c>
      <c r="AK1285" s="14">
        <v>0</v>
      </c>
      <c r="AL1285" s="14">
        <v>0</v>
      </c>
      <c r="AM1285" s="14">
        <v>0</v>
      </c>
      <c r="AN1285" s="14">
        <v>0</v>
      </c>
      <c r="AO1285" s="14">
        <v>700</v>
      </c>
      <c r="AP1285" s="14">
        <v>0.5</v>
      </c>
      <c r="AQ1285" s="14">
        <v>0</v>
      </c>
      <c r="AR1285" s="6">
        <v>0</v>
      </c>
      <c r="AS1285" s="14" t="s">
        <v>158</v>
      </c>
      <c r="AT1285" s="15" t="s">
        <v>458</v>
      </c>
      <c r="AU1285" s="14">
        <v>0</v>
      </c>
      <c r="AV1285" s="66">
        <v>12000006</v>
      </c>
      <c r="AW1285" s="14">
        <v>0</v>
      </c>
      <c r="AX1285" s="15" t="s">
        <v>160</v>
      </c>
      <c r="AY1285" s="15" t="s">
        <v>158</v>
      </c>
      <c r="AZ1285" s="13">
        <v>0</v>
      </c>
      <c r="BA1285" s="13">
        <v>0</v>
      </c>
      <c r="BB1285" s="68"/>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66">
        <v>70000002</v>
      </c>
      <c r="D1286" s="82" t="s">
        <v>1781</v>
      </c>
      <c r="E1286" s="66">
        <v>1</v>
      </c>
      <c r="F1286" s="66">
        <v>60010500</v>
      </c>
      <c r="G1286" s="66">
        <v>0</v>
      </c>
      <c r="H1286" s="73">
        <v>0</v>
      </c>
      <c r="I1286" s="66">
        <v>1</v>
      </c>
      <c r="J1286" s="66">
        <v>0</v>
      </c>
      <c r="K1286" s="55">
        <v>0</v>
      </c>
      <c r="L1286" s="66">
        <v>0</v>
      </c>
      <c r="M1286" s="66">
        <v>0</v>
      </c>
      <c r="N1286" s="66">
        <v>1</v>
      </c>
      <c r="O1286" s="66">
        <v>0</v>
      </c>
      <c r="P1286" s="66">
        <v>0</v>
      </c>
      <c r="Q1286" s="66">
        <v>0</v>
      </c>
      <c r="R1286" s="6">
        <v>0</v>
      </c>
      <c r="S1286" s="66">
        <v>0</v>
      </c>
      <c r="T1286" s="55">
        <v>1</v>
      </c>
      <c r="U1286" s="66">
        <v>1</v>
      </c>
      <c r="V1286" s="66">
        <v>0</v>
      </c>
      <c r="W1286" s="66">
        <v>1</v>
      </c>
      <c r="X1286" s="66">
        <v>0</v>
      </c>
      <c r="Y1286" s="66">
        <v>0</v>
      </c>
      <c r="Z1286" s="66">
        <v>0</v>
      </c>
      <c r="AA1286" s="66">
        <v>0</v>
      </c>
      <c r="AB1286" s="66">
        <v>1</v>
      </c>
      <c r="AC1286" s="66">
        <v>0</v>
      </c>
      <c r="AD1286" s="66">
        <v>2</v>
      </c>
      <c r="AE1286" s="66">
        <v>1</v>
      </c>
      <c r="AF1286" s="66">
        <v>9</v>
      </c>
      <c r="AG1286" s="62">
        <v>7</v>
      </c>
      <c r="AH1286" s="62">
        <v>0</v>
      </c>
      <c r="AI1286" s="6">
        <v>0</v>
      </c>
      <c r="AJ1286" s="62">
        <v>9</v>
      </c>
      <c r="AK1286" s="66">
        <v>0</v>
      </c>
      <c r="AL1286" s="66">
        <v>0</v>
      </c>
      <c r="AM1286" s="66">
        <v>0</v>
      </c>
      <c r="AN1286" s="66">
        <v>0.5</v>
      </c>
      <c r="AO1286" s="66">
        <v>3000</v>
      </c>
      <c r="AP1286" s="66">
        <v>0.2</v>
      </c>
      <c r="AQ1286" s="66">
        <v>20</v>
      </c>
      <c r="AR1286" s="62">
        <v>0</v>
      </c>
      <c r="AS1286" s="66" t="s">
        <v>158</v>
      </c>
      <c r="AT1286" s="15" t="s">
        <v>458</v>
      </c>
      <c r="AU1286" s="66" t="s">
        <v>192</v>
      </c>
      <c r="AV1286" s="66">
        <v>12000006</v>
      </c>
      <c r="AW1286" s="177">
        <v>20000025</v>
      </c>
      <c r="AX1286" s="82" t="s">
        <v>193</v>
      </c>
      <c r="AY1286" s="82" t="s">
        <v>158</v>
      </c>
      <c r="AZ1286" s="73">
        <v>0</v>
      </c>
      <c r="BA1286" s="73">
        <v>0</v>
      </c>
      <c r="BB1286" s="74"/>
      <c r="BC1286" s="66">
        <v>0</v>
      </c>
      <c r="BD1286" s="66">
        <v>0</v>
      </c>
      <c r="BE1286" s="66">
        <v>0</v>
      </c>
      <c r="BF1286" s="66">
        <v>0</v>
      </c>
      <c r="BG1286" s="66">
        <v>0</v>
      </c>
      <c r="BH1286" s="66">
        <v>0</v>
      </c>
      <c r="BI1286" s="66">
        <v>0</v>
      </c>
      <c r="BJ1286" s="6">
        <v>0</v>
      </c>
      <c r="BK1286" s="6">
        <v>0</v>
      </c>
      <c r="BL1286" s="6">
        <v>0</v>
      </c>
      <c r="BM1286" s="6">
        <v>0</v>
      </c>
      <c r="BN1286" s="6">
        <v>0</v>
      </c>
      <c r="BO1286" s="6">
        <v>0</v>
      </c>
    </row>
    <row r="1287" spans="3:67" ht="20.100000000000001" customHeight="1">
      <c r="C1287" s="66">
        <v>70000003</v>
      </c>
      <c r="D1287" s="82" t="s">
        <v>1782</v>
      </c>
      <c r="E1287" s="66">
        <v>1</v>
      </c>
      <c r="F1287" s="66">
        <v>60010500</v>
      </c>
      <c r="G1287" s="66">
        <v>0</v>
      </c>
      <c r="H1287" s="73">
        <v>0</v>
      </c>
      <c r="I1287" s="66">
        <v>1</v>
      </c>
      <c r="J1287" s="66">
        <v>0</v>
      </c>
      <c r="K1287" s="55">
        <v>0</v>
      </c>
      <c r="L1287" s="66">
        <v>0</v>
      </c>
      <c r="M1287" s="66">
        <v>0</v>
      </c>
      <c r="N1287" s="66">
        <v>1</v>
      </c>
      <c r="O1287" s="66">
        <v>0</v>
      </c>
      <c r="P1287" s="66">
        <v>0</v>
      </c>
      <c r="Q1287" s="66">
        <v>0</v>
      </c>
      <c r="R1287" s="6">
        <v>0</v>
      </c>
      <c r="S1287" s="66">
        <v>0</v>
      </c>
      <c r="T1287" s="55">
        <v>1</v>
      </c>
      <c r="U1287" s="66">
        <v>1</v>
      </c>
      <c r="V1287" s="66">
        <v>0</v>
      </c>
      <c r="W1287" s="66">
        <v>1</v>
      </c>
      <c r="X1287" s="66">
        <v>0</v>
      </c>
      <c r="Y1287" s="66">
        <v>0</v>
      </c>
      <c r="Z1287" s="66">
        <v>0</v>
      </c>
      <c r="AA1287" s="66">
        <v>0</v>
      </c>
      <c r="AB1287" s="66">
        <v>1</v>
      </c>
      <c r="AC1287" s="66">
        <v>0</v>
      </c>
      <c r="AD1287" s="66">
        <v>2</v>
      </c>
      <c r="AE1287" s="66">
        <v>1</v>
      </c>
      <c r="AF1287" s="66">
        <v>9</v>
      </c>
      <c r="AG1287" s="62">
        <v>7</v>
      </c>
      <c r="AH1287" s="62">
        <v>0</v>
      </c>
      <c r="AI1287" s="6">
        <v>0</v>
      </c>
      <c r="AJ1287" s="62">
        <v>9</v>
      </c>
      <c r="AK1287" s="66">
        <v>0</v>
      </c>
      <c r="AL1287" s="66">
        <v>0</v>
      </c>
      <c r="AM1287" s="66">
        <v>0</v>
      </c>
      <c r="AN1287" s="66">
        <v>0.5</v>
      </c>
      <c r="AO1287" s="66">
        <v>3000</v>
      </c>
      <c r="AP1287" s="66">
        <v>0.2</v>
      </c>
      <c r="AQ1287" s="66">
        <v>20</v>
      </c>
      <c r="AR1287" s="62">
        <v>0</v>
      </c>
      <c r="AS1287" s="66" t="s">
        <v>158</v>
      </c>
      <c r="AT1287" s="15" t="s">
        <v>458</v>
      </c>
      <c r="AU1287" s="66" t="s">
        <v>192</v>
      </c>
      <c r="AV1287" s="66">
        <v>10001004</v>
      </c>
      <c r="AW1287" s="177">
        <v>20000037</v>
      </c>
      <c r="AX1287" s="82" t="s">
        <v>193</v>
      </c>
      <c r="AY1287" s="82" t="s">
        <v>158</v>
      </c>
      <c r="AZ1287" s="73">
        <v>0</v>
      </c>
      <c r="BA1287" s="73">
        <v>0</v>
      </c>
      <c r="BB1287" s="74"/>
      <c r="BC1287" s="66">
        <v>0</v>
      </c>
      <c r="BD1287" s="66">
        <v>0</v>
      </c>
      <c r="BE1287" s="66">
        <v>0</v>
      </c>
      <c r="BF1287" s="66">
        <v>0</v>
      </c>
      <c r="BG1287" s="66">
        <v>0</v>
      </c>
      <c r="BH1287" s="66">
        <v>0</v>
      </c>
      <c r="BI1287" s="66">
        <v>0</v>
      </c>
      <c r="BJ1287" s="6">
        <v>0</v>
      </c>
      <c r="BK1287" s="6">
        <v>0</v>
      </c>
      <c r="BL1287" s="6">
        <v>0</v>
      </c>
      <c r="BM1287" s="6">
        <v>0</v>
      </c>
      <c r="BN1287" s="6">
        <v>0</v>
      </c>
      <c r="BO1287" s="6">
        <v>0</v>
      </c>
    </row>
    <row r="1288" spans="3:67" ht="20.100000000000001" customHeight="1">
      <c r="C1288" s="66">
        <v>70000004</v>
      </c>
      <c r="D1288" s="82" t="s">
        <v>1783</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20000038</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70000005</v>
      </c>
      <c r="D1289" s="15" t="s">
        <v>1784</v>
      </c>
      <c r="E1289" s="14">
        <v>1</v>
      </c>
      <c r="F1289" s="14">
        <v>60010500</v>
      </c>
      <c r="G1289" s="14">
        <v>0</v>
      </c>
      <c r="H1289" s="13">
        <v>0</v>
      </c>
      <c r="I1289" s="14">
        <v>1</v>
      </c>
      <c r="J1289" s="14">
        <v>3</v>
      </c>
      <c r="K1289" s="11">
        <v>0</v>
      </c>
      <c r="L1289" s="14">
        <v>0</v>
      </c>
      <c r="M1289" s="14">
        <v>0</v>
      </c>
      <c r="N1289" s="14">
        <v>1</v>
      </c>
      <c r="O1289" s="14">
        <v>0</v>
      </c>
      <c r="P1289" s="14">
        <v>0</v>
      </c>
      <c r="Q1289" s="14">
        <v>0</v>
      </c>
      <c r="R1289" s="6">
        <v>0</v>
      </c>
      <c r="S1289" s="14">
        <v>60000332</v>
      </c>
      <c r="T1289" s="11">
        <v>0</v>
      </c>
      <c r="U1289" s="14">
        <v>1</v>
      </c>
      <c r="V1289" s="14">
        <v>0</v>
      </c>
      <c r="W1289" s="14">
        <v>0</v>
      </c>
      <c r="X1289" s="14">
        <v>0</v>
      </c>
      <c r="Y1289" s="14">
        <v>0</v>
      </c>
      <c r="Z1289" s="14">
        <v>0</v>
      </c>
      <c r="AA1289" s="14">
        <v>0</v>
      </c>
      <c r="AB1289" s="14">
        <v>1</v>
      </c>
      <c r="AC1289" s="14">
        <v>0</v>
      </c>
      <c r="AD1289" s="14">
        <v>1</v>
      </c>
      <c r="AE1289" s="14">
        <v>1</v>
      </c>
      <c r="AF1289" s="14">
        <v>2</v>
      </c>
      <c r="AG1289" s="6">
        <v>7</v>
      </c>
      <c r="AH1289" s="6">
        <v>0</v>
      </c>
      <c r="AI1289" s="6">
        <v>0</v>
      </c>
      <c r="AJ1289" s="6">
        <v>3</v>
      </c>
      <c r="AK1289" s="14">
        <v>0</v>
      </c>
      <c r="AL1289" s="14">
        <v>0</v>
      </c>
      <c r="AM1289" s="17">
        <v>0</v>
      </c>
      <c r="AN1289" s="11">
        <v>0.1</v>
      </c>
      <c r="AO1289" s="14">
        <v>3000</v>
      </c>
      <c r="AP1289" s="14">
        <v>0</v>
      </c>
      <c r="AQ1289" s="14">
        <v>40</v>
      </c>
      <c r="AR1289" s="6">
        <v>0</v>
      </c>
      <c r="AS1289" s="14" t="s">
        <v>158</v>
      </c>
      <c r="AT1289" s="12" t="s">
        <v>179</v>
      </c>
      <c r="AU1289" s="14" t="s">
        <v>192</v>
      </c>
      <c r="AV1289" s="14">
        <v>0</v>
      </c>
      <c r="AW1289" s="10">
        <v>0</v>
      </c>
      <c r="AX1289" s="15" t="s">
        <v>193</v>
      </c>
      <c r="AY1289" s="15" t="s">
        <v>158</v>
      </c>
      <c r="AZ1289" s="13">
        <v>0</v>
      </c>
      <c r="BA1289" s="13">
        <v>0</v>
      </c>
      <c r="BB1289" s="37"/>
      <c r="BC1289" s="14">
        <v>0</v>
      </c>
      <c r="BD1289" s="14">
        <v>0</v>
      </c>
      <c r="BE1289" s="14">
        <v>0</v>
      </c>
      <c r="BF1289" s="14">
        <v>0</v>
      </c>
      <c r="BG1289" s="14">
        <v>0</v>
      </c>
      <c r="BH1289" s="14">
        <v>0</v>
      </c>
      <c r="BI1289" s="14">
        <v>0</v>
      </c>
      <c r="BJ1289" s="6">
        <v>0</v>
      </c>
      <c r="BK1289" s="6">
        <v>0</v>
      </c>
      <c r="BL1289" s="6">
        <v>0</v>
      </c>
      <c r="BM1289" s="6">
        <v>0</v>
      </c>
      <c r="BN1289" s="6">
        <v>0</v>
      </c>
      <c r="BO1289" s="6">
        <v>0</v>
      </c>
    </row>
    <row r="1290" spans="3:67" ht="20.100000000000001" customHeight="1">
      <c r="C1290" s="66">
        <v>70000006</v>
      </c>
      <c r="D1290" s="82" t="s">
        <v>1781</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0.5</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14">
        <v>70000011</v>
      </c>
      <c r="D1291" s="15" t="s">
        <v>1785</v>
      </c>
      <c r="E1291" s="14">
        <v>1</v>
      </c>
      <c r="F1291" s="14">
        <v>0</v>
      </c>
      <c r="G1291" s="14">
        <v>0</v>
      </c>
      <c r="H1291" s="13">
        <v>0</v>
      </c>
      <c r="I1291" s="14">
        <v>1</v>
      </c>
      <c r="J1291" s="14">
        <v>0</v>
      </c>
      <c r="K1291" s="14">
        <v>0</v>
      </c>
      <c r="L1291" s="14">
        <v>0</v>
      </c>
      <c r="M1291" s="14">
        <v>0</v>
      </c>
      <c r="N1291" s="14">
        <v>1</v>
      </c>
      <c r="O1291" s="14">
        <v>0</v>
      </c>
      <c r="P1291" s="14">
        <v>0</v>
      </c>
      <c r="Q1291" s="14">
        <v>0</v>
      </c>
      <c r="R1291" s="6">
        <v>0</v>
      </c>
      <c r="S1291" s="13">
        <v>0</v>
      </c>
      <c r="T1291" s="11">
        <v>0</v>
      </c>
      <c r="U1291" s="14">
        <v>1</v>
      </c>
      <c r="V1291" s="14">
        <v>0</v>
      </c>
      <c r="W1291" s="14">
        <v>1</v>
      </c>
      <c r="X1291" s="14">
        <v>0</v>
      </c>
      <c r="Y1291" s="14">
        <v>0</v>
      </c>
      <c r="Z1291" s="14">
        <v>0</v>
      </c>
      <c r="AA1291" s="14">
        <v>0</v>
      </c>
      <c r="AB1291" s="14">
        <v>1</v>
      </c>
      <c r="AC1291" s="14">
        <v>0</v>
      </c>
      <c r="AD1291" s="14">
        <v>1</v>
      </c>
      <c r="AE1291" s="14">
        <v>1</v>
      </c>
      <c r="AF1291" s="14">
        <v>2</v>
      </c>
      <c r="AG1291" s="6">
        <v>7</v>
      </c>
      <c r="AH1291" s="6">
        <v>0</v>
      </c>
      <c r="AI1291" s="6">
        <v>0</v>
      </c>
      <c r="AJ1291" s="6">
        <v>0</v>
      </c>
      <c r="AK1291" s="14">
        <v>0</v>
      </c>
      <c r="AL1291" s="14">
        <v>0</v>
      </c>
      <c r="AM1291" s="14">
        <v>0</v>
      </c>
      <c r="AN1291" s="14">
        <v>0</v>
      </c>
      <c r="AO1291" s="14">
        <v>1000</v>
      </c>
      <c r="AP1291" s="14">
        <v>0.5</v>
      </c>
      <c r="AQ1291" s="14">
        <v>0</v>
      </c>
      <c r="AR1291" s="6">
        <v>0</v>
      </c>
      <c r="AS1291" s="14" t="s">
        <v>158</v>
      </c>
      <c r="AT1291" s="15" t="s">
        <v>458</v>
      </c>
      <c r="AU1291" s="66">
        <v>0</v>
      </c>
      <c r="AV1291" s="10">
        <v>12000006</v>
      </c>
      <c r="AW1291" s="14">
        <v>0</v>
      </c>
      <c r="AX1291" s="15" t="s">
        <v>160</v>
      </c>
      <c r="AY1291" s="15" t="s">
        <v>158</v>
      </c>
      <c r="AZ1291" s="13">
        <v>0</v>
      </c>
      <c r="BA1291" s="13">
        <v>0</v>
      </c>
      <c r="BB1291" s="68"/>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66">
        <v>70000012</v>
      </c>
      <c r="D1292" s="82" t="s">
        <v>1786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1.2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70001001</v>
      </c>
      <c r="D1293" s="12" t="s">
        <v>386</v>
      </c>
      <c r="E1293" s="14">
        <v>1</v>
      </c>
      <c r="F1293" s="11">
        <v>60010300</v>
      </c>
      <c r="G1293" s="14">
        <v>0</v>
      </c>
      <c r="H1293" s="13">
        <v>0</v>
      </c>
      <c r="I1293" s="14">
        <v>1</v>
      </c>
      <c r="J1293" s="14">
        <v>0</v>
      </c>
      <c r="K1293" s="14">
        <v>0</v>
      </c>
      <c r="L1293" s="11">
        <v>0</v>
      </c>
      <c r="M1293" s="11">
        <v>0</v>
      </c>
      <c r="N1293" s="11">
        <v>2</v>
      </c>
      <c r="O1293" s="11">
        <v>1</v>
      </c>
      <c r="P1293" s="11">
        <v>0.3</v>
      </c>
      <c r="Q1293" s="11">
        <v>0</v>
      </c>
      <c r="R1293" s="6">
        <v>0</v>
      </c>
      <c r="S1293" s="11">
        <v>0</v>
      </c>
      <c r="T1293" s="11">
        <v>1</v>
      </c>
      <c r="U1293" s="11">
        <v>2</v>
      </c>
      <c r="V1293" s="11">
        <v>0</v>
      </c>
      <c r="W1293" s="11">
        <v>3</v>
      </c>
      <c r="X1293" s="11">
        <v>350</v>
      </c>
      <c r="Y1293" s="11">
        <v>0</v>
      </c>
      <c r="Z1293" s="11">
        <v>0</v>
      </c>
      <c r="AA1293" s="11">
        <v>0</v>
      </c>
      <c r="AB1293" s="11">
        <v>0</v>
      </c>
      <c r="AC1293" s="11">
        <v>0</v>
      </c>
      <c r="AD1293" s="11">
        <v>9</v>
      </c>
      <c r="AE1293" s="11">
        <v>2</v>
      </c>
      <c r="AF1293" s="11" t="s">
        <v>167</v>
      </c>
      <c r="AG1293" s="6">
        <v>0</v>
      </c>
      <c r="AH1293" s="6">
        <v>2</v>
      </c>
      <c r="AI1293" s="6">
        <v>0</v>
      </c>
      <c r="AJ1293" s="6">
        <v>1.5</v>
      </c>
      <c r="AK1293" s="11">
        <v>0</v>
      </c>
      <c r="AL1293" s="11">
        <v>0</v>
      </c>
      <c r="AM1293" s="11">
        <v>0</v>
      </c>
      <c r="AN1293" s="11">
        <v>1</v>
      </c>
      <c r="AO1293" s="11">
        <v>3000</v>
      </c>
      <c r="AP1293" s="11">
        <v>0.5</v>
      </c>
      <c r="AQ1293" s="11">
        <v>0</v>
      </c>
      <c r="AR1293" s="6">
        <v>0</v>
      </c>
      <c r="AS1293" s="11" t="s">
        <v>158</v>
      </c>
      <c r="AT1293" s="12" t="s">
        <v>213</v>
      </c>
      <c r="AU1293" s="11" t="s">
        <v>355</v>
      </c>
      <c r="AV1293" s="14">
        <v>10000007</v>
      </c>
      <c r="AW1293" s="14">
        <v>21000110</v>
      </c>
      <c r="AX1293" s="12" t="s">
        <v>160</v>
      </c>
      <c r="AY1293" s="11">
        <v>0</v>
      </c>
      <c r="AZ1293" s="13">
        <v>0</v>
      </c>
      <c r="BA1293" s="13">
        <v>0</v>
      </c>
      <c r="BB1293" s="37" t="s">
        <v>374</v>
      </c>
      <c r="BC1293" s="11">
        <v>0</v>
      </c>
      <c r="BD1293" s="11">
        <v>0</v>
      </c>
      <c r="BE1293" s="11">
        <v>0</v>
      </c>
      <c r="BF1293" s="11">
        <v>0</v>
      </c>
      <c r="BG1293" s="11">
        <v>0</v>
      </c>
      <c r="BH1293" s="11">
        <v>0</v>
      </c>
      <c r="BI1293" s="9">
        <v>0</v>
      </c>
      <c r="BJ1293" s="6">
        <v>0</v>
      </c>
      <c r="BK1293" s="6">
        <v>0</v>
      </c>
      <c r="BL1293" s="6">
        <v>0</v>
      </c>
      <c r="BM1293" s="6">
        <v>0</v>
      </c>
      <c r="BN1293" s="6">
        <v>0</v>
      </c>
      <c r="BO1293" s="6">
        <v>0</v>
      </c>
    </row>
    <row r="1294" spans="3:67" ht="20.100000000000001" customHeight="1">
      <c r="C1294" s="14">
        <v>70101001</v>
      </c>
      <c r="D1294" s="12" t="s">
        <v>381</v>
      </c>
      <c r="E1294" s="14">
        <v>1</v>
      </c>
      <c r="F1294" s="11">
        <v>60010300</v>
      </c>
      <c r="G1294" s="14">
        <v>0</v>
      </c>
      <c r="H1294" s="13">
        <v>0</v>
      </c>
      <c r="I1294" s="14">
        <v>1</v>
      </c>
      <c r="J1294" s="14">
        <v>0</v>
      </c>
      <c r="K1294" s="14">
        <v>0</v>
      </c>
      <c r="L1294" s="11">
        <v>0</v>
      </c>
      <c r="M1294" s="11">
        <v>0</v>
      </c>
      <c r="N1294" s="11">
        <v>2</v>
      </c>
      <c r="O1294" s="11">
        <v>2</v>
      </c>
      <c r="P1294" s="11">
        <v>0.8</v>
      </c>
      <c r="Q1294" s="11">
        <v>0</v>
      </c>
      <c r="R1294" s="6">
        <v>0</v>
      </c>
      <c r="S1294" s="11">
        <v>0</v>
      </c>
      <c r="T1294" s="11">
        <v>1</v>
      </c>
      <c r="U1294" s="11">
        <v>2</v>
      </c>
      <c r="V1294" s="11">
        <v>0</v>
      </c>
      <c r="W1294" s="11">
        <v>0</v>
      </c>
      <c r="X1294" s="11">
        <v>0</v>
      </c>
      <c r="Y1294" s="11">
        <v>0</v>
      </c>
      <c r="Z1294" s="11">
        <v>0</v>
      </c>
      <c r="AA1294" s="11">
        <v>0</v>
      </c>
      <c r="AB1294" s="11">
        <v>0</v>
      </c>
      <c r="AC1294" s="11">
        <v>0</v>
      </c>
      <c r="AD1294" s="11">
        <v>20</v>
      </c>
      <c r="AE1294" s="11">
        <v>0</v>
      </c>
      <c r="AF1294" s="11">
        <v>0</v>
      </c>
      <c r="AG1294" s="6">
        <v>2</v>
      </c>
      <c r="AH1294" s="6">
        <v>2</v>
      </c>
      <c r="AI1294" s="6">
        <v>0</v>
      </c>
      <c r="AJ1294" s="6">
        <v>1.5</v>
      </c>
      <c r="AK1294" s="11">
        <v>0</v>
      </c>
      <c r="AL1294" s="11">
        <v>0</v>
      </c>
      <c r="AM1294" s="11">
        <v>0</v>
      </c>
      <c r="AN1294" s="11">
        <v>1</v>
      </c>
      <c r="AO1294" s="11">
        <v>3000</v>
      </c>
      <c r="AP1294" s="11">
        <v>0.5</v>
      </c>
      <c r="AQ1294" s="11">
        <v>0</v>
      </c>
      <c r="AR1294" s="6">
        <v>0</v>
      </c>
      <c r="AS1294" s="11" t="s">
        <v>158</v>
      </c>
      <c r="AT1294" s="12" t="s">
        <v>159</v>
      </c>
      <c r="AU1294" s="11" t="s">
        <v>355</v>
      </c>
      <c r="AV1294" s="14">
        <v>0</v>
      </c>
      <c r="AW1294" s="14">
        <v>0</v>
      </c>
      <c r="AX1294" s="12" t="s">
        <v>343</v>
      </c>
      <c r="AY1294" s="11" t="s">
        <v>1787</v>
      </c>
      <c r="AZ1294" s="13">
        <v>0</v>
      </c>
      <c r="BA1294" s="13">
        <v>0</v>
      </c>
      <c r="BB1294" s="37" t="s">
        <v>1788</v>
      </c>
      <c r="BC1294" s="11">
        <v>0</v>
      </c>
      <c r="BD1294" s="11">
        <v>0</v>
      </c>
      <c r="BE1294" s="11">
        <v>0</v>
      </c>
      <c r="BF1294" s="11">
        <v>0</v>
      </c>
      <c r="BG1294" s="11">
        <v>0</v>
      </c>
      <c r="BH1294" s="11">
        <v>0</v>
      </c>
      <c r="BI1294" s="9">
        <v>0</v>
      </c>
      <c r="BJ1294" s="6">
        <v>0</v>
      </c>
      <c r="BK1294" s="6">
        <v>0</v>
      </c>
      <c r="BL1294" s="6">
        <v>0</v>
      </c>
      <c r="BM1294" s="6">
        <v>0</v>
      </c>
      <c r="BN1294" s="6">
        <v>0</v>
      </c>
      <c r="BO1294" s="6">
        <v>0</v>
      </c>
    </row>
    <row r="1295" spans="3:67" ht="21.75" customHeight="1">
      <c r="C1295" s="14">
        <v>70102001</v>
      </c>
      <c r="D1295" s="12" t="s">
        <v>346</v>
      </c>
      <c r="E1295" s="14">
        <v>1</v>
      </c>
      <c r="F1295" s="11">
        <v>60010100</v>
      </c>
      <c r="G1295" s="14">
        <v>0</v>
      </c>
      <c r="H1295" s="13">
        <v>0</v>
      </c>
      <c r="I1295" s="14">
        <v>1</v>
      </c>
      <c r="J1295" s="14">
        <v>0</v>
      </c>
      <c r="K1295" s="14">
        <v>0</v>
      </c>
      <c r="L1295" s="11">
        <v>0</v>
      </c>
      <c r="M1295" s="11">
        <v>0</v>
      </c>
      <c r="N1295" s="11">
        <v>2</v>
      </c>
      <c r="O1295" s="11">
        <v>3</v>
      </c>
      <c r="P1295" s="11">
        <v>1</v>
      </c>
      <c r="Q1295" s="11">
        <v>0</v>
      </c>
      <c r="R1295" s="6">
        <v>0</v>
      </c>
      <c r="S1295" s="11">
        <v>0</v>
      </c>
      <c r="T1295" s="11">
        <v>1</v>
      </c>
      <c r="U1295" s="11">
        <v>2</v>
      </c>
      <c r="V1295" s="11">
        <v>0</v>
      </c>
      <c r="W1295" s="11">
        <v>3</v>
      </c>
      <c r="X1295" s="11">
        <v>0</v>
      </c>
      <c r="Y1295" s="11">
        <v>1</v>
      </c>
      <c r="Z1295" s="11">
        <v>0</v>
      </c>
      <c r="AA1295" s="11">
        <v>0</v>
      </c>
      <c r="AB1295" s="11">
        <v>0</v>
      </c>
      <c r="AC1295" s="11">
        <v>0</v>
      </c>
      <c r="AD1295" s="11">
        <v>9</v>
      </c>
      <c r="AE1295" s="11">
        <v>1</v>
      </c>
      <c r="AF1295" s="11">
        <v>4</v>
      </c>
      <c r="AG1295" s="6">
        <v>0</v>
      </c>
      <c r="AH1295" s="6">
        <v>1</v>
      </c>
      <c r="AI1295" s="6">
        <v>0</v>
      </c>
      <c r="AJ1295" s="6">
        <v>2</v>
      </c>
      <c r="AK1295" s="11">
        <v>0</v>
      </c>
      <c r="AL1295" s="11">
        <v>0</v>
      </c>
      <c r="AM1295" s="11">
        <v>0</v>
      </c>
      <c r="AN1295" s="11">
        <v>3</v>
      </c>
      <c r="AO1295" s="11">
        <v>5000</v>
      </c>
      <c r="AP1295" s="11">
        <v>2.5</v>
      </c>
      <c r="AQ1295" s="11">
        <v>0</v>
      </c>
      <c r="AR1295" s="6">
        <v>0</v>
      </c>
      <c r="AS1295" s="11" t="s">
        <v>347</v>
      </c>
      <c r="AT1295" s="12" t="s">
        <v>213</v>
      </c>
      <c r="AU1295" s="11" t="s">
        <v>348</v>
      </c>
      <c r="AV1295" s="14">
        <v>10000007</v>
      </c>
      <c r="AW1295" s="14">
        <v>70102001</v>
      </c>
      <c r="AX1295" s="12" t="s">
        <v>160</v>
      </c>
      <c r="AY1295" s="11" t="s">
        <v>1789</v>
      </c>
      <c r="AZ1295" s="13">
        <v>0</v>
      </c>
      <c r="BA1295" s="13">
        <v>0</v>
      </c>
      <c r="BB1295" s="37" t="s">
        <v>350</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70102002</v>
      </c>
      <c r="D1296" s="15" t="s">
        <v>351</v>
      </c>
      <c r="E1296" s="14">
        <v>1</v>
      </c>
      <c r="F1296" s="14">
        <v>60010500</v>
      </c>
      <c r="G1296" s="14">
        <v>0</v>
      </c>
      <c r="H1296" s="13">
        <v>0</v>
      </c>
      <c r="I1296" s="14">
        <v>1</v>
      </c>
      <c r="J1296" s="14">
        <v>0</v>
      </c>
      <c r="K1296" s="14">
        <v>0</v>
      </c>
      <c r="L1296" s="14">
        <v>0</v>
      </c>
      <c r="M1296" s="14">
        <v>0</v>
      </c>
      <c r="N1296" s="11">
        <v>2</v>
      </c>
      <c r="O1296" s="14">
        <v>2</v>
      </c>
      <c r="P1296" s="14">
        <v>0.6</v>
      </c>
      <c r="Q1296" s="14">
        <v>0</v>
      </c>
      <c r="R1296" s="6">
        <v>0</v>
      </c>
      <c r="S1296" s="13">
        <v>0</v>
      </c>
      <c r="T1296" s="11">
        <v>1</v>
      </c>
      <c r="U1296" s="14">
        <v>2</v>
      </c>
      <c r="V1296" s="14">
        <v>0</v>
      </c>
      <c r="W1296" s="14">
        <v>0</v>
      </c>
      <c r="X1296" s="14">
        <v>0</v>
      </c>
      <c r="Y1296" s="14">
        <v>0</v>
      </c>
      <c r="Z1296" s="14">
        <v>0</v>
      </c>
      <c r="AA1296" s="14">
        <v>0</v>
      </c>
      <c r="AB1296" s="14">
        <v>0</v>
      </c>
      <c r="AC1296" s="14">
        <v>0</v>
      </c>
      <c r="AD1296" s="14">
        <v>20</v>
      </c>
      <c r="AE1296" s="14">
        <v>0</v>
      </c>
      <c r="AF1296" s="14">
        <v>0</v>
      </c>
      <c r="AG1296" s="6">
        <v>2</v>
      </c>
      <c r="AH1296" s="6">
        <v>0</v>
      </c>
      <c r="AI1296" s="6">
        <v>0</v>
      </c>
      <c r="AJ1296" s="6">
        <v>0</v>
      </c>
      <c r="AK1296" s="14">
        <v>0</v>
      </c>
      <c r="AL1296" s="14">
        <v>0</v>
      </c>
      <c r="AM1296" s="14">
        <v>0</v>
      </c>
      <c r="AN1296" s="14">
        <v>0</v>
      </c>
      <c r="AO1296" s="14">
        <v>1000</v>
      </c>
      <c r="AP1296" s="14">
        <v>0</v>
      </c>
      <c r="AQ1296" s="14">
        <v>0</v>
      </c>
      <c r="AR1296" s="6">
        <v>90102001</v>
      </c>
      <c r="AS1296" s="14" t="s">
        <v>158</v>
      </c>
      <c r="AT1296" s="15" t="s">
        <v>159</v>
      </c>
      <c r="AU1296" s="14" t="s">
        <v>246</v>
      </c>
      <c r="AV1296" s="14">
        <v>0</v>
      </c>
      <c r="AW1296" s="14">
        <v>40000003</v>
      </c>
      <c r="AX1296" s="15" t="s">
        <v>160</v>
      </c>
      <c r="AY1296" s="15" t="s">
        <v>158</v>
      </c>
      <c r="AZ1296" s="13">
        <v>0</v>
      </c>
      <c r="BA1296" s="13">
        <v>0</v>
      </c>
      <c r="BB1296" s="68" t="s">
        <v>352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70103001</v>
      </c>
      <c r="D1297" s="12" t="s">
        <v>354</v>
      </c>
      <c r="E1297" s="14">
        <v>1</v>
      </c>
      <c r="F1297" s="11">
        <v>60010300</v>
      </c>
      <c r="G1297" s="14">
        <v>0</v>
      </c>
      <c r="H1297" s="13">
        <v>0</v>
      </c>
      <c r="I1297" s="14">
        <v>1</v>
      </c>
      <c r="J1297" s="14">
        <v>0</v>
      </c>
      <c r="K1297" s="14">
        <v>0</v>
      </c>
      <c r="L1297" s="11">
        <v>0</v>
      </c>
      <c r="M1297" s="11">
        <v>0</v>
      </c>
      <c r="N1297" s="11">
        <v>2</v>
      </c>
      <c r="O1297" s="11">
        <v>1</v>
      </c>
      <c r="P1297" s="11">
        <v>0.5</v>
      </c>
      <c r="Q1297" s="11">
        <v>0</v>
      </c>
      <c r="R1297" s="6">
        <v>0</v>
      </c>
      <c r="S1297" s="11">
        <v>0</v>
      </c>
      <c r="T1297" s="11">
        <v>1</v>
      </c>
      <c r="U1297" s="11">
        <v>2</v>
      </c>
      <c r="V1297" s="11">
        <v>0</v>
      </c>
      <c r="W1297" s="11">
        <v>3</v>
      </c>
      <c r="X1297" s="11">
        <v>0</v>
      </c>
      <c r="Y1297" s="11">
        <v>0</v>
      </c>
      <c r="Z1297" s="11">
        <v>0</v>
      </c>
      <c r="AA1297" s="11">
        <v>0</v>
      </c>
      <c r="AB1297" s="11">
        <v>0</v>
      </c>
      <c r="AC1297" s="11">
        <v>0</v>
      </c>
      <c r="AD1297" s="11">
        <v>12</v>
      </c>
      <c r="AE1297" s="11">
        <v>2</v>
      </c>
      <c r="AF1297" s="11" t="s">
        <v>167</v>
      </c>
      <c r="AG1297" s="6">
        <v>0</v>
      </c>
      <c r="AH1297" s="6">
        <v>2</v>
      </c>
      <c r="AI1297" s="6">
        <v>0</v>
      </c>
      <c r="AJ1297" s="6">
        <v>1.5</v>
      </c>
      <c r="AK1297" s="11">
        <v>0</v>
      </c>
      <c r="AL1297" s="11">
        <v>0</v>
      </c>
      <c r="AM1297" s="11">
        <v>0</v>
      </c>
      <c r="AN1297" s="11">
        <v>1.1000000000000001</v>
      </c>
      <c r="AO1297" s="11">
        <v>3000</v>
      </c>
      <c r="AP1297" s="11">
        <v>1.1000000000000001</v>
      </c>
      <c r="AQ1297" s="11">
        <v>0</v>
      </c>
      <c r="AR1297" s="6">
        <v>0</v>
      </c>
      <c r="AS1297" s="11" t="s">
        <v>158</v>
      </c>
      <c r="AT1297" s="15" t="s">
        <v>213</v>
      </c>
      <c r="AU1297" s="11" t="s">
        <v>355</v>
      </c>
      <c r="AV1297" s="14">
        <v>10001007</v>
      </c>
      <c r="AW1297" s="14">
        <v>70103001</v>
      </c>
      <c r="AX1297" s="12" t="s">
        <v>160</v>
      </c>
      <c r="AY1297" s="11">
        <v>0</v>
      </c>
      <c r="AZ1297" s="13">
        <v>0</v>
      </c>
      <c r="BA1297" s="13">
        <v>0</v>
      </c>
      <c r="BB1297" s="37" t="s">
        <v>356</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70103002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0</v>
      </c>
      <c r="AH1298" s="6">
        <v>0</v>
      </c>
      <c r="AI1298" s="6">
        <v>0</v>
      </c>
      <c r="AJ1298" s="6">
        <v>0</v>
      </c>
      <c r="AK1298" s="14">
        <v>0</v>
      </c>
      <c r="AL1298" s="14">
        <v>0</v>
      </c>
      <c r="AM1298" s="14">
        <v>0</v>
      </c>
      <c r="AN1298" s="14">
        <v>0</v>
      </c>
      <c r="AO1298" s="14">
        <v>1000</v>
      </c>
      <c r="AP1298" s="14">
        <v>0</v>
      </c>
      <c r="AQ1298" s="14">
        <v>0</v>
      </c>
      <c r="AR1298" s="6">
        <v>90103001</v>
      </c>
      <c r="AS1298" s="14" t="s">
        <v>158</v>
      </c>
      <c r="AT1298" s="15" t="s">
        <v>158</v>
      </c>
      <c r="AU1298" s="14" t="s">
        <v>246</v>
      </c>
      <c r="AV1298" s="14">
        <v>0</v>
      </c>
      <c r="AW1298" s="14">
        <v>40000003</v>
      </c>
      <c r="AX1298" s="15" t="s">
        <v>160</v>
      </c>
      <c r="AY1298" s="15" t="s">
        <v>158</v>
      </c>
      <c r="AZ1298" s="13">
        <v>0</v>
      </c>
      <c r="BA1298" s="13">
        <v>0</v>
      </c>
      <c r="BB1298" s="68" t="s">
        <v>357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70103003</v>
      </c>
      <c r="D1299" s="12" t="s">
        <v>1129</v>
      </c>
      <c r="E1299" s="14">
        <v>1</v>
      </c>
      <c r="F1299" s="11">
        <v>60010100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1</v>
      </c>
      <c r="Z1299" s="11">
        <v>0</v>
      </c>
      <c r="AA1299" s="11">
        <v>0</v>
      </c>
      <c r="AB1299" s="11">
        <v>0</v>
      </c>
      <c r="AC1299" s="11">
        <v>0</v>
      </c>
      <c r="AD1299" s="11">
        <v>8</v>
      </c>
      <c r="AE1299" s="11">
        <v>1</v>
      </c>
      <c r="AF1299" s="11">
        <v>3</v>
      </c>
      <c r="AG1299" s="6">
        <v>1</v>
      </c>
      <c r="AH1299" s="6">
        <v>1</v>
      </c>
      <c r="AI1299" s="6">
        <v>0</v>
      </c>
      <c r="AJ1299" s="6">
        <v>1.5</v>
      </c>
      <c r="AK1299" s="11">
        <v>0</v>
      </c>
      <c r="AL1299" s="11">
        <v>0</v>
      </c>
      <c r="AM1299" s="11">
        <v>0</v>
      </c>
      <c r="AN1299" s="11">
        <v>0.5</v>
      </c>
      <c r="AO1299" s="11">
        <v>5000</v>
      </c>
      <c r="AP1299" s="11">
        <v>3</v>
      </c>
      <c r="AQ1299" s="11">
        <v>0</v>
      </c>
      <c r="AR1299" s="6">
        <v>0</v>
      </c>
      <c r="AS1299" s="11" t="s">
        <v>158</v>
      </c>
      <c r="AT1299" s="15" t="s">
        <v>159</v>
      </c>
      <c r="AU1299" s="11" t="s">
        <v>348</v>
      </c>
      <c r="AV1299" s="14">
        <v>10000007</v>
      </c>
      <c r="AW1299" s="14">
        <v>70103003</v>
      </c>
      <c r="AX1299" s="12" t="s">
        <v>160</v>
      </c>
      <c r="AY1299" s="11" t="s">
        <v>1130</v>
      </c>
      <c r="AZ1299" s="13">
        <v>0</v>
      </c>
      <c r="BA1299" s="13">
        <v>0</v>
      </c>
      <c r="BB1299" s="37" t="s">
        <v>1131</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70104001</v>
      </c>
      <c r="D1300" s="12" t="s">
        <v>523</v>
      </c>
      <c r="E1300" s="14">
        <v>1</v>
      </c>
      <c r="F1300" s="11">
        <v>60010100</v>
      </c>
      <c r="G1300" s="14">
        <v>0</v>
      </c>
      <c r="H1300" s="13">
        <v>0</v>
      </c>
      <c r="I1300" s="14">
        <v>1</v>
      </c>
      <c r="J1300" s="14">
        <v>0</v>
      </c>
      <c r="K1300" s="14">
        <v>0</v>
      </c>
      <c r="L1300" s="11">
        <v>0</v>
      </c>
      <c r="M1300" s="11">
        <v>0</v>
      </c>
      <c r="N1300" s="11">
        <v>2</v>
      </c>
      <c r="O1300" s="11">
        <v>1</v>
      </c>
      <c r="P1300" s="11">
        <v>0.3</v>
      </c>
      <c r="Q1300" s="11">
        <v>0</v>
      </c>
      <c r="R1300" s="6">
        <v>0</v>
      </c>
      <c r="S1300" s="11">
        <v>0</v>
      </c>
      <c r="T1300" s="11">
        <v>1</v>
      </c>
      <c r="U1300" s="11">
        <v>2</v>
      </c>
      <c r="V1300" s="11">
        <v>0</v>
      </c>
      <c r="W1300" s="11">
        <v>3</v>
      </c>
      <c r="X1300" s="11">
        <v>0</v>
      </c>
      <c r="Y1300" s="11">
        <v>1</v>
      </c>
      <c r="Z1300" s="11">
        <v>0</v>
      </c>
      <c r="AA1300" s="11">
        <v>0</v>
      </c>
      <c r="AB1300" s="11">
        <v>0</v>
      </c>
      <c r="AC1300" s="11">
        <v>0</v>
      </c>
      <c r="AD1300" s="11">
        <v>5</v>
      </c>
      <c r="AE1300" s="11">
        <v>1</v>
      </c>
      <c r="AF1300" s="11" t="s">
        <v>507</v>
      </c>
      <c r="AG1300" s="6">
        <v>1</v>
      </c>
      <c r="AH1300" s="6">
        <v>1</v>
      </c>
      <c r="AI1300" s="6">
        <v>0</v>
      </c>
      <c r="AJ1300" s="6">
        <v>1.5</v>
      </c>
      <c r="AK1300" s="11">
        <v>0</v>
      </c>
      <c r="AL1300" s="11">
        <v>0</v>
      </c>
      <c r="AM1300" s="11">
        <v>0</v>
      </c>
      <c r="AN1300" s="11">
        <v>0.5</v>
      </c>
      <c r="AO1300" s="11">
        <v>5000</v>
      </c>
      <c r="AP1300" s="11">
        <v>2</v>
      </c>
      <c r="AQ1300" s="11">
        <v>0</v>
      </c>
      <c r="AR1300" s="6">
        <v>0</v>
      </c>
      <c r="AS1300" s="11" t="s">
        <v>158</v>
      </c>
      <c r="AT1300" s="12" t="s">
        <v>213</v>
      </c>
      <c r="AU1300" s="11" t="s">
        <v>348</v>
      </c>
      <c r="AV1300" s="14">
        <v>10000007</v>
      </c>
      <c r="AW1300" s="14">
        <v>70104001</v>
      </c>
      <c r="AX1300" s="12" t="s">
        <v>160</v>
      </c>
      <c r="AY1300" s="11" t="s">
        <v>1790</v>
      </c>
      <c r="AZ1300" s="13">
        <v>0</v>
      </c>
      <c r="BA1300" s="13">
        <v>0</v>
      </c>
      <c r="BB1300" s="37" t="s">
        <v>525</v>
      </c>
      <c r="BC1300" s="11">
        <v>0</v>
      </c>
      <c r="BD1300" s="11">
        <v>0</v>
      </c>
      <c r="BE1300" s="11">
        <v>0</v>
      </c>
      <c r="BF1300" s="11">
        <v>0</v>
      </c>
      <c r="BG1300" s="11">
        <v>0</v>
      </c>
      <c r="BH1300" s="11">
        <v>0</v>
      </c>
      <c r="BI1300" s="9">
        <v>0</v>
      </c>
      <c r="BJ1300" s="6">
        <v>0</v>
      </c>
      <c r="BK1300" s="6">
        <v>0</v>
      </c>
      <c r="BL1300" s="6">
        <v>0</v>
      </c>
      <c r="BM1300" s="6">
        <v>0</v>
      </c>
      <c r="BN1300" s="6">
        <v>0</v>
      </c>
      <c r="BO1300" s="6">
        <v>0</v>
      </c>
    </row>
    <row r="1301" spans="3:67" ht="20.100000000000001" customHeight="1">
      <c r="C1301" s="14">
        <v>70104002</v>
      </c>
      <c r="D1301" s="15" t="s">
        <v>368</v>
      </c>
      <c r="E1301" s="14">
        <v>1</v>
      </c>
      <c r="F1301" s="14">
        <v>60010500</v>
      </c>
      <c r="G1301" s="14">
        <v>0</v>
      </c>
      <c r="H1301" s="13">
        <v>0</v>
      </c>
      <c r="I1301" s="14">
        <v>1</v>
      </c>
      <c r="J1301" s="14">
        <v>0</v>
      </c>
      <c r="K1301" s="14">
        <v>0</v>
      </c>
      <c r="L1301" s="14">
        <v>0</v>
      </c>
      <c r="M1301" s="14">
        <v>0</v>
      </c>
      <c r="N1301" s="11">
        <v>2</v>
      </c>
      <c r="O1301" s="14">
        <v>2</v>
      </c>
      <c r="P1301" s="14">
        <v>0.3</v>
      </c>
      <c r="Q1301" s="14">
        <v>0</v>
      </c>
      <c r="R1301" s="6">
        <v>0</v>
      </c>
      <c r="S1301" s="13">
        <v>0</v>
      </c>
      <c r="T1301" s="11">
        <v>1</v>
      </c>
      <c r="U1301" s="14">
        <v>2</v>
      </c>
      <c r="V1301" s="14">
        <v>0</v>
      </c>
      <c r="W1301" s="14">
        <v>0</v>
      </c>
      <c r="X1301" s="14">
        <v>0</v>
      </c>
      <c r="Y1301" s="14">
        <v>0</v>
      </c>
      <c r="Z1301" s="14">
        <v>0</v>
      </c>
      <c r="AA1301" s="14">
        <v>0</v>
      </c>
      <c r="AB1301" s="14">
        <v>0</v>
      </c>
      <c r="AC1301" s="14">
        <v>0</v>
      </c>
      <c r="AD1301" s="14">
        <v>99999</v>
      </c>
      <c r="AE1301" s="14">
        <v>0</v>
      </c>
      <c r="AF1301" s="14">
        <v>0</v>
      </c>
      <c r="AG1301" s="6">
        <v>2</v>
      </c>
      <c r="AH1301" s="6">
        <v>0</v>
      </c>
      <c r="AI1301" s="6">
        <v>0</v>
      </c>
      <c r="AJ1301" s="6">
        <v>0</v>
      </c>
      <c r="AK1301" s="14">
        <v>0</v>
      </c>
      <c r="AL1301" s="14">
        <v>0</v>
      </c>
      <c r="AM1301" s="14">
        <v>0</v>
      </c>
      <c r="AN1301" s="14">
        <v>0</v>
      </c>
      <c r="AO1301" s="14">
        <v>1000</v>
      </c>
      <c r="AP1301" s="14">
        <v>0</v>
      </c>
      <c r="AQ1301" s="14">
        <v>0</v>
      </c>
      <c r="AR1301" s="6">
        <v>90104002</v>
      </c>
      <c r="AS1301" s="14" t="s">
        <v>158</v>
      </c>
      <c r="AT1301" s="15" t="s">
        <v>159</v>
      </c>
      <c r="AU1301" s="14" t="s">
        <v>246</v>
      </c>
      <c r="AV1301" s="14">
        <v>0</v>
      </c>
      <c r="AW1301" s="14">
        <v>0</v>
      </c>
      <c r="AX1301" s="15" t="s">
        <v>160</v>
      </c>
      <c r="AY1301" s="15" t="s">
        <v>158</v>
      </c>
      <c r="AZ1301" s="13">
        <v>0</v>
      </c>
      <c r="BA1301" s="13">
        <v>0</v>
      </c>
      <c r="BB1301" s="68" t="s">
        <v>435</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70104003</v>
      </c>
      <c r="D1302" s="12" t="s">
        <v>457</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5</v>
      </c>
      <c r="X1302" s="11">
        <v>0</v>
      </c>
      <c r="Y1302" s="11">
        <v>1</v>
      </c>
      <c r="Z1302" s="11">
        <v>0</v>
      </c>
      <c r="AA1302" s="11">
        <v>0</v>
      </c>
      <c r="AB1302" s="11">
        <v>0</v>
      </c>
      <c r="AC1302" s="11">
        <v>0</v>
      </c>
      <c r="AD1302" s="11">
        <v>10</v>
      </c>
      <c r="AE1302" s="11">
        <v>1</v>
      </c>
      <c r="AF1302" s="11" t="s">
        <v>391</v>
      </c>
      <c r="AG1302" s="6">
        <v>0</v>
      </c>
      <c r="AH1302" s="6">
        <v>1</v>
      </c>
      <c r="AI1302" s="6">
        <v>0</v>
      </c>
      <c r="AJ1302" s="6">
        <v>3</v>
      </c>
      <c r="AK1302" s="11">
        <v>0</v>
      </c>
      <c r="AL1302" s="11">
        <v>0</v>
      </c>
      <c r="AM1302" s="11">
        <v>0</v>
      </c>
      <c r="AN1302" s="11">
        <v>3.5</v>
      </c>
      <c r="AO1302" s="11">
        <v>5000</v>
      </c>
      <c r="AP1302" s="11">
        <v>3</v>
      </c>
      <c r="AQ1302" s="11">
        <v>0</v>
      </c>
      <c r="AR1302" s="6">
        <v>0</v>
      </c>
      <c r="AS1302" s="11" t="s">
        <v>158</v>
      </c>
      <c r="AT1302" s="12" t="s">
        <v>196</v>
      </c>
      <c r="AU1302" s="11" t="s">
        <v>348</v>
      </c>
      <c r="AV1302" s="14">
        <v>10000007</v>
      </c>
      <c r="AW1302" s="14">
        <v>70104003</v>
      </c>
      <c r="AX1302" s="12" t="s">
        <v>160</v>
      </c>
      <c r="AY1302" s="11" t="s">
        <v>1791</v>
      </c>
      <c r="AZ1302" s="13">
        <v>0</v>
      </c>
      <c r="BA1302" s="13">
        <v>0</v>
      </c>
      <c r="BB1302" s="37" t="s">
        <v>1792</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70105001</v>
      </c>
      <c r="D1303" s="12" t="s">
        <v>346</v>
      </c>
      <c r="E1303" s="14">
        <v>1</v>
      </c>
      <c r="F1303" s="11">
        <v>60010100</v>
      </c>
      <c r="G1303" s="14">
        <v>0</v>
      </c>
      <c r="H1303" s="13">
        <v>0</v>
      </c>
      <c r="I1303" s="14">
        <v>1</v>
      </c>
      <c r="J1303" s="14">
        <v>0</v>
      </c>
      <c r="K1303" s="14">
        <v>0</v>
      </c>
      <c r="L1303" s="11">
        <v>0</v>
      </c>
      <c r="M1303" s="11">
        <v>0</v>
      </c>
      <c r="N1303" s="11">
        <v>2</v>
      </c>
      <c r="O1303" s="11">
        <v>1</v>
      </c>
      <c r="P1303" s="11">
        <v>1</v>
      </c>
      <c r="Q1303" s="11">
        <v>0</v>
      </c>
      <c r="R1303" s="6">
        <v>0</v>
      </c>
      <c r="S1303" s="11">
        <v>0</v>
      </c>
      <c r="T1303" s="11">
        <v>1</v>
      </c>
      <c r="U1303" s="11">
        <v>2</v>
      </c>
      <c r="V1303" s="11">
        <v>0</v>
      </c>
      <c r="W1303" s="11">
        <v>2</v>
      </c>
      <c r="X1303" s="11">
        <v>0</v>
      </c>
      <c r="Y1303" s="11">
        <v>1</v>
      </c>
      <c r="Z1303" s="11">
        <v>0</v>
      </c>
      <c r="AA1303" s="11">
        <v>0</v>
      </c>
      <c r="AB1303" s="11">
        <v>0</v>
      </c>
      <c r="AC1303" s="11">
        <v>0</v>
      </c>
      <c r="AD1303" s="11">
        <v>6</v>
      </c>
      <c r="AE1303" s="11">
        <v>1</v>
      </c>
      <c r="AF1303" s="11">
        <v>3</v>
      </c>
      <c r="AG1303" s="6">
        <v>0</v>
      </c>
      <c r="AH1303" s="6">
        <v>0</v>
      </c>
      <c r="AI1303" s="6">
        <v>0</v>
      </c>
      <c r="AJ1303" s="6">
        <v>1.5</v>
      </c>
      <c r="AK1303" s="11">
        <v>0</v>
      </c>
      <c r="AL1303" s="11">
        <v>0</v>
      </c>
      <c r="AM1303" s="11">
        <v>0</v>
      </c>
      <c r="AN1303" s="11">
        <v>1</v>
      </c>
      <c r="AO1303" s="11">
        <v>5000</v>
      </c>
      <c r="AP1303" s="11">
        <v>0.5</v>
      </c>
      <c r="AQ1303" s="11">
        <v>0</v>
      </c>
      <c r="AR1303" s="6">
        <v>0</v>
      </c>
      <c r="AS1303" s="11" t="s">
        <v>158</v>
      </c>
      <c r="AT1303" s="15" t="s">
        <v>159</v>
      </c>
      <c r="AU1303" s="11" t="s">
        <v>348</v>
      </c>
      <c r="AV1303" s="14">
        <v>10000007</v>
      </c>
      <c r="AW1303" s="14">
        <v>70105001</v>
      </c>
      <c r="AX1303" s="12" t="s">
        <v>160</v>
      </c>
      <c r="AY1303" s="11" t="s">
        <v>1793</v>
      </c>
      <c r="AZ1303" s="13">
        <v>0</v>
      </c>
      <c r="BA1303" s="13">
        <v>0</v>
      </c>
      <c r="BB1303" s="37" t="s">
        <v>1794</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70105002</v>
      </c>
      <c r="D1304" s="15" t="s">
        <v>368</v>
      </c>
      <c r="E1304" s="14">
        <v>1</v>
      </c>
      <c r="F1304" s="14">
        <v>60010500</v>
      </c>
      <c r="G1304" s="14">
        <v>0</v>
      </c>
      <c r="H1304" s="13">
        <v>0</v>
      </c>
      <c r="I1304" s="14">
        <v>1</v>
      </c>
      <c r="J1304" s="14">
        <v>0</v>
      </c>
      <c r="K1304" s="14">
        <v>0</v>
      </c>
      <c r="L1304" s="14">
        <v>0</v>
      </c>
      <c r="M1304" s="14">
        <v>0</v>
      </c>
      <c r="N1304" s="11">
        <v>2</v>
      </c>
      <c r="O1304" s="14">
        <v>2</v>
      </c>
      <c r="P1304" s="14">
        <v>0.6</v>
      </c>
      <c r="Q1304" s="14">
        <v>0</v>
      </c>
      <c r="R1304" s="6">
        <v>0</v>
      </c>
      <c r="S1304" s="13">
        <v>0</v>
      </c>
      <c r="T1304" s="11">
        <v>1</v>
      </c>
      <c r="U1304" s="14">
        <v>2</v>
      </c>
      <c r="V1304" s="14">
        <v>0</v>
      </c>
      <c r="W1304" s="14">
        <v>0</v>
      </c>
      <c r="X1304" s="14">
        <v>0</v>
      </c>
      <c r="Y1304" s="14">
        <v>0</v>
      </c>
      <c r="Z1304" s="14">
        <v>0</v>
      </c>
      <c r="AA1304" s="14">
        <v>0</v>
      </c>
      <c r="AB1304" s="14">
        <v>0</v>
      </c>
      <c r="AC1304" s="14">
        <v>0</v>
      </c>
      <c r="AD1304" s="11">
        <v>99999</v>
      </c>
      <c r="AE1304" s="14">
        <v>0</v>
      </c>
      <c r="AF1304" s="14">
        <v>0</v>
      </c>
      <c r="AG1304" s="6">
        <v>2</v>
      </c>
      <c r="AH1304" s="6">
        <v>0</v>
      </c>
      <c r="AI1304" s="6">
        <v>0</v>
      </c>
      <c r="AJ1304" s="6">
        <v>0</v>
      </c>
      <c r="AK1304" s="14">
        <v>0</v>
      </c>
      <c r="AL1304" s="14">
        <v>0</v>
      </c>
      <c r="AM1304" s="14">
        <v>0</v>
      </c>
      <c r="AN1304" s="14">
        <v>0</v>
      </c>
      <c r="AO1304" s="14">
        <v>1000</v>
      </c>
      <c r="AP1304" s="14">
        <v>0</v>
      </c>
      <c r="AQ1304" s="14">
        <v>0</v>
      </c>
      <c r="AR1304" s="6">
        <v>90104002</v>
      </c>
      <c r="AS1304" s="14" t="s">
        <v>158</v>
      </c>
      <c r="AT1304" s="15" t="s">
        <v>159</v>
      </c>
      <c r="AU1304" s="14" t="s">
        <v>246</v>
      </c>
      <c r="AV1304" s="14">
        <v>0</v>
      </c>
      <c r="AW1304" s="14">
        <v>0</v>
      </c>
      <c r="AX1304" s="15" t="s">
        <v>160</v>
      </c>
      <c r="AY1304" s="15" t="s">
        <v>158</v>
      </c>
      <c r="AZ1304" s="13">
        <v>0</v>
      </c>
      <c r="BA1304" s="13">
        <v>0</v>
      </c>
      <c r="BB1304" s="68" t="s">
        <v>435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70105003</v>
      </c>
      <c r="D1305" s="12" t="s">
        <v>1795</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5" t="s">
        <v>159</v>
      </c>
      <c r="AU1305" s="11" t="s">
        <v>355</v>
      </c>
      <c r="AV1305" s="14">
        <v>0</v>
      </c>
      <c r="AW1305" s="14">
        <v>0</v>
      </c>
      <c r="AX1305" s="12" t="s">
        <v>343</v>
      </c>
      <c r="AY1305" s="11" t="s">
        <v>1796</v>
      </c>
      <c r="AZ1305" s="13">
        <v>0</v>
      </c>
      <c r="BA1305" s="13">
        <v>0</v>
      </c>
      <c r="BB1305" s="37" t="s">
        <v>1797</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70105004</v>
      </c>
      <c r="D1306" s="15" t="s">
        <v>351</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4">
        <v>20</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90103001</v>
      </c>
      <c r="AS1306" s="14" t="s">
        <v>158</v>
      </c>
      <c r="AT1306" s="15" t="s">
        <v>158</v>
      </c>
      <c r="AU1306" s="14" t="s">
        <v>246</v>
      </c>
      <c r="AV1306" s="14">
        <v>0</v>
      </c>
      <c r="AW1306" s="14">
        <v>40000003</v>
      </c>
      <c r="AX1306" s="15" t="s">
        <v>160</v>
      </c>
      <c r="AY1306" s="15" t="s">
        <v>158</v>
      </c>
      <c r="AZ1306" s="13">
        <v>0</v>
      </c>
      <c r="BA1306" s="13">
        <v>0</v>
      </c>
      <c r="BB1306" s="68" t="s">
        <v>357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70106001</v>
      </c>
      <c r="D1307" s="15" t="s">
        <v>371</v>
      </c>
      <c r="E1307" s="14">
        <v>1</v>
      </c>
      <c r="F1307" s="14">
        <v>60010300</v>
      </c>
      <c r="G1307" s="14">
        <v>0</v>
      </c>
      <c r="H1307" s="13">
        <v>0</v>
      </c>
      <c r="I1307" s="14">
        <v>1</v>
      </c>
      <c r="J1307" s="14">
        <v>0</v>
      </c>
      <c r="K1307" s="14">
        <v>0</v>
      </c>
      <c r="L1307" s="14">
        <v>0</v>
      </c>
      <c r="M1307" s="14">
        <v>0</v>
      </c>
      <c r="N1307" s="11">
        <v>2</v>
      </c>
      <c r="O1307" s="14">
        <v>1</v>
      </c>
      <c r="P1307" s="14">
        <v>0.5</v>
      </c>
      <c r="Q1307" s="14">
        <v>0</v>
      </c>
      <c r="R1307" s="6">
        <v>0</v>
      </c>
      <c r="S1307" s="13">
        <v>0</v>
      </c>
      <c r="T1307" s="11">
        <v>1</v>
      </c>
      <c r="U1307" s="14">
        <v>2</v>
      </c>
      <c r="V1307" s="14">
        <v>0</v>
      </c>
      <c r="W1307" s="14">
        <v>0.5</v>
      </c>
      <c r="X1307" s="14">
        <v>0</v>
      </c>
      <c r="Y1307" s="14">
        <v>0</v>
      </c>
      <c r="Z1307" s="14">
        <v>0</v>
      </c>
      <c r="AA1307" s="14">
        <v>0</v>
      </c>
      <c r="AB1307" s="14">
        <v>0</v>
      </c>
      <c r="AC1307" s="14">
        <v>0</v>
      </c>
      <c r="AD1307" s="14">
        <v>15</v>
      </c>
      <c r="AE1307" s="14">
        <v>1</v>
      </c>
      <c r="AF1307" s="14">
        <v>3</v>
      </c>
      <c r="AG1307" s="6">
        <v>1</v>
      </c>
      <c r="AH1307" s="6">
        <v>0</v>
      </c>
      <c r="AI1307" s="6">
        <v>0</v>
      </c>
      <c r="AJ1307" s="6">
        <v>1.5</v>
      </c>
      <c r="AK1307" s="14">
        <v>0</v>
      </c>
      <c r="AL1307" s="14">
        <v>0</v>
      </c>
      <c r="AM1307" s="14">
        <v>0</v>
      </c>
      <c r="AN1307" s="14">
        <v>1</v>
      </c>
      <c r="AO1307" s="14">
        <v>360000</v>
      </c>
      <c r="AP1307" s="14">
        <v>0.5</v>
      </c>
      <c r="AQ1307" s="14">
        <v>0</v>
      </c>
      <c r="AR1307" s="6">
        <v>0</v>
      </c>
      <c r="AS1307" s="14" t="s">
        <v>372</v>
      </c>
      <c r="AT1307" s="15" t="s">
        <v>159</v>
      </c>
      <c r="AU1307" s="14" t="s">
        <v>355</v>
      </c>
      <c r="AV1307" s="14">
        <v>10002001</v>
      </c>
      <c r="AW1307" s="14">
        <v>70106001</v>
      </c>
      <c r="AX1307" s="15" t="s">
        <v>229</v>
      </c>
      <c r="AY1307" s="15" t="s">
        <v>373</v>
      </c>
      <c r="AZ1307" s="13">
        <v>0</v>
      </c>
      <c r="BA1307" s="13">
        <v>0</v>
      </c>
      <c r="BB1307" s="68" t="s">
        <v>374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70106002</v>
      </c>
      <c r="D1308" s="12" t="s">
        <v>375</v>
      </c>
      <c r="E1308" s="14">
        <v>1</v>
      </c>
      <c r="F1308" s="11">
        <v>60010100</v>
      </c>
      <c r="G1308" s="14">
        <v>0</v>
      </c>
      <c r="H1308" s="13">
        <v>0</v>
      </c>
      <c r="I1308" s="14">
        <v>1</v>
      </c>
      <c r="J1308" s="14">
        <v>0</v>
      </c>
      <c r="K1308" s="14">
        <v>0</v>
      </c>
      <c r="L1308" s="11">
        <v>0</v>
      </c>
      <c r="M1308" s="11">
        <v>0</v>
      </c>
      <c r="N1308" s="11">
        <v>2</v>
      </c>
      <c r="O1308" s="11">
        <v>1</v>
      </c>
      <c r="P1308" s="11">
        <v>0.3</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1</v>
      </c>
      <c r="AF1308" s="11">
        <v>3</v>
      </c>
      <c r="AG1308" s="6">
        <v>6</v>
      </c>
      <c r="AH1308" s="6">
        <v>1</v>
      </c>
      <c r="AI1308" s="6">
        <v>0</v>
      </c>
      <c r="AJ1308" s="6">
        <v>1.5</v>
      </c>
      <c r="AK1308" s="11">
        <v>0</v>
      </c>
      <c r="AL1308" s="11">
        <v>0</v>
      </c>
      <c r="AM1308" s="11">
        <v>0</v>
      </c>
      <c r="AN1308" s="11">
        <v>3</v>
      </c>
      <c r="AO1308" s="11">
        <v>5000</v>
      </c>
      <c r="AP1308" s="11">
        <v>3</v>
      </c>
      <c r="AQ1308" s="11">
        <v>0</v>
      </c>
      <c r="AR1308" s="6">
        <v>0</v>
      </c>
      <c r="AS1308" s="11" t="s">
        <v>158</v>
      </c>
      <c r="AT1308" s="15" t="s">
        <v>159</v>
      </c>
      <c r="AU1308" s="11" t="s">
        <v>348</v>
      </c>
      <c r="AV1308" s="14">
        <v>10000007</v>
      </c>
      <c r="AW1308" s="14">
        <v>70106004</v>
      </c>
      <c r="AX1308" s="12" t="s">
        <v>160</v>
      </c>
      <c r="AY1308" s="11" t="s">
        <v>1798</v>
      </c>
      <c r="AZ1308" s="13">
        <v>0</v>
      </c>
      <c r="BA1308" s="13">
        <v>0</v>
      </c>
      <c r="BB1308" s="37" t="s">
        <v>377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19.5" customHeight="1">
      <c r="C1309" s="14">
        <v>70106003</v>
      </c>
      <c r="D1309" s="15" t="s">
        <v>378</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3</v>
      </c>
      <c r="X1309" s="14">
        <v>0</v>
      </c>
      <c r="Y1309" s="14">
        <v>0</v>
      </c>
      <c r="Z1309" s="14">
        <v>0</v>
      </c>
      <c r="AA1309" s="14">
        <v>0</v>
      </c>
      <c r="AB1309" s="14">
        <v>0</v>
      </c>
      <c r="AC1309" s="14">
        <v>0</v>
      </c>
      <c r="AD1309" s="14">
        <v>9</v>
      </c>
      <c r="AE1309" s="14">
        <v>1</v>
      </c>
      <c r="AF1309" s="14">
        <v>2</v>
      </c>
      <c r="AG1309" s="6">
        <v>2</v>
      </c>
      <c r="AH1309" s="6">
        <v>2</v>
      </c>
      <c r="AI1309" s="6">
        <v>0</v>
      </c>
      <c r="AJ1309" s="6">
        <v>3</v>
      </c>
      <c r="AK1309" s="14">
        <v>0</v>
      </c>
      <c r="AL1309" s="14">
        <v>0</v>
      </c>
      <c r="AM1309" s="14">
        <v>0</v>
      </c>
      <c r="AN1309" s="14">
        <v>2</v>
      </c>
      <c r="AO1309" s="14">
        <v>30000</v>
      </c>
      <c r="AP1309" s="14">
        <v>2</v>
      </c>
      <c r="AQ1309" s="14">
        <v>4</v>
      </c>
      <c r="AR1309" s="6">
        <v>0</v>
      </c>
      <c r="AS1309" s="14" t="s">
        <v>158</v>
      </c>
      <c r="AT1309" s="15" t="s">
        <v>159</v>
      </c>
      <c r="AU1309" s="14" t="s">
        <v>355</v>
      </c>
      <c r="AV1309" s="14">
        <v>10003002</v>
      </c>
      <c r="AW1309" s="14">
        <v>70106005</v>
      </c>
      <c r="AX1309" s="15" t="s">
        <v>379</v>
      </c>
      <c r="AY1309" s="15">
        <v>0</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70106004</v>
      </c>
      <c r="D1310" s="15" t="s">
        <v>368</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1">
        <v>30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90104002</v>
      </c>
      <c r="AS1310" s="14" t="s">
        <v>158</v>
      </c>
      <c r="AT1310" s="15" t="s">
        <v>159</v>
      </c>
      <c r="AU1310" s="14" t="s">
        <v>246</v>
      </c>
      <c r="AV1310" s="14">
        <v>0</v>
      </c>
      <c r="AW1310" s="14">
        <v>0</v>
      </c>
      <c r="AX1310" s="15" t="s">
        <v>160</v>
      </c>
      <c r="AY1310" s="15" t="s">
        <v>158</v>
      </c>
      <c r="AZ1310" s="13">
        <v>0</v>
      </c>
      <c r="BA1310" s="13">
        <v>0</v>
      </c>
      <c r="BB1310" s="68" t="s">
        <v>380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70106005</v>
      </c>
      <c r="D1311" s="12" t="s">
        <v>381</v>
      </c>
      <c r="E1311" s="14">
        <v>1</v>
      </c>
      <c r="F1311" s="11">
        <v>60010300</v>
      </c>
      <c r="G1311" s="14">
        <v>0</v>
      </c>
      <c r="H1311" s="13">
        <v>0</v>
      </c>
      <c r="I1311" s="14">
        <v>1</v>
      </c>
      <c r="J1311" s="14">
        <v>0</v>
      </c>
      <c r="K1311" s="14">
        <v>0</v>
      </c>
      <c r="L1311" s="11">
        <v>0</v>
      </c>
      <c r="M1311" s="11">
        <v>0</v>
      </c>
      <c r="N1311" s="11">
        <v>2</v>
      </c>
      <c r="O1311" s="11">
        <v>1</v>
      </c>
      <c r="P1311" s="11">
        <v>0.6</v>
      </c>
      <c r="Q1311" s="11">
        <v>0</v>
      </c>
      <c r="R1311" s="6">
        <v>0</v>
      </c>
      <c r="S1311" s="11">
        <v>0</v>
      </c>
      <c r="T1311" s="11">
        <v>1</v>
      </c>
      <c r="U1311" s="11">
        <v>2</v>
      </c>
      <c r="V1311" s="11">
        <v>0</v>
      </c>
      <c r="W1311" s="11">
        <v>0</v>
      </c>
      <c r="X1311" s="11">
        <v>0</v>
      </c>
      <c r="Y1311" s="11">
        <v>0</v>
      </c>
      <c r="Z1311" s="11">
        <v>0</v>
      </c>
      <c r="AA1311" s="11">
        <v>0</v>
      </c>
      <c r="AB1311" s="11">
        <v>0</v>
      </c>
      <c r="AC1311" s="11">
        <v>0</v>
      </c>
      <c r="AD1311" s="11">
        <v>20</v>
      </c>
      <c r="AE1311" s="11">
        <v>0</v>
      </c>
      <c r="AF1311" s="11">
        <v>0</v>
      </c>
      <c r="AG1311" s="6">
        <v>2</v>
      </c>
      <c r="AH1311" s="6">
        <v>2</v>
      </c>
      <c r="AI1311" s="6">
        <v>0</v>
      </c>
      <c r="AJ1311" s="6">
        <v>1.5</v>
      </c>
      <c r="AK1311" s="11">
        <v>0</v>
      </c>
      <c r="AL1311" s="11">
        <v>0</v>
      </c>
      <c r="AM1311" s="11">
        <v>0</v>
      </c>
      <c r="AN1311" s="11">
        <v>1</v>
      </c>
      <c r="AO1311" s="11">
        <v>3000</v>
      </c>
      <c r="AP1311" s="11">
        <v>0.5</v>
      </c>
      <c r="AQ1311" s="11">
        <v>0</v>
      </c>
      <c r="AR1311" s="6">
        <v>0</v>
      </c>
      <c r="AS1311" s="11" t="s">
        <v>158</v>
      </c>
      <c r="AT1311" s="15" t="s">
        <v>159</v>
      </c>
      <c r="AU1311" s="11" t="s">
        <v>355</v>
      </c>
      <c r="AV1311" s="14">
        <v>0</v>
      </c>
      <c r="AW1311" s="14">
        <v>0</v>
      </c>
      <c r="AX1311" s="12" t="s">
        <v>343</v>
      </c>
      <c r="AY1311" s="11" t="s">
        <v>382</v>
      </c>
      <c r="AZ1311" s="13">
        <v>0</v>
      </c>
      <c r="BA1311" s="13">
        <v>0</v>
      </c>
      <c r="BB1311" s="37" t="s">
        <v>383</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19.5" customHeight="1">
      <c r="C1312" s="14">
        <v>70107001</v>
      </c>
      <c r="D1312" s="12" t="s">
        <v>390</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1</v>
      </c>
      <c r="Z1312" s="11">
        <v>0</v>
      </c>
      <c r="AA1312" s="11">
        <v>0</v>
      </c>
      <c r="AB1312" s="11">
        <v>0</v>
      </c>
      <c r="AC1312" s="11">
        <v>0</v>
      </c>
      <c r="AD1312" s="11">
        <v>12</v>
      </c>
      <c r="AE1312" s="11">
        <v>1</v>
      </c>
      <c r="AF1312" s="11" t="s">
        <v>391</v>
      </c>
      <c r="AG1312" s="6">
        <v>1</v>
      </c>
      <c r="AH1312" s="6">
        <v>1</v>
      </c>
      <c r="AI1312" s="6">
        <v>0</v>
      </c>
      <c r="AJ1312" s="6">
        <v>3</v>
      </c>
      <c r="AK1312" s="11">
        <v>0</v>
      </c>
      <c r="AL1312" s="11">
        <v>0</v>
      </c>
      <c r="AM1312" s="11">
        <v>0</v>
      </c>
      <c r="AN1312" s="11">
        <v>3</v>
      </c>
      <c r="AO1312" s="11">
        <v>5000</v>
      </c>
      <c r="AP1312" s="11">
        <v>2.5</v>
      </c>
      <c r="AQ1312" s="11">
        <v>0</v>
      </c>
      <c r="AR1312" s="6">
        <v>0</v>
      </c>
      <c r="AS1312" s="11" t="s">
        <v>158</v>
      </c>
      <c r="AT1312" s="15" t="s">
        <v>213</v>
      </c>
      <c r="AU1312" s="11" t="s">
        <v>348</v>
      </c>
      <c r="AV1312" s="14">
        <v>10000007</v>
      </c>
      <c r="AW1312" s="14">
        <v>70107001</v>
      </c>
      <c r="AX1312" s="12" t="s">
        <v>160</v>
      </c>
      <c r="AY1312" s="11">
        <v>0</v>
      </c>
      <c r="AZ1312" s="13">
        <v>0</v>
      </c>
      <c r="BA1312" s="13">
        <v>0</v>
      </c>
      <c r="BB1312" s="37" t="s">
        <v>392</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70107002</v>
      </c>
      <c r="D1313" s="12" t="s">
        <v>426</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12</v>
      </c>
      <c r="AE1313" s="11">
        <v>1</v>
      </c>
      <c r="AF1313" s="11">
        <v>3</v>
      </c>
      <c r="AG1313" s="6">
        <v>4</v>
      </c>
      <c r="AH1313" s="6">
        <v>1</v>
      </c>
      <c r="AI1313" s="6">
        <v>0</v>
      </c>
      <c r="AJ1313" s="6">
        <v>1.5</v>
      </c>
      <c r="AK1313" s="11">
        <v>0</v>
      </c>
      <c r="AL1313" s="11">
        <v>0</v>
      </c>
      <c r="AM1313" s="11">
        <v>0</v>
      </c>
      <c r="AN1313" s="11">
        <v>3</v>
      </c>
      <c r="AO1313" s="11">
        <v>5000</v>
      </c>
      <c r="AP1313" s="11">
        <v>3</v>
      </c>
      <c r="AQ1313" s="11">
        <v>0</v>
      </c>
      <c r="AR1313" s="6">
        <v>0</v>
      </c>
      <c r="AS1313" s="11" t="s">
        <v>158</v>
      </c>
      <c r="AT1313" s="15" t="s">
        <v>159</v>
      </c>
      <c r="AU1313" s="11" t="s">
        <v>348</v>
      </c>
      <c r="AV1313" s="14">
        <v>10000007</v>
      </c>
      <c r="AW1313" s="14">
        <v>70103003</v>
      </c>
      <c r="AX1313" s="12" t="s">
        <v>160</v>
      </c>
      <c r="AY1313" s="11" t="s">
        <v>1799</v>
      </c>
      <c r="AZ1313" s="13">
        <v>0</v>
      </c>
      <c r="BA1313" s="13">
        <v>0</v>
      </c>
      <c r="BB1313" s="37" t="s">
        <v>428</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70107003</v>
      </c>
      <c r="D1314" s="12" t="s">
        <v>429</v>
      </c>
      <c r="E1314" s="11">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0</v>
      </c>
      <c r="Z1314" s="11">
        <v>0</v>
      </c>
      <c r="AA1314" s="11">
        <v>0</v>
      </c>
      <c r="AB1314" s="11">
        <v>0</v>
      </c>
      <c r="AC1314" s="11">
        <v>0</v>
      </c>
      <c r="AD1314" s="11">
        <v>12</v>
      </c>
      <c r="AE1314" s="11">
        <v>1</v>
      </c>
      <c r="AF1314" s="11">
        <v>3</v>
      </c>
      <c r="AG1314" s="6">
        <v>6</v>
      </c>
      <c r="AH1314" s="6">
        <v>1</v>
      </c>
      <c r="AI1314" s="6">
        <v>0</v>
      </c>
      <c r="AJ1314" s="6">
        <v>1.5</v>
      </c>
      <c r="AK1314" s="11">
        <v>0</v>
      </c>
      <c r="AL1314" s="11">
        <v>0</v>
      </c>
      <c r="AM1314" s="11">
        <v>0</v>
      </c>
      <c r="AN1314" s="11">
        <v>3</v>
      </c>
      <c r="AO1314" s="11">
        <v>5000</v>
      </c>
      <c r="AP1314" s="11">
        <v>3</v>
      </c>
      <c r="AQ1314" s="11">
        <v>0</v>
      </c>
      <c r="AR1314" s="6">
        <v>0</v>
      </c>
      <c r="AS1314" s="11" t="s">
        <v>158</v>
      </c>
      <c r="AT1314" s="15" t="s">
        <v>196</v>
      </c>
      <c r="AU1314" s="11" t="s">
        <v>348</v>
      </c>
      <c r="AV1314" s="14">
        <v>10000007</v>
      </c>
      <c r="AW1314" s="14">
        <v>70103003</v>
      </c>
      <c r="AX1314" s="12" t="s">
        <v>160</v>
      </c>
      <c r="AY1314" s="11" t="s">
        <v>1800</v>
      </c>
      <c r="AZ1314" s="13">
        <v>0</v>
      </c>
      <c r="BA1314" s="13">
        <v>0</v>
      </c>
      <c r="BB1314" s="37" t="s">
        <v>431</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19.5" customHeight="1">
      <c r="C1315" s="14">
        <v>70107004</v>
      </c>
      <c r="D1315" s="15" t="s">
        <v>432</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4">
        <v>20</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90102001</v>
      </c>
      <c r="AS1315" s="14" t="s">
        <v>158</v>
      </c>
      <c r="AT1315" s="15" t="s">
        <v>159</v>
      </c>
      <c r="AU1315" s="14" t="s">
        <v>246</v>
      </c>
      <c r="AV1315" s="14">
        <v>0</v>
      </c>
      <c r="AW1315" s="14">
        <v>40000003</v>
      </c>
      <c r="AX1315" s="15" t="s">
        <v>160</v>
      </c>
      <c r="AY1315" s="15" t="s">
        <v>158</v>
      </c>
      <c r="AZ1315" s="13">
        <v>0</v>
      </c>
      <c r="BA1315" s="13">
        <v>0</v>
      </c>
      <c r="BB1315" s="68" t="s">
        <v>433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70107005</v>
      </c>
      <c r="D1316" s="15" t="s">
        <v>434</v>
      </c>
      <c r="E1316" s="14">
        <v>1</v>
      </c>
      <c r="F1316" s="14">
        <v>60010500</v>
      </c>
      <c r="G1316" s="14">
        <v>0</v>
      </c>
      <c r="H1316" s="13">
        <v>0</v>
      </c>
      <c r="I1316" s="14">
        <v>1</v>
      </c>
      <c r="J1316" s="14">
        <v>0</v>
      </c>
      <c r="K1316" s="14">
        <v>0</v>
      </c>
      <c r="L1316" s="14">
        <v>0</v>
      </c>
      <c r="M1316" s="14">
        <v>0</v>
      </c>
      <c r="N1316" s="11">
        <v>2</v>
      </c>
      <c r="O1316" s="14">
        <v>2</v>
      </c>
      <c r="P1316" s="14">
        <v>0.6</v>
      </c>
      <c r="Q1316" s="14">
        <v>0</v>
      </c>
      <c r="R1316" s="6">
        <v>0</v>
      </c>
      <c r="S1316" s="13">
        <v>0</v>
      </c>
      <c r="T1316" s="11">
        <v>1</v>
      </c>
      <c r="U1316" s="14">
        <v>2</v>
      </c>
      <c r="V1316" s="14">
        <v>0</v>
      </c>
      <c r="W1316" s="14">
        <v>0</v>
      </c>
      <c r="X1316" s="14">
        <v>0</v>
      </c>
      <c r="Y1316" s="14">
        <v>0</v>
      </c>
      <c r="Z1316" s="14">
        <v>0</v>
      </c>
      <c r="AA1316" s="14">
        <v>0</v>
      </c>
      <c r="AB1316" s="14">
        <v>0</v>
      </c>
      <c r="AC1316" s="14">
        <v>0</v>
      </c>
      <c r="AD1316" s="11">
        <v>99999</v>
      </c>
      <c r="AE1316" s="14">
        <v>0</v>
      </c>
      <c r="AF1316" s="14">
        <v>0</v>
      </c>
      <c r="AG1316" s="6">
        <v>2</v>
      </c>
      <c r="AH1316" s="6">
        <v>0</v>
      </c>
      <c r="AI1316" s="6">
        <v>0</v>
      </c>
      <c r="AJ1316" s="6">
        <v>0</v>
      </c>
      <c r="AK1316" s="14">
        <v>0</v>
      </c>
      <c r="AL1316" s="14">
        <v>0</v>
      </c>
      <c r="AM1316" s="14">
        <v>0</v>
      </c>
      <c r="AN1316" s="14">
        <v>0</v>
      </c>
      <c r="AO1316" s="14">
        <v>1000</v>
      </c>
      <c r="AP1316" s="14">
        <v>0</v>
      </c>
      <c r="AQ1316" s="14">
        <v>0</v>
      </c>
      <c r="AR1316" s="6">
        <v>90104002</v>
      </c>
      <c r="AS1316" s="14" t="s">
        <v>158</v>
      </c>
      <c r="AT1316" s="15" t="s">
        <v>159</v>
      </c>
      <c r="AU1316" s="14" t="s">
        <v>246</v>
      </c>
      <c r="AV1316" s="14">
        <v>0</v>
      </c>
      <c r="AW1316" s="14">
        <v>0</v>
      </c>
      <c r="AX1316" s="15" t="s">
        <v>160</v>
      </c>
      <c r="AY1316" s="15" t="s">
        <v>158</v>
      </c>
      <c r="AZ1316" s="13">
        <v>0</v>
      </c>
      <c r="BA1316" s="13">
        <v>0</v>
      </c>
      <c r="BB1316" s="68" t="s">
        <v>435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70107006</v>
      </c>
      <c r="D1317" s="12" t="s">
        <v>1795</v>
      </c>
      <c r="E1317" s="11">
        <v>1</v>
      </c>
      <c r="F1317" s="11">
        <v>60010300</v>
      </c>
      <c r="G1317" s="14">
        <v>0</v>
      </c>
      <c r="H1317" s="13">
        <v>0</v>
      </c>
      <c r="I1317" s="14">
        <v>1</v>
      </c>
      <c r="J1317" s="14">
        <v>0</v>
      </c>
      <c r="K1317" s="14">
        <v>0</v>
      </c>
      <c r="L1317" s="11">
        <v>0</v>
      </c>
      <c r="M1317" s="11">
        <v>0</v>
      </c>
      <c r="N1317" s="11">
        <v>2</v>
      </c>
      <c r="O1317" s="11">
        <v>2</v>
      </c>
      <c r="P1317" s="11">
        <v>0.8</v>
      </c>
      <c r="Q1317" s="11">
        <v>0</v>
      </c>
      <c r="R1317" s="6">
        <v>0</v>
      </c>
      <c r="S1317" s="11">
        <v>0</v>
      </c>
      <c r="T1317" s="11">
        <v>1</v>
      </c>
      <c r="U1317" s="11">
        <v>2</v>
      </c>
      <c r="V1317" s="11">
        <v>0</v>
      </c>
      <c r="W1317" s="11">
        <v>0</v>
      </c>
      <c r="X1317" s="11">
        <v>0</v>
      </c>
      <c r="Y1317" s="11">
        <v>0</v>
      </c>
      <c r="Z1317" s="11">
        <v>0</v>
      </c>
      <c r="AA1317" s="11">
        <v>0</v>
      </c>
      <c r="AB1317" s="11">
        <v>0</v>
      </c>
      <c r="AC1317" s="11">
        <v>0</v>
      </c>
      <c r="AD1317" s="11">
        <v>30</v>
      </c>
      <c r="AE1317" s="11">
        <v>0</v>
      </c>
      <c r="AF1317" s="11">
        <v>0</v>
      </c>
      <c r="AG1317" s="6">
        <v>2</v>
      </c>
      <c r="AH1317" s="6">
        <v>2</v>
      </c>
      <c r="AI1317" s="6">
        <v>0</v>
      </c>
      <c r="AJ1317" s="6">
        <v>1.5</v>
      </c>
      <c r="AK1317" s="11">
        <v>0</v>
      </c>
      <c r="AL1317" s="11">
        <v>0</v>
      </c>
      <c r="AM1317" s="11">
        <v>0</v>
      </c>
      <c r="AN1317" s="11">
        <v>1</v>
      </c>
      <c r="AO1317" s="11">
        <v>3000</v>
      </c>
      <c r="AP1317" s="11">
        <v>0.5</v>
      </c>
      <c r="AQ1317" s="11">
        <v>0</v>
      </c>
      <c r="AR1317" s="6">
        <v>0</v>
      </c>
      <c r="AS1317" s="11" t="s">
        <v>158</v>
      </c>
      <c r="AT1317" s="15" t="s">
        <v>159</v>
      </c>
      <c r="AU1317" s="11" t="s">
        <v>355</v>
      </c>
      <c r="AV1317" s="14">
        <v>0</v>
      </c>
      <c r="AW1317" s="14">
        <v>0</v>
      </c>
      <c r="AX1317" s="12" t="s">
        <v>343</v>
      </c>
      <c r="AY1317" s="11" t="s">
        <v>1801</v>
      </c>
      <c r="AZ1317" s="13">
        <v>0</v>
      </c>
      <c r="BA1317" s="13">
        <v>0</v>
      </c>
      <c r="BB1317" s="37" t="s">
        <v>1802</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70201001</v>
      </c>
      <c r="D1318" s="12" t="s">
        <v>460</v>
      </c>
      <c r="E1318" s="14">
        <v>1</v>
      </c>
      <c r="F1318" s="11">
        <v>60010100</v>
      </c>
      <c r="G1318" s="14">
        <v>0</v>
      </c>
      <c r="H1318" s="13">
        <v>0</v>
      </c>
      <c r="I1318" s="14">
        <v>1</v>
      </c>
      <c r="J1318" s="14">
        <v>0</v>
      </c>
      <c r="K1318" s="14">
        <v>0</v>
      </c>
      <c r="L1318" s="11">
        <v>0</v>
      </c>
      <c r="M1318" s="11">
        <v>0</v>
      </c>
      <c r="N1318" s="11">
        <v>2</v>
      </c>
      <c r="O1318" s="11">
        <v>1</v>
      </c>
      <c r="P1318" s="11">
        <v>1</v>
      </c>
      <c r="Q1318" s="11">
        <v>0</v>
      </c>
      <c r="R1318" s="6">
        <v>0</v>
      </c>
      <c r="S1318" s="11">
        <v>0</v>
      </c>
      <c r="T1318" s="11">
        <v>1</v>
      </c>
      <c r="U1318" s="11">
        <v>2</v>
      </c>
      <c r="V1318" s="11">
        <v>0</v>
      </c>
      <c r="W1318" s="11">
        <v>2</v>
      </c>
      <c r="X1318" s="11">
        <v>0</v>
      </c>
      <c r="Y1318" s="11">
        <v>1</v>
      </c>
      <c r="Z1318" s="11">
        <v>0</v>
      </c>
      <c r="AA1318" s="11">
        <v>0</v>
      </c>
      <c r="AB1318" s="11">
        <v>0</v>
      </c>
      <c r="AC1318" s="11">
        <v>0</v>
      </c>
      <c r="AD1318" s="11">
        <v>12</v>
      </c>
      <c r="AE1318" s="11">
        <v>2</v>
      </c>
      <c r="AF1318" s="11" t="s">
        <v>167</v>
      </c>
      <c r="AG1318" s="6">
        <v>0</v>
      </c>
      <c r="AH1318" s="6">
        <v>0</v>
      </c>
      <c r="AI1318" s="6">
        <v>0</v>
      </c>
      <c r="AJ1318" s="6">
        <v>1.5</v>
      </c>
      <c r="AK1318" s="11">
        <v>0</v>
      </c>
      <c r="AL1318" s="11">
        <v>0</v>
      </c>
      <c r="AM1318" s="11">
        <v>0</v>
      </c>
      <c r="AN1318" s="11">
        <v>1</v>
      </c>
      <c r="AO1318" s="11">
        <v>5000</v>
      </c>
      <c r="AP1318" s="11">
        <v>0.5</v>
      </c>
      <c r="AQ1318" s="11">
        <v>0</v>
      </c>
      <c r="AR1318" s="6">
        <v>0</v>
      </c>
      <c r="AS1318" s="11" t="s">
        <v>158</v>
      </c>
      <c r="AT1318" s="15" t="s">
        <v>213</v>
      </c>
      <c r="AU1318" s="11" t="s">
        <v>348</v>
      </c>
      <c r="AV1318" s="14">
        <v>10000007</v>
      </c>
      <c r="AW1318" s="14">
        <v>70201001</v>
      </c>
      <c r="AX1318" s="12" t="s">
        <v>160</v>
      </c>
      <c r="AY1318" s="11">
        <v>0</v>
      </c>
      <c r="AZ1318" s="13">
        <v>0</v>
      </c>
      <c r="BA1318" s="13">
        <v>0</v>
      </c>
      <c r="BB1318" s="37" t="s">
        <v>461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70201002</v>
      </c>
      <c r="D1319" s="12" t="s">
        <v>387</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196</v>
      </c>
      <c r="AU1319" s="11" t="s">
        <v>355</v>
      </c>
      <c r="AV1319" s="14">
        <v>0</v>
      </c>
      <c r="AW1319" s="14">
        <v>0</v>
      </c>
      <c r="AX1319" s="12" t="s">
        <v>343</v>
      </c>
      <c r="AY1319" s="11" t="s">
        <v>1803</v>
      </c>
      <c r="AZ1319" s="13">
        <v>0</v>
      </c>
      <c r="BA1319" s="13">
        <v>0</v>
      </c>
      <c r="BB1319" s="37" t="s">
        <v>389</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70201003</v>
      </c>
      <c r="D1320" s="12" t="s">
        <v>1804</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15</v>
      </c>
      <c r="AE1320" s="11">
        <v>1</v>
      </c>
      <c r="AF1320" s="11" t="s">
        <v>1805</v>
      </c>
      <c r="AG1320" s="6">
        <v>0</v>
      </c>
      <c r="AH1320" s="6">
        <v>1</v>
      </c>
      <c r="AI1320" s="6">
        <v>0</v>
      </c>
      <c r="AJ1320" s="6">
        <v>2.5</v>
      </c>
      <c r="AK1320" s="11">
        <v>0</v>
      </c>
      <c r="AL1320" s="11">
        <v>0</v>
      </c>
      <c r="AM1320" s="11">
        <v>0</v>
      </c>
      <c r="AN1320" s="11">
        <v>4</v>
      </c>
      <c r="AO1320" s="11">
        <v>5000</v>
      </c>
      <c r="AP1320" s="11">
        <v>3</v>
      </c>
      <c r="AQ1320" s="11">
        <v>0</v>
      </c>
      <c r="AR1320" s="6">
        <v>0</v>
      </c>
      <c r="AS1320" s="11" t="s">
        <v>158</v>
      </c>
      <c r="AT1320" s="15" t="s">
        <v>397</v>
      </c>
      <c r="AU1320" s="11" t="s">
        <v>348</v>
      </c>
      <c r="AV1320" s="14">
        <v>10000007</v>
      </c>
      <c r="AW1320" s="14">
        <v>70201003</v>
      </c>
      <c r="AX1320" s="12" t="s">
        <v>160</v>
      </c>
      <c r="AY1320" s="11">
        <v>0</v>
      </c>
      <c r="AZ1320" s="13">
        <v>0</v>
      </c>
      <c r="BA1320" s="13">
        <v>0</v>
      </c>
      <c r="BB1320" s="37" t="s">
        <v>1806</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70201004</v>
      </c>
      <c r="D1321" s="15" t="s">
        <v>1807</v>
      </c>
      <c r="E1321" s="14">
        <v>1</v>
      </c>
      <c r="F1321" s="14">
        <v>60010500</v>
      </c>
      <c r="G1321" s="14">
        <v>0</v>
      </c>
      <c r="H1321" s="13">
        <v>0</v>
      </c>
      <c r="I1321" s="14">
        <v>1</v>
      </c>
      <c r="J1321" s="14">
        <v>0</v>
      </c>
      <c r="K1321" s="14">
        <v>0</v>
      </c>
      <c r="L1321" s="14">
        <v>0</v>
      </c>
      <c r="M1321" s="14">
        <v>0</v>
      </c>
      <c r="N1321" s="11">
        <v>2</v>
      </c>
      <c r="O1321" s="14">
        <v>2</v>
      </c>
      <c r="P1321" s="14">
        <v>0.3</v>
      </c>
      <c r="Q1321" s="14">
        <v>0</v>
      </c>
      <c r="R1321" s="6">
        <v>0</v>
      </c>
      <c r="S1321" s="13">
        <v>0</v>
      </c>
      <c r="T1321" s="11">
        <v>1</v>
      </c>
      <c r="U1321" s="14">
        <v>2</v>
      </c>
      <c r="V1321" s="14">
        <v>0</v>
      </c>
      <c r="W1321" s="14">
        <v>0</v>
      </c>
      <c r="X1321" s="14">
        <v>0</v>
      </c>
      <c r="Y1321" s="14">
        <v>0</v>
      </c>
      <c r="Z1321" s="14">
        <v>0</v>
      </c>
      <c r="AA1321" s="14">
        <v>0</v>
      </c>
      <c r="AB1321" s="11">
        <v>0</v>
      </c>
      <c r="AC1321" s="14">
        <v>0</v>
      </c>
      <c r="AD1321" s="11">
        <v>99999</v>
      </c>
      <c r="AE1321" s="14">
        <v>0</v>
      </c>
      <c r="AF1321" s="14">
        <v>0</v>
      </c>
      <c r="AG1321" s="6">
        <v>2</v>
      </c>
      <c r="AH1321" s="6">
        <v>0</v>
      </c>
      <c r="AI1321" s="6">
        <v>0</v>
      </c>
      <c r="AJ1321" s="6">
        <v>0</v>
      </c>
      <c r="AK1321" s="14">
        <v>0</v>
      </c>
      <c r="AL1321" s="14">
        <v>0</v>
      </c>
      <c r="AM1321" s="14">
        <v>0</v>
      </c>
      <c r="AN1321" s="14">
        <v>0</v>
      </c>
      <c r="AO1321" s="14">
        <v>1000</v>
      </c>
      <c r="AP1321" s="14">
        <v>0</v>
      </c>
      <c r="AQ1321" s="14">
        <v>0</v>
      </c>
      <c r="AR1321" s="6" t="s">
        <v>463</v>
      </c>
      <c r="AS1321" s="14" t="s">
        <v>158</v>
      </c>
      <c r="AT1321" s="15" t="s">
        <v>159</v>
      </c>
      <c r="AU1321" s="14" t="s">
        <v>246</v>
      </c>
      <c r="AV1321" s="14">
        <v>0</v>
      </c>
      <c r="AW1321" s="14">
        <v>0</v>
      </c>
      <c r="AX1321" s="15" t="s">
        <v>160</v>
      </c>
      <c r="AY1321" s="15" t="s">
        <v>158</v>
      </c>
      <c r="AZ1321" s="13">
        <v>0</v>
      </c>
      <c r="BA1321" s="13">
        <v>0</v>
      </c>
      <c r="BB1321" s="68" t="s">
        <v>464</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19.5" customHeight="1">
      <c r="C1322" s="14">
        <v>70202001</v>
      </c>
      <c r="D1322" s="12" t="s">
        <v>585</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15</v>
      </c>
      <c r="AE1322" s="11">
        <v>1</v>
      </c>
      <c r="AF1322" s="11" t="s">
        <v>391</v>
      </c>
      <c r="AG1322" s="6">
        <v>1</v>
      </c>
      <c r="AH1322" s="6">
        <v>1</v>
      </c>
      <c r="AI1322" s="6">
        <v>0</v>
      </c>
      <c r="AJ1322" s="6">
        <v>3</v>
      </c>
      <c r="AK1322" s="11">
        <v>0</v>
      </c>
      <c r="AL1322" s="11">
        <v>0</v>
      </c>
      <c r="AM1322" s="11">
        <v>0</v>
      </c>
      <c r="AN1322" s="11">
        <v>3</v>
      </c>
      <c r="AO1322" s="11">
        <v>5000</v>
      </c>
      <c r="AP1322" s="11">
        <v>2.5</v>
      </c>
      <c r="AQ1322" s="11">
        <v>0</v>
      </c>
      <c r="AR1322" s="6">
        <v>0</v>
      </c>
      <c r="AS1322" s="11" t="s">
        <v>158</v>
      </c>
      <c r="AT1322" s="15" t="s">
        <v>397</v>
      </c>
      <c r="AU1322" s="11" t="s">
        <v>348</v>
      </c>
      <c r="AV1322" s="14">
        <v>10000007</v>
      </c>
      <c r="AW1322" s="14">
        <v>70202001</v>
      </c>
      <c r="AX1322" s="12" t="s">
        <v>160</v>
      </c>
      <c r="AY1322" s="11">
        <v>0</v>
      </c>
      <c r="AZ1322" s="13">
        <v>0</v>
      </c>
      <c r="BA1322" s="13">
        <v>0</v>
      </c>
      <c r="BB1322" s="37" t="s">
        <v>587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70202002</v>
      </c>
      <c r="D1323" s="12" t="s">
        <v>588</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20</v>
      </c>
      <c r="AE1323" s="11">
        <v>1</v>
      </c>
      <c r="AF1323" s="11">
        <v>3</v>
      </c>
      <c r="AG1323" s="6">
        <v>6</v>
      </c>
      <c r="AH1323" s="6">
        <v>1</v>
      </c>
      <c r="AI1323" s="6">
        <v>0</v>
      </c>
      <c r="AJ1323" s="6">
        <v>1.5</v>
      </c>
      <c r="AK1323" s="11">
        <v>0</v>
      </c>
      <c r="AL1323" s="11">
        <v>0</v>
      </c>
      <c r="AM1323" s="11">
        <v>0</v>
      </c>
      <c r="AN1323" s="11">
        <v>3</v>
      </c>
      <c r="AO1323" s="11">
        <v>5000</v>
      </c>
      <c r="AP1323" s="11">
        <v>3</v>
      </c>
      <c r="AQ1323" s="11">
        <v>0</v>
      </c>
      <c r="AR1323" s="6">
        <v>0</v>
      </c>
      <c r="AS1323" s="11" t="s">
        <v>158</v>
      </c>
      <c r="AT1323" s="15" t="s">
        <v>196</v>
      </c>
      <c r="AU1323" s="11" t="s">
        <v>348</v>
      </c>
      <c r="AV1323" s="14">
        <v>10000007</v>
      </c>
      <c r="AW1323" s="14">
        <v>70202002</v>
      </c>
      <c r="AX1323" s="12" t="s">
        <v>160</v>
      </c>
      <c r="AY1323" s="11" t="s">
        <v>1808</v>
      </c>
      <c r="AZ1323" s="13">
        <v>0</v>
      </c>
      <c r="BA1323" s="13">
        <v>0</v>
      </c>
      <c r="BB1323" s="37" t="s">
        <v>1809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70202003</v>
      </c>
      <c r="D1324" s="15" t="s">
        <v>670</v>
      </c>
      <c r="E1324" s="14">
        <v>1</v>
      </c>
      <c r="F1324" s="14">
        <v>60010500</v>
      </c>
      <c r="G1324" s="14">
        <v>0</v>
      </c>
      <c r="H1324" s="13">
        <v>0</v>
      </c>
      <c r="I1324" s="14">
        <v>1</v>
      </c>
      <c r="J1324" s="14">
        <v>0</v>
      </c>
      <c r="K1324" s="14">
        <v>0</v>
      </c>
      <c r="L1324" s="14">
        <v>0</v>
      </c>
      <c r="M1324" s="14">
        <v>0</v>
      </c>
      <c r="N1324" s="11">
        <v>2</v>
      </c>
      <c r="O1324" s="14">
        <v>0</v>
      </c>
      <c r="P1324" s="14">
        <v>0</v>
      </c>
      <c r="Q1324" s="14">
        <v>0</v>
      </c>
      <c r="R1324" s="6">
        <v>0</v>
      </c>
      <c r="S1324" s="13">
        <v>0</v>
      </c>
      <c r="T1324" s="11">
        <v>1</v>
      </c>
      <c r="U1324" s="14">
        <v>1</v>
      </c>
      <c r="V1324" s="14">
        <v>0</v>
      </c>
      <c r="W1324" s="14">
        <v>1</v>
      </c>
      <c r="X1324" s="14">
        <v>0</v>
      </c>
      <c r="Y1324" s="14">
        <v>0</v>
      </c>
      <c r="Z1324" s="14">
        <v>0</v>
      </c>
      <c r="AA1324" s="14">
        <v>0</v>
      </c>
      <c r="AB1324" s="11">
        <v>0</v>
      </c>
      <c r="AC1324" s="14">
        <v>0</v>
      </c>
      <c r="AD1324" s="14">
        <v>15</v>
      </c>
      <c r="AE1324" s="14">
        <v>0</v>
      </c>
      <c r="AF1324" s="14">
        <v>0</v>
      </c>
      <c r="AG1324" s="6">
        <v>7</v>
      </c>
      <c r="AH1324" s="6">
        <v>0</v>
      </c>
      <c r="AI1324" s="6">
        <v>0</v>
      </c>
      <c r="AJ1324" s="6">
        <v>0</v>
      </c>
      <c r="AK1324" s="14">
        <v>0</v>
      </c>
      <c r="AL1324" s="14">
        <v>0</v>
      </c>
      <c r="AM1324" s="14">
        <v>0</v>
      </c>
      <c r="AN1324" s="14">
        <v>0</v>
      </c>
      <c r="AO1324" s="14">
        <v>1000</v>
      </c>
      <c r="AP1324" s="14">
        <v>0.5</v>
      </c>
      <c r="AQ1324" s="14">
        <v>0</v>
      </c>
      <c r="AR1324" s="6">
        <v>0</v>
      </c>
      <c r="AS1324" s="6">
        <v>90202001</v>
      </c>
      <c r="AT1324" s="15" t="s">
        <v>458</v>
      </c>
      <c r="AU1324" s="14">
        <v>0</v>
      </c>
      <c r="AV1324" s="14">
        <v>10007001</v>
      </c>
      <c r="AW1324" s="14">
        <v>0</v>
      </c>
      <c r="AX1324" s="15" t="s">
        <v>160</v>
      </c>
      <c r="AY1324" s="15" t="s">
        <v>158</v>
      </c>
      <c r="AZ1324" s="13">
        <v>0</v>
      </c>
      <c r="BA1324" s="13">
        <v>0</v>
      </c>
      <c r="BB1324" s="68" t="s">
        <v>1133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19.5" customHeight="1">
      <c r="C1325" s="14">
        <v>70202004</v>
      </c>
      <c r="D1325" s="12" t="s">
        <v>592</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1</v>
      </c>
      <c r="X1325" s="11">
        <v>0</v>
      </c>
      <c r="Y1325" s="11">
        <v>1</v>
      </c>
      <c r="Z1325" s="11">
        <v>0</v>
      </c>
      <c r="AA1325" s="11">
        <v>0</v>
      </c>
      <c r="AB1325" s="11">
        <v>0</v>
      </c>
      <c r="AC1325" s="11">
        <v>0</v>
      </c>
      <c r="AD1325" s="11">
        <v>30</v>
      </c>
      <c r="AE1325" s="11">
        <v>1</v>
      </c>
      <c r="AF1325" s="11" t="s">
        <v>507</v>
      </c>
      <c r="AG1325" s="6">
        <v>0</v>
      </c>
      <c r="AH1325" s="6">
        <v>0</v>
      </c>
      <c r="AI1325" s="6">
        <v>0</v>
      </c>
      <c r="AJ1325" s="6">
        <v>0</v>
      </c>
      <c r="AK1325" s="11">
        <v>0</v>
      </c>
      <c r="AL1325" s="11">
        <v>0</v>
      </c>
      <c r="AM1325" s="11">
        <v>0</v>
      </c>
      <c r="AN1325" s="11">
        <v>0.5</v>
      </c>
      <c r="AO1325" s="11">
        <v>999999</v>
      </c>
      <c r="AP1325" s="11">
        <v>0.5</v>
      </c>
      <c r="AQ1325" s="11">
        <v>0</v>
      </c>
      <c r="AR1325" s="6">
        <v>0</v>
      </c>
      <c r="AS1325" s="178" t="s">
        <v>586</v>
      </c>
      <c r="AT1325" s="15" t="s">
        <v>213</v>
      </c>
      <c r="AU1325" s="11" t="s">
        <v>348</v>
      </c>
      <c r="AV1325" s="14">
        <v>10000007</v>
      </c>
      <c r="AW1325" s="14">
        <v>70202004</v>
      </c>
      <c r="AX1325" s="15" t="s">
        <v>229</v>
      </c>
      <c r="AY1325" s="15" t="s">
        <v>259</v>
      </c>
      <c r="AZ1325" s="13">
        <v>0</v>
      </c>
      <c r="BA1325" s="13">
        <v>0</v>
      </c>
      <c r="BB1325" s="37" t="s">
        <v>1810</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70203001</v>
      </c>
      <c r="D1326" s="12" t="s">
        <v>1811</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2</v>
      </c>
      <c r="X1326" s="11">
        <v>0</v>
      </c>
      <c r="Y1326" s="11">
        <v>1</v>
      </c>
      <c r="Z1326" s="11">
        <v>0</v>
      </c>
      <c r="AA1326" s="11">
        <v>0</v>
      </c>
      <c r="AB1326" s="11">
        <v>0</v>
      </c>
      <c r="AC1326" s="11">
        <v>0</v>
      </c>
      <c r="AD1326" s="11">
        <v>20</v>
      </c>
      <c r="AE1326" s="11">
        <v>1</v>
      </c>
      <c r="AF1326" s="11" t="s">
        <v>507</v>
      </c>
      <c r="AG1326" s="6">
        <v>1</v>
      </c>
      <c r="AH1326" s="6">
        <v>1</v>
      </c>
      <c r="AI1326" s="6">
        <v>0</v>
      </c>
      <c r="AJ1326" s="6">
        <v>1.5</v>
      </c>
      <c r="AK1326" s="11">
        <v>0</v>
      </c>
      <c r="AL1326" s="11">
        <v>0</v>
      </c>
      <c r="AM1326" s="11">
        <v>0</v>
      </c>
      <c r="AN1326" s="11">
        <v>0.5</v>
      </c>
      <c r="AO1326" s="11">
        <v>999999</v>
      </c>
      <c r="AP1326" s="11">
        <v>2</v>
      </c>
      <c r="AQ1326" s="11">
        <v>0</v>
      </c>
      <c r="AR1326" s="6">
        <v>0</v>
      </c>
      <c r="AS1326" s="11" t="s">
        <v>158</v>
      </c>
      <c r="AT1326" s="15" t="s">
        <v>159</v>
      </c>
      <c r="AU1326" s="11" t="s">
        <v>348</v>
      </c>
      <c r="AV1326" s="14">
        <v>10000007</v>
      </c>
      <c r="AW1326" s="14">
        <v>70203001</v>
      </c>
      <c r="AX1326" s="15" t="s">
        <v>229</v>
      </c>
      <c r="AY1326" s="15" t="s">
        <v>259</v>
      </c>
      <c r="AZ1326" s="13">
        <v>0</v>
      </c>
      <c r="BA1326" s="13">
        <v>0</v>
      </c>
      <c r="BB1326" s="37" t="s">
        <v>1812</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70203002</v>
      </c>
      <c r="D1327" s="12" t="s">
        <v>457</v>
      </c>
      <c r="E1327" s="14">
        <v>1</v>
      </c>
      <c r="F1327" s="14">
        <v>60010500</v>
      </c>
      <c r="G1327" s="14">
        <v>0</v>
      </c>
      <c r="H1327" s="13">
        <v>0</v>
      </c>
      <c r="I1327" s="14">
        <v>1</v>
      </c>
      <c r="J1327" s="14">
        <v>0</v>
      </c>
      <c r="K1327" s="14">
        <v>0</v>
      </c>
      <c r="L1327" s="14">
        <v>0</v>
      </c>
      <c r="M1327" s="14">
        <v>0</v>
      </c>
      <c r="N1327" s="11">
        <v>2</v>
      </c>
      <c r="O1327" s="14">
        <v>1</v>
      </c>
      <c r="P1327" s="14">
        <v>0.05</v>
      </c>
      <c r="Q1327" s="14">
        <v>0</v>
      </c>
      <c r="R1327" s="6">
        <v>0</v>
      </c>
      <c r="S1327" s="13">
        <v>0</v>
      </c>
      <c r="T1327" s="11">
        <v>1</v>
      </c>
      <c r="U1327" s="14">
        <v>1</v>
      </c>
      <c r="V1327" s="14">
        <v>0</v>
      </c>
      <c r="W1327" s="14">
        <v>2</v>
      </c>
      <c r="X1327" s="14">
        <v>0</v>
      </c>
      <c r="Y1327" s="14">
        <v>0</v>
      </c>
      <c r="Z1327" s="14">
        <v>0</v>
      </c>
      <c r="AA1327" s="14">
        <v>0</v>
      </c>
      <c r="AB1327" s="11">
        <v>0</v>
      </c>
      <c r="AC1327" s="14">
        <v>0</v>
      </c>
      <c r="AD1327" s="14">
        <v>10</v>
      </c>
      <c r="AE1327" s="14">
        <v>0</v>
      </c>
      <c r="AF1327" s="14">
        <v>0</v>
      </c>
      <c r="AG1327" s="6">
        <v>7</v>
      </c>
      <c r="AH1327" s="6">
        <v>0</v>
      </c>
      <c r="AI1327" s="6">
        <v>0</v>
      </c>
      <c r="AJ1327" s="6">
        <v>0</v>
      </c>
      <c r="AK1327" s="14">
        <v>0</v>
      </c>
      <c r="AL1327" s="14">
        <v>0</v>
      </c>
      <c r="AM1327" s="14">
        <v>0</v>
      </c>
      <c r="AN1327" s="14">
        <v>0</v>
      </c>
      <c r="AO1327" s="14">
        <v>1000</v>
      </c>
      <c r="AP1327" s="14">
        <v>0.5</v>
      </c>
      <c r="AQ1327" s="14">
        <v>0</v>
      </c>
      <c r="AR1327" s="6">
        <v>0</v>
      </c>
      <c r="AS1327" s="14" t="s">
        <v>425</v>
      </c>
      <c r="AT1327" s="15" t="s">
        <v>458</v>
      </c>
      <c r="AU1327" s="14">
        <v>0</v>
      </c>
      <c r="AV1327" s="14">
        <v>10007001</v>
      </c>
      <c r="AW1327" s="14">
        <v>0</v>
      </c>
      <c r="AX1327" s="15" t="s">
        <v>160</v>
      </c>
      <c r="AY1327" s="15" t="s">
        <v>158</v>
      </c>
      <c r="AZ1327" s="13">
        <v>0</v>
      </c>
      <c r="BA1327" s="13">
        <v>0</v>
      </c>
      <c r="BB1327" s="68" t="s">
        <v>459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70203003</v>
      </c>
      <c r="D1328" s="12" t="s">
        <v>1813</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2.5</v>
      </c>
      <c r="X1328" s="11">
        <v>0</v>
      </c>
      <c r="Y1328" s="11">
        <v>1</v>
      </c>
      <c r="Z1328" s="11">
        <v>0</v>
      </c>
      <c r="AA1328" s="11">
        <v>0</v>
      </c>
      <c r="AB1328" s="11">
        <v>0</v>
      </c>
      <c r="AC1328" s="11">
        <v>0</v>
      </c>
      <c r="AD1328" s="11">
        <v>15</v>
      </c>
      <c r="AE1328" s="11">
        <v>1</v>
      </c>
      <c r="AF1328" s="11">
        <v>3</v>
      </c>
      <c r="AG1328" s="6">
        <v>4</v>
      </c>
      <c r="AH1328" s="6">
        <v>1</v>
      </c>
      <c r="AI1328" s="6">
        <v>0</v>
      </c>
      <c r="AJ1328" s="6">
        <v>1.5</v>
      </c>
      <c r="AK1328" s="11">
        <v>0</v>
      </c>
      <c r="AL1328" s="11">
        <v>0</v>
      </c>
      <c r="AM1328" s="11">
        <v>0</v>
      </c>
      <c r="AN1328" s="11">
        <v>3</v>
      </c>
      <c r="AO1328" s="11">
        <v>5000</v>
      </c>
      <c r="AP1328" s="11">
        <v>3</v>
      </c>
      <c r="AQ1328" s="11">
        <v>0</v>
      </c>
      <c r="AR1328" s="6">
        <v>0</v>
      </c>
      <c r="AS1328" s="11" t="s">
        <v>158</v>
      </c>
      <c r="AT1328" s="15" t="s">
        <v>196</v>
      </c>
      <c r="AU1328" s="11" t="s">
        <v>348</v>
      </c>
      <c r="AV1328" s="14">
        <v>10000007</v>
      </c>
      <c r="AW1328" s="14">
        <v>70203003</v>
      </c>
      <c r="AX1328" s="12" t="s">
        <v>160</v>
      </c>
      <c r="AY1328" s="11" t="s">
        <v>1814</v>
      </c>
      <c r="AZ1328" s="13">
        <v>0</v>
      </c>
      <c r="BA1328" s="13">
        <v>0</v>
      </c>
      <c r="BB1328" s="37" t="s">
        <v>1815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19.5" customHeight="1">
      <c r="C1329" s="14">
        <v>70203004</v>
      </c>
      <c r="D1329" s="12" t="s">
        <v>633</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3</v>
      </c>
      <c r="X1329" s="11">
        <v>0</v>
      </c>
      <c r="Y1329" s="11">
        <v>1</v>
      </c>
      <c r="Z1329" s="11">
        <v>0</v>
      </c>
      <c r="AA1329" s="11">
        <v>0</v>
      </c>
      <c r="AB1329" s="11">
        <v>0</v>
      </c>
      <c r="AC1329" s="11">
        <v>0</v>
      </c>
      <c r="AD1329" s="11">
        <v>15</v>
      </c>
      <c r="AE1329" s="11">
        <v>1</v>
      </c>
      <c r="AF1329" s="11" t="s">
        <v>391</v>
      </c>
      <c r="AG1329" s="6">
        <v>0</v>
      </c>
      <c r="AH1329" s="6">
        <v>1</v>
      </c>
      <c r="AI1329" s="6">
        <v>0</v>
      </c>
      <c r="AJ1329" s="6">
        <v>3</v>
      </c>
      <c r="AK1329" s="11">
        <v>0</v>
      </c>
      <c r="AL1329" s="11">
        <v>0</v>
      </c>
      <c r="AM1329" s="11">
        <v>0</v>
      </c>
      <c r="AN1329" s="11">
        <v>3</v>
      </c>
      <c r="AO1329" s="11">
        <v>5000</v>
      </c>
      <c r="AP1329" s="11">
        <v>2.5</v>
      </c>
      <c r="AQ1329" s="11">
        <v>0</v>
      </c>
      <c r="AR1329" s="6">
        <v>0</v>
      </c>
      <c r="AS1329" s="11" t="s">
        <v>425</v>
      </c>
      <c r="AT1329" s="15" t="s">
        <v>397</v>
      </c>
      <c r="AU1329" s="11" t="s">
        <v>348</v>
      </c>
      <c r="AV1329" s="14">
        <v>10000007</v>
      </c>
      <c r="AW1329" s="14">
        <v>70203004</v>
      </c>
      <c r="AX1329" s="12" t="s">
        <v>160</v>
      </c>
      <c r="AY1329" s="11">
        <v>0</v>
      </c>
      <c r="AZ1329" s="13">
        <v>0</v>
      </c>
      <c r="BA1329" s="13">
        <v>0</v>
      </c>
      <c r="BB1329" s="37" t="s">
        <v>1816</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70204001</v>
      </c>
      <c r="D1330" s="12" t="s">
        <v>1817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3</v>
      </c>
      <c r="X1330" s="11">
        <v>0</v>
      </c>
      <c r="Y1330" s="11">
        <v>1</v>
      </c>
      <c r="Z1330" s="11">
        <v>0</v>
      </c>
      <c r="AA1330" s="11">
        <v>0</v>
      </c>
      <c r="AB1330" s="11">
        <v>0</v>
      </c>
      <c r="AC1330" s="11">
        <v>0</v>
      </c>
      <c r="AD1330" s="11">
        <v>12</v>
      </c>
      <c r="AE1330" s="11">
        <v>1</v>
      </c>
      <c r="AF1330" s="11" t="s">
        <v>391</v>
      </c>
      <c r="AG1330" s="6">
        <v>0</v>
      </c>
      <c r="AH1330" s="6">
        <v>1</v>
      </c>
      <c r="AI1330" s="6">
        <v>0</v>
      </c>
      <c r="AJ1330" s="6">
        <v>3</v>
      </c>
      <c r="AK1330" s="11">
        <v>0</v>
      </c>
      <c r="AL1330" s="11">
        <v>0</v>
      </c>
      <c r="AM1330" s="11">
        <v>0</v>
      </c>
      <c r="AN1330" s="11">
        <v>3</v>
      </c>
      <c r="AO1330" s="11">
        <v>5000</v>
      </c>
      <c r="AP1330" s="11">
        <v>2.5</v>
      </c>
      <c r="AQ1330" s="11">
        <v>0</v>
      </c>
      <c r="AR1330" s="6">
        <v>0</v>
      </c>
      <c r="AS1330" s="11">
        <v>80001030</v>
      </c>
      <c r="AT1330" s="15" t="s">
        <v>213</v>
      </c>
      <c r="AU1330" s="11" t="s">
        <v>348</v>
      </c>
      <c r="AV1330" s="14">
        <v>10000007</v>
      </c>
      <c r="AW1330" s="14">
        <v>70204001</v>
      </c>
      <c r="AX1330" s="12" t="s">
        <v>160</v>
      </c>
      <c r="AY1330" s="11">
        <v>0</v>
      </c>
      <c r="AZ1330" s="13">
        <v>0</v>
      </c>
      <c r="BA1330" s="13">
        <v>0</v>
      </c>
      <c r="BB1330" s="37" t="s">
        <v>1818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70204002</v>
      </c>
      <c r="D1331" s="12" t="s">
        <v>393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2.5</v>
      </c>
      <c r="X1331" s="11">
        <v>0</v>
      </c>
      <c r="Y1331" s="11">
        <v>1</v>
      </c>
      <c r="Z1331" s="11">
        <v>0</v>
      </c>
      <c r="AA1331" s="11">
        <v>0</v>
      </c>
      <c r="AB1331" s="11">
        <v>0</v>
      </c>
      <c r="AC1331" s="11">
        <v>0</v>
      </c>
      <c r="AD1331" s="11">
        <v>10</v>
      </c>
      <c r="AE1331" s="11">
        <v>1</v>
      </c>
      <c r="AF1331" s="11">
        <v>3</v>
      </c>
      <c r="AG1331" s="6">
        <v>4</v>
      </c>
      <c r="AH1331" s="6">
        <v>1</v>
      </c>
      <c r="AI1331" s="6">
        <v>0</v>
      </c>
      <c r="AJ1331" s="6">
        <v>1.5</v>
      </c>
      <c r="AK1331" s="11">
        <v>0</v>
      </c>
      <c r="AL1331" s="11">
        <v>0</v>
      </c>
      <c r="AM1331" s="11">
        <v>0</v>
      </c>
      <c r="AN1331" s="11">
        <v>3</v>
      </c>
      <c r="AO1331" s="11">
        <v>5000</v>
      </c>
      <c r="AP1331" s="11">
        <v>3</v>
      </c>
      <c r="AQ1331" s="11">
        <v>0</v>
      </c>
      <c r="AR1331" s="6">
        <v>0</v>
      </c>
      <c r="AS1331" s="11">
        <v>80001030</v>
      </c>
      <c r="AT1331" s="15" t="s">
        <v>196</v>
      </c>
      <c r="AU1331" s="11" t="s">
        <v>348</v>
      </c>
      <c r="AV1331" s="14">
        <v>10000007</v>
      </c>
      <c r="AW1331" s="14">
        <v>70204002</v>
      </c>
      <c r="AX1331" s="12" t="s">
        <v>160</v>
      </c>
      <c r="AY1331" s="11" t="s">
        <v>1819</v>
      </c>
      <c r="AZ1331" s="13">
        <v>0</v>
      </c>
      <c r="BA1331" s="13">
        <v>0</v>
      </c>
      <c r="BB1331" s="37" t="s">
        <v>669</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70204003</v>
      </c>
      <c r="D1332" s="12" t="s">
        <v>396</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v>3</v>
      </c>
      <c r="AG1332" s="6">
        <v>6</v>
      </c>
      <c r="AH1332" s="6">
        <v>1</v>
      </c>
      <c r="AI1332" s="6">
        <v>0</v>
      </c>
      <c r="AJ1332" s="6">
        <v>1.5</v>
      </c>
      <c r="AK1332" s="11">
        <v>0</v>
      </c>
      <c r="AL1332" s="11">
        <v>0</v>
      </c>
      <c r="AM1332" s="11">
        <v>0</v>
      </c>
      <c r="AN1332" s="11">
        <v>3</v>
      </c>
      <c r="AO1332" s="11">
        <v>5000</v>
      </c>
      <c r="AP1332" s="11">
        <v>3</v>
      </c>
      <c r="AQ1332" s="11">
        <v>0</v>
      </c>
      <c r="AR1332" s="6">
        <v>0</v>
      </c>
      <c r="AS1332" s="11">
        <v>80001030</v>
      </c>
      <c r="AT1332" s="15" t="s">
        <v>397</v>
      </c>
      <c r="AU1332" s="11" t="s">
        <v>348</v>
      </c>
      <c r="AV1332" s="14">
        <v>10000007</v>
      </c>
      <c r="AW1332" s="14">
        <v>70204003</v>
      </c>
      <c r="AX1332" s="12" t="s">
        <v>160</v>
      </c>
      <c r="AY1332" s="11" t="s">
        <v>1820</v>
      </c>
      <c r="AZ1332" s="13">
        <v>0</v>
      </c>
      <c r="BA1332" s="13">
        <v>0</v>
      </c>
      <c r="BB1332" s="37" t="s">
        <v>1821</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70204004</v>
      </c>
      <c r="D1333" s="15" t="s">
        <v>400</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1">
        <v>0</v>
      </c>
      <c r="AC1333" s="14">
        <v>0</v>
      </c>
      <c r="AD1333" s="11">
        <v>10</v>
      </c>
      <c r="AE1333" s="14">
        <v>0</v>
      </c>
      <c r="AF1333" s="14">
        <v>0</v>
      </c>
      <c r="AG1333" s="6">
        <v>7</v>
      </c>
      <c r="AH1333" s="6">
        <v>0</v>
      </c>
      <c r="AI1333" s="6">
        <v>0</v>
      </c>
      <c r="AJ1333" s="6">
        <v>0</v>
      </c>
      <c r="AK1333" s="14">
        <v>0</v>
      </c>
      <c r="AL1333" s="14">
        <v>0</v>
      </c>
      <c r="AM1333" s="14">
        <v>0</v>
      </c>
      <c r="AN1333" s="14">
        <v>0</v>
      </c>
      <c r="AO1333" s="14">
        <v>1000</v>
      </c>
      <c r="AP1333" s="14">
        <v>0</v>
      </c>
      <c r="AQ1333" s="14">
        <v>0</v>
      </c>
      <c r="AR1333" s="6">
        <v>0</v>
      </c>
      <c r="AS1333" s="14">
        <v>90204004</v>
      </c>
      <c r="AT1333" s="15" t="s">
        <v>159</v>
      </c>
      <c r="AU1333" s="14" t="s">
        <v>246</v>
      </c>
      <c r="AV1333" s="14">
        <v>0</v>
      </c>
      <c r="AW1333" s="14">
        <v>0</v>
      </c>
      <c r="AX1333" s="15" t="s">
        <v>160</v>
      </c>
      <c r="AY1333" s="15" t="s">
        <v>158</v>
      </c>
      <c r="AZ1333" s="13">
        <v>0</v>
      </c>
      <c r="BA1333" s="13">
        <v>0</v>
      </c>
      <c r="BB1333" s="68" t="s">
        <v>401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19.5" customHeight="1">
      <c r="C1334" s="14">
        <v>70204005</v>
      </c>
      <c r="D1334" s="15" t="s">
        <v>528</v>
      </c>
      <c r="E1334" s="14">
        <v>1</v>
      </c>
      <c r="F1334" s="14">
        <v>60010300</v>
      </c>
      <c r="G1334" s="14">
        <v>0</v>
      </c>
      <c r="H1334" s="13">
        <v>0</v>
      </c>
      <c r="I1334" s="14">
        <v>1</v>
      </c>
      <c r="J1334" s="14">
        <v>0</v>
      </c>
      <c r="K1334" s="14">
        <v>0</v>
      </c>
      <c r="L1334" s="14">
        <v>0</v>
      </c>
      <c r="M1334" s="14">
        <v>0</v>
      </c>
      <c r="N1334" s="11">
        <v>2</v>
      </c>
      <c r="O1334" s="14">
        <v>2</v>
      </c>
      <c r="P1334" s="14">
        <v>0.8</v>
      </c>
      <c r="Q1334" s="14">
        <v>0</v>
      </c>
      <c r="R1334" s="6">
        <v>0</v>
      </c>
      <c r="S1334" s="13">
        <v>0</v>
      </c>
      <c r="T1334" s="11">
        <v>1</v>
      </c>
      <c r="U1334" s="14">
        <v>2</v>
      </c>
      <c r="V1334" s="14">
        <v>0</v>
      </c>
      <c r="W1334" s="14">
        <v>3</v>
      </c>
      <c r="X1334" s="14">
        <v>0</v>
      </c>
      <c r="Y1334" s="14">
        <v>0</v>
      </c>
      <c r="Z1334" s="14">
        <v>0</v>
      </c>
      <c r="AA1334" s="14">
        <v>0</v>
      </c>
      <c r="AB1334" s="11">
        <v>0</v>
      </c>
      <c r="AC1334" s="14">
        <v>0</v>
      </c>
      <c r="AD1334" s="14">
        <v>20</v>
      </c>
      <c r="AE1334" s="14">
        <v>1</v>
      </c>
      <c r="AF1334" s="14">
        <v>1</v>
      </c>
      <c r="AG1334" s="6">
        <v>2</v>
      </c>
      <c r="AH1334" s="6">
        <v>2</v>
      </c>
      <c r="AI1334" s="6">
        <v>0</v>
      </c>
      <c r="AJ1334" s="6">
        <v>1.5</v>
      </c>
      <c r="AK1334" s="14">
        <v>0</v>
      </c>
      <c r="AL1334" s="14">
        <v>0</v>
      </c>
      <c r="AM1334" s="14">
        <v>0</v>
      </c>
      <c r="AN1334" s="14">
        <v>1</v>
      </c>
      <c r="AO1334" s="14">
        <v>30000</v>
      </c>
      <c r="AP1334" s="14">
        <v>0</v>
      </c>
      <c r="AQ1334" s="14">
        <v>4</v>
      </c>
      <c r="AR1334" s="6">
        <v>0</v>
      </c>
      <c r="AS1334" s="11" t="s">
        <v>425</v>
      </c>
      <c r="AT1334" s="15" t="s">
        <v>159</v>
      </c>
      <c r="AU1334" s="14" t="s">
        <v>355</v>
      </c>
      <c r="AV1334" s="14">
        <v>10003002</v>
      </c>
      <c r="AW1334" s="14">
        <v>70106005</v>
      </c>
      <c r="AX1334" s="15" t="s">
        <v>379</v>
      </c>
      <c r="AY1334" s="15">
        <v>0</v>
      </c>
      <c r="AZ1334" s="13">
        <v>0</v>
      </c>
      <c r="BA1334" s="13">
        <v>0</v>
      </c>
      <c r="BB1334" s="68" t="s">
        <v>529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70205001</v>
      </c>
      <c r="D1335" s="12" t="s">
        <v>570</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v>3</v>
      </c>
      <c r="AG1335" s="6">
        <v>4</v>
      </c>
      <c r="AH1335" s="6">
        <v>1</v>
      </c>
      <c r="AI1335" s="6">
        <v>0</v>
      </c>
      <c r="AJ1335" s="6">
        <v>1.5</v>
      </c>
      <c r="AK1335" s="11">
        <v>0</v>
      </c>
      <c r="AL1335" s="11">
        <v>0</v>
      </c>
      <c r="AM1335" s="11">
        <v>0</v>
      </c>
      <c r="AN1335" s="11">
        <v>3</v>
      </c>
      <c r="AO1335" s="11">
        <v>999999</v>
      </c>
      <c r="AP1335" s="11">
        <v>3</v>
      </c>
      <c r="AQ1335" s="11">
        <v>0</v>
      </c>
      <c r="AR1335" s="6">
        <v>0</v>
      </c>
      <c r="AS1335" s="11" t="s">
        <v>158</v>
      </c>
      <c r="AT1335" s="15" t="s">
        <v>213</v>
      </c>
      <c r="AU1335" s="11" t="s">
        <v>348</v>
      </c>
      <c r="AV1335" s="14">
        <v>10000007</v>
      </c>
      <c r="AW1335" s="14">
        <v>70205001</v>
      </c>
      <c r="AX1335" s="12" t="s">
        <v>160</v>
      </c>
      <c r="AY1335" s="11" t="s">
        <v>1822</v>
      </c>
      <c r="AZ1335" s="13">
        <v>0</v>
      </c>
      <c r="BA1335" s="13">
        <v>0</v>
      </c>
      <c r="BB1335" s="37" t="s">
        <v>572</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70205002</v>
      </c>
      <c r="D1336" s="15" t="s">
        <v>368</v>
      </c>
      <c r="E1336" s="14">
        <v>1</v>
      </c>
      <c r="F1336" s="14">
        <v>60010500</v>
      </c>
      <c r="G1336" s="14">
        <v>0</v>
      </c>
      <c r="H1336" s="13">
        <v>0</v>
      </c>
      <c r="I1336" s="14">
        <v>1</v>
      </c>
      <c r="J1336" s="14">
        <v>0</v>
      </c>
      <c r="K1336" s="14">
        <v>0</v>
      </c>
      <c r="L1336" s="14">
        <v>0</v>
      </c>
      <c r="M1336" s="14">
        <v>0</v>
      </c>
      <c r="N1336" s="11">
        <v>2</v>
      </c>
      <c r="O1336" s="14">
        <v>2</v>
      </c>
      <c r="P1336" s="14">
        <v>0.3</v>
      </c>
      <c r="Q1336" s="14">
        <v>0</v>
      </c>
      <c r="R1336" s="6">
        <v>0</v>
      </c>
      <c r="S1336" s="13">
        <v>0</v>
      </c>
      <c r="T1336" s="11">
        <v>1</v>
      </c>
      <c r="U1336" s="14">
        <v>2</v>
      </c>
      <c r="V1336" s="14">
        <v>0</v>
      </c>
      <c r="W1336" s="14">
        <v>0</v>
      </c>
      <c r="X1336" s="14">
        <v>0</v>
      </c>
      <c r="Y1336" s="14">
        <v>0</v>
      </c>
      <c r="Z1336" s="14">
        <v>0</v>
      </c>
      <c r="AA1336" s="14">
        <v>0</v>
      </c>
      <c r="AB1336" s="11">
        <v>0</v>
      </c>
      <c r="AC1336" s="14">
        <v>0</v>
      </c>
      <c r="AD1336" s="11">
        <v>99999</v>
      </c>
      <c r="AE1336" s="14">
        <v>0</v>
      </c>
      <c r="AF1336" s="14">
        <v>0</v>
      </c>
      <c r="AG1336" s="6">
        <v>8</v>
      </c>
      <c r="AH1336" s="6">
        <v>0</v>
      </c>
      <c r="AI1336" s="6">
        <v>0</v>
      </c>
      <c r="AJ1336" s="6">
        <v>0</v>
      </c>
      <c r="AK1336" s="14">
        <v>0</v>
      </c>
      <c r="AL1336" s="14">
        <v>0</v>
      </c>
      <c r="AM1336" s="14">
        <v>0</v>
      </c>
      <c r="AN1336" s="14">
        <v>0</v>
      </c>
      <c r="AO1336" s="14">
        <v>1000</v>
      </c>
      <c r="AP1336" s="14">
        <v>0</v>
      </c>
      <c r="AQ1336" s="14">
        <v>0</v>
      </c>
      <c r="AR1336" s="6">
        <v>90105002</v>
      </c>
      <c r="AS1336" s="14" t="s">
        <v>158</v>
      </c>
      <c r="AT1336" s="15" t="s">
        <v>159</v>
      </c>
      <c r="AU1336" s="14" t="s">
        <v>246</v>
      </c>
      <c r="AV1336" s="14">
        <v>0</v>
      </c>
      <c r="AW1336" s="14">
        <v>0</v>
      </c>
      <c r="AX1336" s="15" t="s">
        <v>160</v>
      </c>
      <c r="AY1336" s="15" t="s">
        <v>158</v>
      </c>
      <c r="AZ1336" s="13">
        <v>0</v>
      </c>
      <c r="BA1336" s="13">
        <v>0</v>
      </c>
      <c r="BB1336" s="68" t="s">
        <v>500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70205003</v>
      </c>
      <c r="D1337" s="15" t="s">
        <v>432</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99999</v>
      </c>
      <c r="AE1337" s="14">
        <v>0</v>
      </c>
      <c r="AF1337" s="14">
        <v>0</v>
      </c>
      <c r="AG1337" s="6">
        <v>8</v>
      </c>
      <c r="AH1337" s="6">
        <v>0</v>
      </c>
      <c r="AI1337" s="6">
        <v>0</v>
      </c>
      <c r="AJ1337" s="6">
        <v>0</v>
      </c>
      <c r="AK1337" s="14">
        <v>0</v>
      </c>
      <c r="AL1337" s="14">
        <v>0</v>
      </c>
      <c r="AM1337" s="14">
        <v>0</v>
      </c>
      <c r="AN1337" s="14">
        <v>0</v>
      </c>
      <c r="AO1337" s="14">
        <v>1000</v>
      </c>
      <c r="AP1337" s="14">
        <v>0</v>
      </c>
      <c r="AQ1337" s="14">
        <v>0</v>
      </c>
      <c r="AR1337" s="6" t="s">
        <v>573</v>
      </c>
      <c r="AS1337" s="14" t="s">
        <v>158</v>
      </c>
      <c r="AT1337" s="15" t="s">
        <v>159</v>
      </c>
      <c r="AU1337" s="14" t="s">
        <v>246</v>
      </c>
      <c r="AV1337" s="14">
        <v>0</v>
      </c>
      <c r="AW1337" s="14">
        <v>0</v>
      </c>
      <c r="AX1337" s="15" t="s">
        <v>160</v>
      </c>
      <c r="AY1337" s="15" t="s">
        <v>158</v>
      </c>
      <c r="AZ1337" s="13">
        <v>0</v>
      </c>
      <c r="BA1337" s="13">
        <v>0</v>
      </c>
      <c r="BB1337" s="68" t="s">
        <v>464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70205004</v>
      </c>
      <c r="D1338" s="12" t="s">
        <v>387</v>
      </c>
      <c r="E1338" s="11">
        <v>1</v>
      </c>
      <c r="F1338" s="11">
        <v>60010300</v>
      </c>
      <c r="G1338" s="14">
        <v>0</v>
      </c>
      <c r="H1338" s="13">
        <v>0</v>
      </c>
      <c r="I1338" s="14">
        <v>1</v>
      </c>
      <c r="J1338" s="14">
        <v>0</v>
      </c>
      <c r="K1338" s="14">
        <v>0</v>
      </c>
      <c r="L1338" s="11">
        <v>0</v>
      </c>
      <c r="M1338" s="11">
        <v>0</v>
      </c>
      <c r="N1338" s="11">
        <v>2</v>
      </c>
      <c r="O1338" s="11">
        <v>2</v>
      </c>
      <c r="P1338" s="11">
        <v>0.9</v>
      </c>
      <c r="Q1338" s="11">
        <v>0</v>
      </c>
      <c r="R1338" s="6">
        <v>0</v>
      </c>
      <c r="S1338" s="11">
        <v>0</v>
      </c>
      <c r="T1338" s="11">
        <v>1</v>
      </c>
      <c r="U1338" s="11">
        <v>2</v>
      </c>
      <c r="V1338" s="11">
        <v>0</v>
      </c>
      <c r="W1338" s="11">
        <v>0</v>
      </c>
      <c r="X1338" s="11">
        <v>0</v>
      </c>
      <c r="Y1338" s="11">
        <v>0</v>
      </c>
      <c r="Z1338" s="11">
        <v>0</v>
      </c>
      <c r="AA1338" s="11">
        <v>0</v>
      </c>
      <c r="AB1338" s="11">
        <v>0</v>
      </c>
      <c r="AC1338" s="11">
        <v>0</v>
      </c>
      <c r="AD1338" s="11">
        <v>30</v>
      </c>
      <c r="AE1338" s="11">
        <v>0</v>
      </c>
      <c r="AF1338" s="11">
        <v>0</v>
      </c>
      <c r="AG1338" s="6">
        <v>2</v>
      </c>
      <c r="AH1338" s="6">
        <v>2</v>
      </c>
      <c r="AI1338" s="6">
        <v>0</v>
      </c>
      <c r="AJ1338" s="6">
        <v>1.5</v>
      </c>
      <c r="AK1338" s="11">
        <v>0</v>
      </c>
      <c r="AL1338" s="11">
        <v>0</v>
      </c>
      <c r="AM1338" s="11">
        <v>0</v>
      </c>
      <c r="AN1338" s="11">
        <v>1</v>
      </c>
      <c r="AO1338" s="11">
        <v>3000</v>
      </c>
      <c r="AP1338" s="11">
        <v>0.5</v>
      </c>
      <c r="AQ1338" s="11">
        <v>0</v>
      </c>
      <c r="AR1338" s="6">
        <v>0</v>
      </c>
      <c r="AS1338" s="11" t="s">
        <v>158</v>
      </c>
      <c r="AT1338" s="15" t="s">
        <v>213</v>
      </c>
      <c r="AU1338" s="11" t="s">
        <v>355</v>
      </c>
      <c r="AV1338" s="14">
        <v>0</v>
      </c>
      <c r="AW1338" s="14">
        <v>0</v>
      </c>
      <c r="AX1338" s="12" t="s">
        <v>343</v>
      </c>
      <c r="AY1338" s="11" t="s">
        <v>1823</v>
      </c>
      <c r="AZ1338" s="13">
        <v>0</v>
      </c>
      <c r="BA1338" s="13">
        <v>0</v>
      </c>
      <c r="BB1338" s="37" t="s">
        <v>1824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70205005</v>
      </c>
      <c r="D1339" s="12" t="s">
        <v>470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t="s">
        <v>391</v>
      </c>
      <c r="AG1339" s="6">
        <v>0</v>
      </c>
      <c r="AH1339" s="6">
        <v>1</v>
      </c>
      <c r="AI1339" s="6">
        <v>0</v>
      </c>
      <c r="AJ1339" s="6">
        <v>3</v>
      </c>
      <c r="AK1339" s="11">
        <v>0</v>
      </c>
      <c r="AL1339" s="11">
        <v>0</v>
      </c>
      <c r="AM1339" s="11">
        <v>0</v>
      </c>
      <c r="AN1339" s="11">
        <v>3</v>
      </c>
      <c r="AO1339" s="11">
        <v>5000</v>
      </c>
      <c r="AP1339" s="11">
        <v>2.5</v>
      </c>
      <c r="AQ1339" s="11">
        <v>0</v>
      </c>
      <c r="AR1339" s="6">
        <v>0</v>
      </c>
      <c r="AS1339" s="11" t="s">
        <v>425</v>
      </c>
      <c r="AT1339" s="15" t="s">
        <v>196</v>
      </c>
      <c r="AU1339" s="11" t="s">
        <v>348</v>
      </c>
      <c r="AV1339" s="14">
        <v>10000007</v>
      </c>
      <c r="AW1339" s="14">
        <v>70205002</v>
      </c>
      <c r="AX1339" s="12" t="s">
        <v>160</v>
      </c>
      <c r="AY1339" s="11">
        <v>0</v>
      </c>
      <c r="AZ1339" s="13">
        <v>0</v>
      </c>
      <c r="BA1339" s="13">
        <v>0</v>
      </c>
      <c r="BB1339" s="37" t="s">
        <v>471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70205006</v>
      </c>
      <c r="D1340" s="12" t="s">
        <v>574</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1</v>
      </c>
      <c r="X1340" s="11">
        <v>0</v>
      </c>
      <c r="Y1340" s="11">
        <v>1</v>
      </c>
      <c r="Z1340" s="11">
        <v>0</v>
      </c>
      <c r="AA1340" s="11">
        <v>0</v>
      </c>
      <c r="AB1340" s="11">
        <v>0</v>
      </c>
      <c r="AC1340" s="11">
        <v>0</v>
      </c>
      <c r="AD1340" s="11">
        <v>15</v>
      </c>
      <c r="AE1340" s="11">
        <v>1</v>
      </c>
      <c r="AF1340" s="11" t="s">
        <v>507</v>
      </c>
      <c r="AG1340" s="6">
        <v>0</v>
      </c>
      <c r="AH1340" s="6">
        <v>0</v>
      </c>
      <c r="AI1340" s="6">
        <v>0</v>
      </c>
      <c r="AJ1340" s="6">
        <v>0</v>
      </c>
      <c r="AK1340" s="11">
        <v>0</v>
      </c>
      <c r="AL1340" s="11">
        <v>0</v>
      </c>
      <c r="AM1340" s="11">
        <v>0</v>
      </c>
      <c r="AN1340" s="11">
        <v>0.5</v>
      </c>
      <c r="AO1340" s="11">
        <v>999999</v>
      </c>
      <c r="AP1340" s="11">
        <v>0.5</v>
      </c>
      <c r="AQ1340" s="11">
        <v>0</v>
      </c>
      <c r="AR1340" s="6">
        <v>0</v>
      </c>
      <c r="AS1340" s="6">
        <v>90105006</v>
      </c>
      <c r="AT1340" s="15" t="s">
        <v>397</v>
      </c>
      <c r="AU1340" s="11" t="s">
        <v>348</v>
      </c>
      <c r="AV1340" s="14">
        <v>10000007</v>
      </c>
      <c r="AW1340" s="14">
        <v>70205003</v>
      </c>
      <c r="AX1340" s="15" t="s">
        <v>229</v>
      </c>
      <c r="AY1340" s="15" t="s">
        <v>259</v>
      </c>
      <c r="AZ1340" s="13">
        <v>0</v>
      </c>
      <c r="BA1340" s="13">
        <v>0</v>
      </c>
      <c r="BB1340" s="37" t="s">
        <v>575</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70205007</v>
      </c>
      <c r="D1341" s="12" t="s">
        <v>1825</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v>
      </c>
      <c r="X1341" s="11">
        <v>0</v>
      </c>
      <c r="Y1341" s="11">
        <v>1</v>
      </c>
      <c r="Z1341" s="11">
        <v>0</v>
      </c>
      <c r="AA1341" s="11">
        <v>0</v>
      </c>
      <c r="AB1341" s="11">
        <v>0</v>
      </c>
      <c r="AC1341" s="11">
        <v>0</v>
      </c>
      <c r="AD1341" s="11">
        <v>15</v>
      </c>
      <c r="AE1341" s="11">
        <v>1</v>
      </c>
      <c r="AF1341" s="11" t="s">
        <v>507</v>
      </c>
      <c r="AG1341" s="6">
        <v>0</v>
      </c>
      <c r="AH1341" s="6">
        <v>0</v>
      </c>
      <c r="AI1341" s="6">
        <v>0</v>
      </c>
      <c r="AJ1341" s="6">
        <v>0</v>
      </c>
      <c r="AK1341" s="11">
        <v>0</v>
      </c>
      <c r="AL1341" s="11">
        <v>0</v>
      </c>
      <c r="AM1341" s="11">
        <v>0</v>
      </c>
      <c r="AN1341" s="11">
        <v>0.5</v>
      </c>
      <c r="AO1341" s="11">
        <v>999999</v>
      </c>
      <c r="AP1341" s="11">
        <v>0.5</v>
      </c>
      <c r="AQ1341" s="11">
        <v>0</v>
      </c>
      <c r="AR1341" s="6">
        <v>0</v>
      </c>
      <c r="AS1341" s="6">
        <v>90205007</v>
      </c>
      <c r="AT1341" s="15" t="s">
        <v>397</v>
      </c>
      <c r="AU1341" s="11" t="s">
        <v>348</v>
      </c>
      <c r="AV1341" s="14">
        <v>10000007</v>
      </c>
      <c r="AW1341" s="14">
        <v>70205001</v>
      </c>
      <c r="AX1341" s="15" t="s">
        <v>229</v>
      </c>
      <c r="AY1341" s="15" t="s">
        <v>259</v>
      </c>
      <c r="AZ1341" s="13">
        <v>0</v>
      </c>
      <c r="BA1341" s="13">
        <v>0</v>
      </c>
      <c r="BB1341" s="37"/>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70301001</v>
      </c>
      <c r="D1342" s="12" t="s">
        <v>1826</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391</v>
      </c>
      <c r="AG1342" s="6">
        <v>0</v>
      </c>
      <c r="AH1342" s="6">
        <v>1</v>
      </c>
      <c r="AI1342" s="6">
        <v>0</v>
      </c>
      <c r="AJ1342" s="6">
        <v>3</v>
      </c>
      <c r="AK1342" s="11">
        <v>0</v>
      </c>
      <c r="AL1342" s="11">
        <v>0</v>
      </c>
      <c r="AM1342" s="11">
        <v>0</v>
      </c>
      <c r="AN1342" s="11">
        <v>3</v>
      </c>
      <c r="AO1342" s="11">
        <v>5000</v>
      </c>
      <c r="AP1342" s="11">
        <v>2.5</v>
      </c>
      <c r="AQ1342" s="11">
        <v>0</v>
      </c>
      <c r="AR1342" s="6">
        <v>0</v>
      </c>
      <c r="AS1342" s="11" t="s">
        <v>425</v>
      </c>
      <c r="AT1342" s="15" t="s">
        <v>397</v>
      </c>
      <c r="AU1342" s="11" t="s">
        <v>348</v>
      </c>
      <c r="AV1342" s="14">
        <v>10000007</v>
      </c>
      <c r="AW1342" s="14">
        <v>70301001</v>
      </c>
      <c r="AX1342" s="12" t="s">
        <v>160</v>
      </c>
      <c r="AY1342" s="11">
        <v>0</v>
      </c>
      <c r="AZ1342" s="13">
        <v>0</v>
      </c>
      <c r="BA1342" s="13">
        <v>0</v>
      </c>
      <c r="BB1342" s="37" t="s">
        <v>1827</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70301002</v>
      </c>
      <c r="D1343" s="12" t="s">
        <v>1828</v>
      </c>
      <c r="E1343" s="11">
        <v>1</v>
      </c>
      <c r="F1343" s="11">
        <v>60010300</v>
      </c>
      <c r="G1343" s="14">
        <v>0</v>
      </c>
      <c r="H1343" s="13">
        <v>0</v>
      </c>
      <c r="I1343" s="14">
        <v>1</v>
      </c>
      <c r="J1343" s="14">
        <v>0</v>
      </c>
      <c r="K1343" s="14">
        <v>0</v>
      </c>
      <c r="L1343" s="11">
        <v>0</v>
      </c>
      <c r="M1343" s="11">
        <v>0</v>
      </c>
      <c r="N1343" s="11">
        <v>2</v>
      </c>
      <c r="O1343" s="11">
        <v>2</v>
      </c>
      <c r="P1343" s="11">
        <v>0.8</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355</v>
      </c>
      <c r="AV1343" s="14">
        <v>0</v>
      </c>
      <c r="AW1343" s="14">
        <v>0</v>
      </c>
      <c r="AX1343" s="12" t="s">
        <v>343</v>
      </c>
      <c r="AY1343" s="11" t="s">
        <v>1829</v>
      </c>
      <c r="AZ1343" s="13">
        <v>0</v>
      </c>
      <c r="BA1343" s="13">
        <v>0</v>
      </c>
      <c r="BB1343" s="37" t="s">
        <v>1830</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70301003</v>
      </c>
      <c r="D1344" s="12" t="s">
        <v>604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v>3</v>
      </c>
      <c r="AG1344" s="6">
        <v>6</v>
      </c>
      <c r="AH1344" s="6">
        <v>1</v>
      </c>
      <c r="AI1344" s="6">
        <v>0</v>
      </c>
      <c r="AJ1344" s="6">
        <v>1.5</v>
      </c>
      <c r="AK1344" s="11">
        <v>0</v>
      </c>
      <c r="AL1344" s="11">
        <v>0</v>
      </c>
      <c r="AM1344" s="11">
        <v>0</v>
      </c>
      <c r="AN1344" s="11">
        <v>3</v>
      </c>
      <c r="AO1344" s="11">
        <v>5000</v>
      </c>
      <c r="AP1344" s="11">
        <v>3</v>
      </c>
      <c r="AQ1344" s="11">
        <v>0</v>
      </c>
      <c r="AR1344" s="6">
        <v>0</v>
      </c>
      <c r="AS1344" s="11">
        <v>80001030</v>
      </c>
      <c r="AT1344" s="15" t="s">
        <v>196</v>
      </c>
      <c r="AU1344" s="11" t="s">
        <v>348</v>
      </c>
      <c r="AV1344" s="14">
        <v>10000007</v>
      </c>
      <c r="AW1344" s="14">
        <v>70301003</v>
      </c>
      <c r="AX1344" s="12" t="s">
        <v>160</v>
      </c>
      <c r="AY1344" s="11" t="s">
        <v>1831</v>
      </c>
      <c r="AZ1344" s="13">
        <v>0</v>
      </c>
      <c r="BA1344" s="13">
        <v>0</v>
      </c>
      <c r="BB1344" s="37" t="s">
        <v>1832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70301004</v>
      </c>
      <c r="D1345" s="15" t="s">
        <v>1833</v>
      </c>
      <c r="E1345" s="14">
        <v>1</v>
      </c>
      <c r="F1345" s="14">
        <v>60010500</v>
      </c>
      <c r="G1345" s="14">
        <v>0</v>
      </c>
      <c r="H1345" s="13">
        <v>0</v>
      </c>
      <c r="I1345" s="14">
        <v>1</v>
      </c>
      <c r="J1345" s="14">
        <v>0</v>
      </c>
      <c r="K1345" s="14">
        <v>0</v>
      </c>
      <c r="L1345" s="14">
        <v>0</v>
      </c>
      <c r="M1345" s="14">
        <v>0</v>
      </c>
      <c r="N1345" s="11">
        <v>2</v>
      </c>
      <c r="O1345" s="14">
        <v>2</v>
      </c>
      <c r="P1345" s="14">
        <v>0.3</v>
      </c>
      <c r="Q1345" s="14">
        <v>0</v>
      </c>
      <c r="R1345" s="6">
        <v>0</v>
      </c>
      <c r="S1345" s="13">
        <v>0</v>
      </c>
      <c r="T1345" s="11">
        <v>1</v>
      </c>
      <c r="U1345" s="14">
        <v>2</v>
      </c>
      <c r="V1345" s="14">
        <v>0</v>
      </c>
      <c r="W1345" s="14">
        <v>0</v>
      </c>
      <c r="X1345" s="14">
        <v>0</v>
      </c>
      <c r="Y1345" s="14">
        <v>0</v>
      </c>
      <c r="Z1345" s="14">
        <v>0</v>
      </c>
      <c r="AA1345" s="14">
        <v>0</v>
      </c>
      <c r="AB1345" s="11">
        <v>0</v>
      </c>
      <c r="AC1345" s="14">
        <v>0</v>
      </c>
      <c r="AD1345" s="14">
        <v>20</v>
      </c>
      <c r="AE1345" s="14">
        <v>0</v>
      </c>
      <c r="AF1345" s="14">
        <v>0</v>
      </c>
      <c r="AG1345" s="6">
        <v>7</v>
      </c>
      <c r="AH1345" s="6">
        <v>0</v>
      </c>
      <c r="AI1345" s="6">
        <v>0</v>
      </c>
      <c r="AJ1345" s="6">
        <v>0</v>
      </c>
      <c r="AK1345" s="14">
        <v>0</v>
      </c>
      <c r="AL1345" s="14">
        <v>0</v>
      </c>
      <c r="AM1345" s="14">
        <v>0</v>
      </c>
      <c r="AN1345" s="14">
        <v>0</v>
      </c>
      <c r="AO1345" s="14">
        <v>1000</v>
      </c>
      <c r="AP1345" s="14">
        <v>0</v>
      </c>
      <c r="AQ1345" s="14">
        <v>0</v>
      </c>
      <c r="AR1345" s="6">
        <v>0</v>
      </c>
      <c r="AS1345" s="14" t="s">
        <v>1834</v>
      </c>
      <c r="AT1345" s="15" t="s">
        <v>159</v>
      </c>
      <c r="AU1345" s="14" t="s">
        <v>246</v>
      </c>
      <c r="AV1345" s="14">
        <v>0</v>
      </c>
      <c r="AW1345" s="14">
        <v>0</v>
      </c>
      <c r="AX1345" s="15" t="s">
        <v>160</v>
      </c>
      <c r="AY1345" s="15" t="s">
        <v>158</v>
      </c>
      <c r="AZ1345" s="13">
        <v>0</v>
      </c>
      <c r="BA1345" s="13">
        <v>0</v>
      </c>
      <c r="BB1345" s="68" t="s">
        <v>1835</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70301005</v>
      </c>
      <c r="D1346" s="15" t="s">
        <v>1836</v>
      </c>
      <c r="E1346" s="14">
        <v>1</v>
      </c>
      <c r="F1346" s="14">
        <v>60010500</v>
      </c>
      <c r="G1346" s="14">
        <v>0</v>
      </c>
      <c r="H1346" s="13">
        <v>0</v>
      </c>
      <c r="I1346" s="14">
        <v>1</v>
      </c>
      <c r="J1346" s="14">
        <v>0</v>
      </c>
      <c r="K1346" s="14">
        <v>0</v>
      </c>
      <c r="L1346" s="14">
        <v>0</v>
      </c>
      <c r="M1346" s="14">
        <v>0</v>
      </c>
      <c r="N1346" s="11">
        <v>2</v>
      </c>
      <c r="O1346" s="14">
        <v>0</v>
      </c>
      <c r="P1346" s="14">
        <v>0</v>
      </c>
      <c r="Q1346" s="14">
        <v>0</v>
      </c>
      <c r="R1346" s="6">
        <v>0</v>
      </c>
      <c r="S1346" s="13">
        <v>0</v>
      </c>
      <c r="T1346" s="11">
        <v>1</v>
      </c>
      <c r="U1346" s="14">
        <v>1</v>
      </c>
      <c r="V1346" s="14">
        <v>0</v>
      </c>
      <c r="W1346" s="14">
        <v>1</v>
      </c>
      <c r="X1346" s="14">
        <v>0</v>
      </c>
      <c r="Y1346" s="14">
        <v>0</v>
      </c>
      <c r="Z1346" s="14">
        <v>0</v>
      </c>
      <c r="AA1346" s="14">
        <v>0</v>
      </c>
      <c r="AB1346" s="11">
        <v>0</v>
      </c>
      <c r="AC1346" s="14">
        <v>0</v>
      </c>
      <c r="AD1346" s="14">
        <v>1</v>
      </c>
      <c r="AE1346" s="14">
        <v>0</v>
      </c>
      <c r="AF1346" s="14">
        <v>0</v>
      </c>
      <c r="AG1346" s="6">
        <v>7</v>
      </c>
      <c r="AH1346" s="6">
        <v>0</v>
      </c>
      <c r="AI1346" s="6">
        <v>0</v>
      </c>
      <c r="AJ1346" s="6">
        <v>0</v>
      </c>
      <c r="AK1346" s="14">
        <v>0</v>
      </c>
      <c r="AL1346" s="14">
        <v>0</v>
      </c>
      <c r="AM1346" s="14">
        <v>0</v>
      </c>
      <c r="AN1346" s="14">
        <v>0</v>
      </c>
      <c r="AO1346" s="14">
        <v>1000</v>
      </c>
      <c r="AP1346" s="14">
        <v>0.5</v>
      </c>
      <c r="AQ1346" s="14">
        <v>10</v>
      </c>
      <c r="AR1346" s="6">
        <v>0</v>
      </c>
      <c r="AS1346" s="14" t="s">
        <v>1837</v>
      </c>
      <c r="AT1346" s="15" t="s">
        <v>458</v>
      </c>
      <c r="AU1346" s="14">
        <v>0</v>
      </c>
      <c r="AV1346" s="14">
        <v>10000011</v>
      </c>
      <c r="AW1346" s="14">
        <v>50000001</v>
      </c>
      <c r="AX1346" s="15" t="s">
        <v>193</v>
      </c>
      <c r="AY1346" s="15" t="s">
        <v>158</v>
      </c>
      <c r="AZ1346" s="13">
        <v>0</v>
      </c>
      <c r="BA1346" s="13">
        <v>0</v>
      </c>
      <c r="BB1346" s="68" t="s">
        <v>1838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70302001</v>
      </c>
      <c r="D1347" s="12" t="s">
        <v>585</v>
      </c>
      <c r="E1347" s="14">
        <v>1</v>
      </c>
      <c r="F1347" s="11">
        <v>60010100</v>
      </c>
      <c r="G1347" s="14">
        <v>0</v>
      </c>
      <c r="H1347" s="13">
        <v>0</v>
      </c>
      <c r="I1347" s="14">
        <v>1</v>
      </c>
      <c r="J1347" s="14">
        <v>0</v>
      </c>
      <c r="K1347" s="14">
        <v>0</v>
      </c>
      <c r="L1347" s="11">
        <v>0</v>
      </c>
      <c r="M1347" s="11">
        <v>0</v>
      </c>
      <c r="N1347" s="11">
        <v>2</v>
      </c>
      <c r="O1347" s="11">
        <v>1</v>
      </c>
      <c r="P1347" s="11">
        <v>0.5</v>
      </c>
      <c r="Q1347" s="11">
        <v>0</v>
      </c>
      <c r="R1347" s="6">
        <v>0</v>
      </c>
      <c r="S1347" s="11">
        <v>0</v>
      </c>
      <c r="T1347" s="11">
        <v>1</v>
      </c>
      <c r="U1347" s="11">
        <v>2</v>
      </c>
      <c r="V1347" s="11">
        <v>0</v>
      </c>
      <c r="W1347" s="11">
        <v>1</v>
      </c>
      <c r="X1347" s="11">
        <v>0</v>
      </c>
      <c r="Y1347" s="11">
        <v>1</v>
      </c>
      <c r="Z1347" s="11">
        <v>0</v>
      </c>
      <c r="AA1347" s="11">
        <v>0</v>
      </c>
      <c r="AB1347" s="11">
        <v>0</v>
      </c>
      <c r="AC1347" s="11">
        <v>0</v>
      </c>
      <c r="AD1347" s="11">
        <v>10</v>
      </c>
      <c r="AE1347" s="11">
        <v>1</v>
      </c>
      <c r="AF1347" s="11" t="s">
        <v>507</v>
      </c>
      <c r="AG1347" s="6">
        <v>0</v>
      </c>
      <c r="AH1347" s="6">
        <v>0</v>
      </c>
      <c r="AI1347" s="6">
        <v>0</v>
      </c>
      <c r="AJ1347" s="6">
        <v>0</v>
      </c>
      <c r="AK1347" s="11">
        <v>0</v>
      </c>
      <c r="AL1347" s="11">
        <v>0</v>
      </c>
      <c r="AM1347" s="11">
        <v>0</v>
      </c>
      <c r="AN1347" s="11">
        <v>0.5</v>
      </c>
      <c r="AO1347" s="11">
        <v>999999</v>
      </c>
      <c r="AP1347" s="11">
        <v>0.5</v>
      </c>
      <c r="AQ1347" s="11">
        <v>0</v>
      </c>
      <c r="AR1347" s="6">
        <v>0</v>
      </c>
      <c r="AS1347" s="178" t="s">
        <v>586</v>
      </c>
      <c r="AT1347" s="15" t="s">
        <v>196</v>
      </c>
      <c r="AU1347" s="11" t="s">
        <v>348</v>
      </c>
      <c r="AV1347" s="14">
        <v>10000007</v>
      </c>
      <c r="AW1347" s="14">
        <v>70302001</v>
      </c>
      <c r="AX1347" s="15" t="s">
        <v>229</v>
      </c>
      <c r="AY1347" s="15" t="s">
        <v>259</v>
      </c>
      <c r="AZ1347" s="13">
        <v>0</v>
      </c>
      <c r="BA1347" s="13">
        <v>0</v>
      </c>
      <c r="BB1347" s="37" t="s">
        <v>587</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70302002</v>
      </c>
      <c r="D1348" s="15" t="s">
        <v>588</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30</v>
      </c>
      <c r="AE1348" s="14">
        <v>0</v>
      </c>
      <c r="AF1348" s="14">
        <v>0</v>
      </c>
      <c r="AG1348" s="6">
        <v>8</v>
      </c>
      <c r="AH1348" s="6">
        <v>0</v>
      </c>
      <c r="AI1348" s="6">
        <v>0</v>
      </c>
      <c r="AJ1348" s="6">
        <v>0</v>
      </c>
      <c r="AK1348" s="14">
        <v>0</v>
      </c>
      <c r="AL1348" s="14">
        <v>0</v>
      </c>
      <c r="AM1348" s="14">
        <v>0</v>
      </c>
      <c r="AN1348" s="14">
        <v>0</v>
      </c>
      <c r="AO1348" s="14">
        <v>1000</v>
      </c>
      <c r="AP1348" s="14">
        <v>0</v>
      </c>
      <c r="AQ1348" s="14">
        <v>0</v>
      </c>
      <c r="AR1348" s="6">
        <v>90301006</v>
      </c>
      <c r="AS1348" s="14" t="s">
        <v>158</v>
      </c>
      <c r="AT1348" s="15" t="s">
        <v>159</v>
      </c>
      <c r="AU1348" s="14" t="s">
        <v>246</v>
      </c>
      <c r="AV1348" s="14">
        <v>0</v>
      </c>
      <c r="AW1348" s="14">
        <v>0</v>
      </c>
      <c r="AX1348" s="15" t="s">
        <v>160</v>
      </c>
      <c r="AY1348" s="15" t="s">
        <v>158</v>
      </c>
      <c r="AZ1348" s="13">
        <v>0</v>
      </c>
      <c r="BA1348" s="13">
        <v>0</v>
      </c>
      <c r="BB1348" s="68" t="s">
        <v>1809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70302003</v>
      </c>
      <c r="D1349" s="12" t="s">
        <v>670</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2</v>
      </c>
      <c r="X1349" s="11">
        <v>0</v>
      </c>
      <c r="Y1349" s="11">
        <v>1</v>
      </c>
      <c r="Z1349" s="11">
        <v>0</v>
      </c>
      <c r="AA1349" s="11">
        <v>0</v>
      </c>
      <c r="AB1349" s="11">
        <v>0</v>
      </c>
      <c r="AC1349" s="11">
        <v>0</v>
      </c>
      <c r="AD1349" s="11">
        <v>12</v>
      </c>
      <c r="AE1349" s="11">
        <v>2</v>
      </c>
      <c r="AF1349" s="11" t="s">
        <v>167</v>
      </c>
      <c r="AG1349" s="6">
        <v>0</v>
      </c>
      <c r="AH1349" s="6">
        <v>2</v>
      </c>
      <c r="AI1349" s="6">
        <v>0</v>
      </c>
      <c r="AJ1349" s="6">
        <v>1.5</v>
      </c>
      <c r="AK1349" s="11">
        <v>0</v>
      </c>
      <c r="AL1349" s="11">
        <v>0</v>
      </c>
      <c r="AM1349" s="11">
        <v>0</v>
      </c>
      <c r="AN1349" s="11">
        <v>1.5</v>
      </c>
      <c r="AO1349" s="11">
        <v>10000</v>
      </c>
      <c r="AP1349" s="11">
        <v>1</v>
      </c>
      <c r="AQ1349" s="11">
        <v>5</v>
      </c>
      <c r="AR1349" s="6">
        <v>0</v>
      </c>
      <c r="AS1349" s="11" t="s">
        <v>158</v>
      </c>
      <c r="AT1349" s="15" t="s">
        <v>397</v>
      </c>
      <c r="AU1349" s="11" t="s">
        <v>348</v>
      </c>
      <c r="AV1349" s="14">
        <v>10000007</v>
      </c>
      <c r="AW1349" s="14">
        <v>70302003</v>
      </c>
      <c r="AX1349" s="15" t="s">
        <v>379</v>
      </c>
      <c r="AY1349" s="11">
        <v>0</v>
      </c>
      <c r="AZ1349" s="13">
        <v>0</v>
      </c>
      <c r="BA1349" s="13">
        <v>0</v>
      </c>
      <c r="BB1349" s="37" t="s">
        <v>1133</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70302004</v>
      </c>
      <c r="D1350" s="12" t="s">
        <v>592</v>
      </c>
      <c r="E1350" s="14">
        <v>1</v>
      </c>
      <c r="F1350" s="11">
        <v>60010100</v>
      </c>
      <c r="G1350" s="14">
        <v>0</v>
      </c>
      <c r="H1350" s="13">
        <v>0</v>
      </c>
      <c r="I1350" s="14">
        <v>1</v>
      </c>
      <c r="J1350" s="14">
        <v>0</v>
      </c>
      <c r="K1350" s="14">
        <v>0</v>
      </c>
      <c r="L1350" s="11">
        <v>0</v>
      </c>
      <c r="M1350" s="11">
        <v>0</v>
      </c>
      <c r="N1350" s="11">
        <v>2</v>
      </c>
      <c r="O1350" s="11">
        <v>1</v>
      </c>
      <c r="P1350" s="11">
        <v>0.5</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1</v>
      </c>
      <c r="AF1350" s="11">
        <v>3</v>
      </c>
      <c r="AG1350" s="6">
        <v>4</v>
      </c>
      <c r="AH1350" s="6">
        <v>1</v>
      </c>
      <c r="AI1350" s="6">
        <v>0</v>
      </c>
      <c r="AJ1350" s="6">
        <v>1.5</v>
      </c>
      <c r="AK1350" s="11">
        <v>0</v>
      </c>
      <c r="AL1350" s="11">
        <v>0</v>
      </c>
      <c r="AM1350" s="11">
        <v>0</v>
      </c>
      <c r="AN1350" s="11">
        <v>3</v>
      </c>
      <c r="AO1350" s="11">
        <v>999999</v>
      </c>
      <c r="AP1350" s="11">
        <v>3</v>
      </c>
      <c r="AQ1350" s="11">
        <v>0</v>
      </c>
      <c r="AR1350" s="6">
        <v>0</v>
      </c>
      <c r="AS1350" s="11" t="s">
        <v>158</v>
      </c>
      <c r="AT1350" s="15" t="s">
        <v>213</v>
      </c>
      <c r="AU1350" s="11" t="s">
        <v>348</v>
      </c>
      <c r="AV1350" s="14">
        <v>10000007</v>
      </c>
      <c r="AW1350" s="14">
        <v>70302004</v>
      </c>
      <c r="AX1350" s="12" t="s">
        <v>160</v>
      </c>
      <c r="AY1350" s="11" t="s">
        <v>1839</v>
      </c>
      <c r="AZ1350" s="13">
        <v>0</v>
      </c>
      <c r="BA1350" s="13">
        <v>0</v>
      </c>
      <c r="BB1350" s="37" t="s">
        <v>1810</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70303001</v>
      </c>
      <c r="D1351" s="12" t="s">
        <v>616</v>
      </c>
      <c r="E1351" s="11">
        <v>1</v>
      </c>
      <c r="F1351" s="11">
        <v>60010300</v>
      </c>
      <c r="G1351" s="14">
        <v>0</v>
      </c>
      <c r="H1351" s="13">
        <v>0</v>
      </c>
      <c r="I1351" s="14">
        <v>1</v>
      </c>
      <c r="J1351" s="14">
        <v>0</v>
      </c>
      <c r="K1351" s="14">
        <v>0</v>
      </c>
      <c r="L1351" s="11">
        <v>0</v>
      </c>
      <c r="M1351" s="11">
        <v>0</v>
      </c>
      <c r="N1351" s="11">
        <v>2</v>
      </c>
      <c r="O1351" s="11">
        <v>2</v>
      </c>
      <c r="P1351" s="11">
        <v>0.8</v>
      </c>
      <c r="Q1351" s="11">
        <v>1</v>
      </c>
      <c r="R1351" s="6">
        <v>0</v>
      </c>
      <c r="S1351" s="11">
        <v>0</v>
      </c>
      <c r="T1351" s="11">
        <v>1</v>
      </c>
      <c r="U1351" s="11">
        <v>2</v>
      </c>
      <c r="V1351" s="11">
        <v>0</v>
      </c>
      <c r="W1351" s="11">
        <v>0</v>
      </c>
      <c r="X1351" s="11">
        <v>0</v>
      </c>
      <c r="Y1351" s="11">
        <v>0</v>
      </c>
      <c r="Z1351" s="11">
        <v>0</v>
      </c>
      <c r="AA1351" s="11">
        <v>0</v>
      </c>
      <c r="AB1351" s="11">
        <v>0</v>
      </c>
      <c r="AC1351" s="11">
        <v>0</v>
      </c>
      <c r="AD1351" s="11">
        <v>99999</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159</v>
      </c>
      <c r="AU1351" s="11" t="s">
        <v>355</v>
      </c>
      <c r="AV1351" s="14">
        <v>0</v>
      </c>
      <c r="AW1351" s="14">
        <v>0</v>
      </c>
      <c r="AX1351" s="12" t="s">
        <v>343</v>
      </c>
      <c r="AY1351" s="11" t="s">
        <v>1840</v>
      </c>
      <c r="AZ1351" s="13">
        <v>0</v>
      </c>
      <c r="BA1351" s="13">
        <v>0</v>
      </c>
      <c r="BB1351" s="37" t="s">
        <v>618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70303002</v>
      </c>
      <c r="D1352" s="12" t="s">
        <v>619</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12</v>
      </c>
      <c r="AE1352" s="11">
        <v>1</v>
      </c>
      <c r="AF1352" s="11" t="s">
        <v>391</v>
      </c>
      <c r="AG1352" s="6">
        <v>0</v>
      </c>
      <c r="AH1352" s="6">
        <v>1</v>
      </c>
      <c r="AI1352" s="6">
        <v>0</v>
      </c>
      <c r="AJ1352" s="6">
        <v>3</v>
      </c>
      <c r="AK1352" s="11">
        <v>0</v>
      </c>
      <c r="AL1352" s="11">
        <v>0</v>
      </c>
      <c r="AM1352" s="11">
        <v>0</v>
      </c>
      <c r="AN1352" s="11">
        <v>3</v>
      </c>
      <c r="AO1352" s="11">
        <v>5000</v>
      </c>
      <c r="AP1352" s="11">
        <v>2.5</v>
      </c>
      <c r="AQ1352" s="11">
        <v>0</v>
      </c>
      <c r="AR1352" s="6">
        <v>0</v>
      </c>
      <c r="AS1352" s="11">
        <v>80001030</v>
      </c>
      <c r="AT1352" s="15" t="s">
        <v>213</v>
      </c>
      <c r="AU1352" s="11" t="s">
        <v>348</v>
      </c>
      <c r="AV1352" s="14">
        <v>10000007</v>
      </c>
      <c r="AW1352" s="14">
        <v>70204001</v>
      </c>
      <c r="AX1352" s="12" t="s">
        <v>160</v>
      </c>
      <c r="AY1352" s="11">
        <v>0</v>
      </c>
      <c r="AZ1352" s="13">
        <v>0</v>
      </c>
      <c r="BA1352" s="13">
        <v>0</v>
      </c>
      <c r="BB1352" s="37" t="s">
        <v>620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70303003</v>
      </c>
      <c r="D1353" s="12" t="s">
        <v>541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12</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v>80001030</v>
      </c>
      <c r="AT1353" s="15" t="s">
        <v>196</v>
      </c>
      <c r="AU1353" s="11" t="s">
        <v>348</v>
      </c>
      <c r="AV1353" s="14">
        <v>10000007</v>
      </c>
      <c r="AW1353" s="14">
        <v>70204002</v>
      </c>
      <c r="AX1353" s="12" t="s">
        <v>160</v>
      </c>
      <c r="AY1353" s="11" t="s">
        <v>1841</v>
      </c>
      <c r="AZ1353" s="13">
        <v>0</v>
      </c>
      <c r="BA1353" s="13">
        <v>0</v>
      </c>
      <c r="BB1353" s="37" t="s">
        <v>622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70303004</v>
      </c>
      <c r="D1354" s="12" t="s">
        <v>544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397</v>
      </c>
      <c r="AU1354" s="11" t="s">
        <v>348</v>
      </c>
      <c r="AV1354" s="14">
        <v>10000007</v>
      </c>
      <c r="AW1354" s="14">
        <v>70204003</v>
      </c>
      <c r="AX1354" s="12" t="s">
        <v>160</v>
      </c>
      <c r="AY1354" s="11" t="s">
        <v>1820</v>
      </c>
      <c r="AZ1354" s="13">
        <v>0</v>
      </c>
      <c r="BA1354" s="13">
        <v>0</v>
      </c>
      <c r="BB1354" s="37" t="s">
        <v>624</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70304001</v>
      </c>
      <c r="D1355" s="12" t="s">
        <v>1842</v>
      </c>
      <c r="E1355" s="11">
        <v>1</v>
      </c>
      <c r="F1355" s="11">
        <v>60010300</v>
      </c>
      <c r="G1355" s="14">
        <v>0</v>
      </c>
      <c r="H1355" s="13">
        <v>0</v>
      </c>
      <c r="I1355" s="14">
        <v>1</v>
      </c>
      <c r="J1355" s="14">
        <v>0</v>
      </c>
      <c r="K1355" s="14">
        <v>0</v>
      </c>
      <c r="L1355" s="11">
        <v>0</v>
      </c>
      <c r="M1355" s="11">
        <v>0</v>
      </c>
      <c r="N1355" s="11">
        <v>2</v>
      </c>
      <c r="O1355" s="11">
        <v>2</v>
      </c>
      <c r="P1355" s="11">
        <v>0.8</v>
      </c>
      <c r="Q1355" s="11">
        <v>0</v>
      </c>
      <c r="R1355" s="6">
        <v>0</v>
      </c>
      <c r="S1355" s="11">
        <v>0</v>
      </c>
      <c r="T1355" s="11">
        <v>1</v>
      </c>
      <c r="U1355" s="11">
        <v>2</v>
      </c>
      <c r="V1355" s="11">
        <v>0</v>
      </c>
      <c r="W1355" s="11">
        <v>0</v>
      </c>
      <c r="X1355" s="11">
        <v>0</v>
      </c>
      <c r="Y1355" s="11">
        <v>0</v>
      </c>
      <c r="Z1355" s="11">
        <v>0</v>
      </c>
      <c r="AA1355" s="11">
        <v>0</v>
      </c>
      <c r="AB1355" s="11">
        <v>0</v>
      </c>
      <c r="AC1355" s="11">
        <v>0</v>
      </c>
      <c r="AD1355" s="11">
        <v>20</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1843</v>
      </c>
      <c r="AZ1355" s="13">
        <v>0</v>
      </c>
      <c r="BA1355" s="13">
        <v>0</v>
      </c>
      <c r="BB1355" s="37" t="s">
        <v>1844</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70304002</v>
      </c>
      <c r="D1356" s="15" t="s">
        <v>457</v>
      </c>
      <c r="E1356" s="14">
        <v>1</v>
      </c>
      <c r="F1356" s="14">
        <v>60010500</v>
      </c>
      <c r="G1356" s="14">
        <v>0</v>
      </c>
      <c r="H1356" s="13">
        <v>0</v>
      </c>
      <c r="I1356" s="14">
        <v>1</v>
      </c>
      <c r="J1356" s="14">
        <v>0</v>
      </c>
      <c r="K1356" s="14">
        <v>0</v>
      </c>
      <c r="L1356" s="14">
        <v>0</v>
      </c>
      <c r="M1356" s="14">
        <v>0</v>
      </c>
      <c r="N1356" s="11">
        <v>2</v>
      </c>
      <c r="O1356" s="14">
        <v>1</v>
      </c>
      <c r="P1356" s="14">
        <v>0.05</v>
      </c>
      <c r="Q1356" s="14">
        <v>0</v>
      </c>
      <c r="R1356" s="6">
        <v>0</v>
      </c>
      <c r="S1356" s="13">
        <v>0</v>
      </c>
      <c r="T1356" s="11">
        <v>1</v>
      </c>
      <c r="U1356" s="14">
        <v>1</v>
      </c>
      <c r="V1356" s="14">
        <v>0</v>
      </c>
      <c r="W1356" s="14">
        <v>2</v>
      </c>
      <c r="X1356" s="14">
        <v>0</v>
      </c>
      <c r="Y1356" s="14">
        <v>0</v>
      </c>
      <c r="Z1356" s="14">
        <v>0</v>
      </c>
      <c r="AA1356" s="14">
        <v>0</v>
      </c>
      <c r="AB1356" s="11">
        <v>0</v>
      </c>
      <c r="AC1356" s="14">
        <v>0</v>
      </c>
      <c r="AD1356" s="14">
        <v>10</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14" t="s">
        <v>425</v>
      </c>
      <c r="AT1356" s="15" t="s">
        <v>458</v>
      </c>
      <c r="AU1356" s="14">
        <v>0</v>
      </c>
      <c r="AV1356" s="14">
        <v>10007001</v>
      </c>
      <c r="AW1356" s="14">
        <v>0</v>
      </c>
      <c r="AX1356" s="15" t="s">
        <v>160</v>
      </c>
      <c r="AY1356" s="15" t="s">
        <v>158</v>
      </c>
      <c r="AZ1356" s="13">
        <v>0</v>
      </c>
      <c r="BA1356" s="13">
        <v>0</v>
      </c>
      <c r="BB1356" s="68" t="s">
        <v>459</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70304003</v>
      </c>
      <c r="D1357" s="12" t="s">
        <v>460</v>
      </c>
      <c r="E1357" s="14">
        <v>1</v>
      </c>
      <c r="F1357" s="11">
        <v>60010100</v>
      </c>
      <c r="G1357" s="14">
        <v>0</v>
      </c>
      <c r="H1357" s="13">
        <v>0</v>
      </c>
      <c r="I1357" s="14">
        <v>1</v>
      </c>
      <c r="J1357" s="14">
        <v>0</v>
      </c>
      <c r="K1357" s="14">
        <v>0</v>
      </c>
      <c r="L1357" s="11">
        <v>0</v>
      </c>
      <c r="M1357" s="11">
        <v>0</v>
      </c>
      <c r="N1357" s="11">
        <v>2</v>
      </c>
      <c r="O1357" s="11">
        <v>1</v>
      </c>
      <c r="P1357" s="11">
        <v>1</v>
      </c>
      <c r="Q1357" s="11">
        <v>0</v>
      </c>
      <c r="R1357" s="6">
        <v>0</v>
      </c>
      <c r="S1357" s="11">
        <v>0</v>
      </c>
      <c r="T1357" s="11">
        <v>1</v>
      </c>
      <c r="U1357" s="11">
        <v>2</v>
      </c>
      <c r="V1357" s="11">
        <v>0</v>
      </c>
      <c r="W1357" s="11">
        <v>2</v>
      </c>
      <c r="X1357" s="11">
        <v>0</v>
      </c>
      <c r="Y1357" s="11">
        <v>1</v>
      </c>
      <c r="Z1357" s="11">
        <v>0</v>
      </c>
      <c r="AA1357" s="11">
        <v>0</v>
      </c>
      <c r="AB1357" s="11">
        <v>0</v>
      </c>
      <c r="AC1357" s="11">
        <v>0</v>
      </c>
      <c r="AD1357" s="11">
        <v>12</v>
      </c>
      <c r="AE1357" s="11">
        <v>2</v>
      </c>
      <c r="AF1357" s="11" t="s">
        <v>167</v>
      </c>
      <c r="AG1357" s="6">
        <v>0</v>
      </c>
      <c r="AH1357" s="6">
        <v>0</v>
      </c>
      <c r="AI1357" s="6">
        <v>0</v>
      </c>
      <c r="AJ1357" s="6">
        <v>1.5</v>
      </c>
      <c r="AK1357" s="11">
        <v>0</v>
      </c>
      <c r="AL1357" s="11">
        <v>0</v>
      </c>
      <c r="AM1357" s="11">
        <v>0</v>
      </c>
      <c r="AN1357" s="11">
        <v>1</v>
      </c>
      <c r="AO1357" s="11">
        <v>5000</v>
      </c>
      <c r="AP1357" s="11">
        <v>0.5</v>
      </c>
      <c r="AQ1357" s="11">
        <v>0</v>
      </c>
      <c r="AR1357" s="6">
        <v>0</v>
      </c>
      <c r="AS1357" s="11" t="s">
        <v>158</v>
      </c>
      <c r="AT1357" s="15" t="s">
        <v>397</v>
      </c>
      <c r="AU1357" s="11" t="s">
        <v>348</v>
      </c>
      <c r="AV1357" s="14">
        <v>10000007</v>
      </c>
      <c r="AW1357" s="14">
        <v>70201001</v>
      </c>
      <c r="AX1357" s="12" t="s">
        <v>160</v>
      </c>
      <c r="AY1357" s="11">
        <v>0</v>
      </c>
      <c r="AZ1357" s="13">
        <v>0</v>
      </c>
      <c r="BA1357" s="13">
        <v>0</v>
      </c>
      <c r="BB1357" s="37" t="s">
        <v>461</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70304004</v>
      </c>
      <c r="D1358" s="15" t="s">
        <v>1807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t="s">
        <v>463</v>
      </c>
      <c r="AS1358" s="14" t="s">
        <v>158</v>
      </c>
      <c r="AT1358" s="15" t="s">
        <v>159</v>
      </c>
      <c r="AU1358" s="14" t="s">
        <v>246</v>
      </c>
      <c r="AV1358" s="14">
        <v>0</v>
      </c>
      <c r="AW1358" s="14">
        <v>0</v>
      </c>
      <c r="AX1358" s="15" t="s">
        <v>160</v>
      </c>
      <c r="AY1358" s="15" t="s">
        <v>158</v>
      </c>
      <c r="AZ1358" s="13">
        <v>0</v>
      </c>
      <c r="BA1358" s="13">
        <v>0</v>
      </c>
      <c r="BB1358" s="68" t="s">
        <v>464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70304005</v>
      </c>
      <c r="D1359" s="15" t="s">
        <v>465</v>
      </c>
      <c r="E1359" s="14">
        <v>1</v>
      </c>
      <c r="F1359" s="14">
        <v>60010500</v>
      </c>
      <c r="G1359" s="14">
        <v>0</v>
      </c>
      <c r="H1359" s="13">
        <v>0</v>
      </c>
      <c r="I1359" s="14">
        <v>1</v>
      </c>
      <c r="J1359" s="14">
        <v>0</v>
      </c>
      <c r="K1359" s="14">
        <v>0</v>
      </c>
      <c r="L1359" s="14">
        <v>0</v>
      </c>
      <c r="M1359" s="14">
        <v>0</v>
      </c>
      <c r="N1359" s="11">
        <v>2</v>
      </c>
      <c r="O1359" s="14">
        <v>2</v>
      </c>
      <c r="P1359" s="14">
        <v>1</v>
      </c>
      <c r="Q1359" s="14">
        <v>0</v>
      </c>
      <c r="R1359" s="6">
        <v>0</v>
      </c>
      <c r="S1359" s="13">
        <v>0</v>
      </c>
      <c r="T1359" s="11">
        <v>1</v>
      </c>
      <c r="U1359" s="14">
        <v>2</v>
      </c>
      <c r="V1359" s="14">
        <v>0</v>
      </c>
      <c r="W1359" s="14">
        <v>0</v>
      </c>
      <c r="X1359" s="14">
        <v>0</v>
      </c>
      <c r="Y1359" s="14">
        <v>0</v>
      </c>
      <c r="Z1359" s="14">
        <v>0</v>
      </c>
      <c r="AA1359" s="14">
        <v>0</v>
      </c>
      <c r="AB1359" s="11">
        <v>0</v>
      </c>
      <c r="AC1359" s="14">
        <v>0</v>
      </c>
      <c r="AD1359" s="11">
        <v>20</v>
      </c>
      <c r="AE1359" s="14">
        <v>0</v>
      </c>
      <c r="AF1359" s="14">
        <v>0</v>
      </c>
      <c r="AG1359" s="6">
        <v>2</v>
      </c>
      <c r="AH1359" s="6">
        <v>0</v>
      </c>
      <c r="AI1359" s="6">
        <v>0</v>
      </c>
      <c r="AJ1359" s="6">
        <v>0</v>
      </c>
      <c r="AK1359" s="14">
        <v>0</v>
      </c>
      <c r="AL1359" s="14">
        <v>0</v>
      </c>
      <c r="AM1359" s="14">
        <v>0</v>
      </c>
      <c r="AN1359" s="14">
        <v>0</v>
      </c>
      <c r="AO1359" s="14">
        <v>1000</v>
      </c>
      <c r="AP1359" s="14">
        <v>0</v>
      </c>
      <c r="AQ1359" s="14">
        <v>0</v>
      </c>
      <c r="AR1359" s="6">
        <v>90304001</v>
      </c>
      <c r="AS1359" s="14" t="s">
        <v>158</v>
      </c>
      <c r="AT1359" s="15" t="s">
        <v>159</v>
      </c>
      <c r="AU1359" s="14" t="s">
        <v>246</v>
      </c>
      <c r="AV1359" s="14">
        <v>0</v>
      </c>
      <c r="AW1359" s="14">
        <v>0</v>
      </c>
      <c r="AX1359" s="15" t="s">
        <v>160</v>
      </c>
      <c r="AY1359" s="15" t="s">
        <v>158</v>
      </c>
      <c r="AZ1359" s="13">
        <v>0</v>
      </c>
      <c r="BA1359" s="13">
        <v>0</v>
      </c>
      <c r="BB1359" s="68" t="s">
        <v>466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70304006</v>
      </c>
      <c r="D1360" s="12" t="s">
        <v>467</v>
      </c>
      <c r="E1360" s="11">
        <v>2</v>
      </c>
      <c r="F1360" s="11">
        <v>61012301</v>
      </c>
      <c r="G1360" s="11">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1.4</v>
      </c>
      <c r="X1360" s="11">
        <v>150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1200</v>
      </c>
      <c r="AP1360" s="11">
        <v>1</v>
      </c>
      <c r="AQ1360" s="11">
        <v>15</v>
      </c>
      <c r="AR1360" s="6">
        <v>0</v>
      </c>
      <c r="AS1360" s="11" t="s">
        <v>158</v>
      </c>
      <c r="AT1360" s="12" t="s">
        <v>196</v>
      </c>
      <c r="AU1360" s="11" t="s">
        <v>169</v>
      </c>
      <c r="AV1360" s="14">
        <v>10000011</v>
      </c>
      <c r="AW1360" s="14">
        <v>70404001</v>
      </c>
      <c r="AX1360" s="12" t="s">
        <v>170</v>
      </c>
      <c r="AY1360" s="11">
        <v>0</v>
      </c>
      <c r="AZ1360" s="13">
        <v>0</v>
      </c>
      <c r="BA1360" s="13">
        <v>0</v>
      </c>
      <c r="BB1360" s="37" t="s">
        <v>480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70304007</v>
      </c>
      <c r="D1361" s="12" t="s">
        <v>470</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391</v>
      </c>
      <c r="AG1361" s="6">
        <v>0</v>
      </c>
      <c r="AH1361" s="6">
        <v>1</v>
      </c>
      <c r="AI1361" s="6">
        <v>0</v>
      </c>
      <c r="AJ1361" s="6">
        <v>3</v>
      </c>
      <c r="AK1361" s="11">
        <v>0</v>
      </c>
      <c r="AL1361" s="11">
        <v>0</v>
      </c>
      <c r="AM1361" s="11">
        <v>0</v>
      </c>
      <c r="AN1361" s="11">
        <v>3</v>
      </c>
      <c r="AO1361" s="11">
        <v>5000</v>
      </c>
      <c r="AP1361" s="11">
        <v>2.5</v>
      </c>
      <c r="AQ1361" s="11">
        <v>0</v>
      </c>
      <c r="AR1361" s="6">
        <v>0</v>
      </c>
      <c r="AS1361" s="11" t="s">
        <v>425</v>
      </c>
      <c r="AT1361" s="15" t="s">
        <v>196</v>
      </c>
      <c r="AU1361" s="11" t="s">
        <v>348</v>
      </c>
      <c r="AV1361" s="14">
        <v>10000007</v>
      </c>
      <c r="AW1361" s="14">
        <v>70205002</v>
      </c>
      <c r="AX1361" s="12" t="s">
        <v>160</v>
      </c>
      <c r="AY1361" s="11">
        <v>0</v>
      </c>
      <c r="AZ1361" s="13">
        <v>0</v>
      </c>
      <c r="BA1361" s="13">
        <v>0</v>
      </c>
      <c r="BB1361" s="37" t="s">
        <v>471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70304008</v>
      </c>
      <c r="D1362" s="9" t="s">
        <v>481</v>
      </c>
      <c r="E1362" s="9">
        <v>1</v>
      </c>
      <c r="F1362" s="9">
        <v>60010002</v>
      </c>
      <c r="G1362" s="9">
        <v>0</v>
      </c>
      <c r="H1362" s="10">
        <v>0</v>
      </c>
      <c r="I1362" s="9">
        <v>0</v>
      </c>
      <c r="J1362" s="9">
        <v>0</v>
      </c>
      <c r="K1362" s="10">
        <v>0</v>
      </c>
      <c r="L1362" s="10">
        <v>0</v>
      </c>
      <c r="M1362" s="9">
        <v>0</v>
      </c>
      <c r="N1362" s="11">
        <v>2</v>
      </c>
      <c r="O1362" s="9">
        <v>2</v>
      </c>
      <c r="P1362" s="9">
        <v>0.95</v>
      </c>
      <c r="Q1362" s="9">
        <v>0</v>
      </c>
      <c r="R1362" s="6">
        <v>0</v>
      </c>
      <c r="S1362" s="9">
        <v>0</v>
      </c>
      <c r="T1362" s="11">
        <v>1</v>
      </c>
      <c r="U1362" s="9">
        <v>2</v>
      </c>
      <c r="V1362" s="10">
        <v>0</v>
      </c>
      <c r="W1362" s="9">
        <v>3</v>
      </c>
      <c r="X1362" s="9">
        <v>0</v>
      </c>
      <c r="Y1362" s="9">
        <v>0</v>
      </c>
      <c r="Z1362" s="9">
        <v>0</v>
      </c>
      <c r="AA1362" s="10">
        <v>0</v>
      </c>
      <c r="AB1362" s="9">
        <v>0</v>
      </c>
      <c r="AC1362" s="9">
        <v>0</v>
      </c>
      <c r="AD1362" s="9">
        <v>15</v>
      </c>
      <c r="AE1362" s="9">
        <v>2</v>
      </c>
      <c r="AF1362" s="9" t="s">
        <v>482</v>
      </c>
      <c r="AG1362" s="27">
        <v>0</v>
      </c>
      <c r="AH1362" s="27">
        <v>2</v>
      </c>
      <c r="AI1362" s="6">
        <v>0</v>
      </c>
      <c r="AJ1362" s="9">
        <v>4</v>
      </c>
      <c r="AK1362" s="28">
        <v>0</v>
      </c>
      <c r="AL1362" s="9">
        <v>0</v>
      </c>
      <c r="AM1362" s="9">
        <v>0</v>
      </c>
      <c r="AN1362" s="9">
        <v>2</v>
      </c>
      <c r="AO1362" s="11">
        <v>4000</v>
      </c>
      <c r="AP1362" s="9">
        <v>2</v>
      </c>
      <c r="AQ1362" s="9">
        <v>0</v>
      </c>
      <c r="AR1362" s="6">
        <v>0</v>
      </c>
      <c r="AS1362" s="11" t="s">
        <v>425</v>
      </c>
      <c r="AT1362" s="15" t="s">
        <v>213</v>
      </c>
      <c r="AU1362" s="10">
        <v>0</v>
      </c>
      <c r="AV1362" s="10">
        <v>0</v>
      </c>
      <c r="AW1362" s="10">
        <v>70205004</v>
      </c>
      <c r="AX1362" s="15" t="s">
        <v>160</v>
      </c>
      <c r="AY1362" s="11">
        <v>0</v>
      </c>
      <c r="AZ1362" s="13">
        <v>0</v>
      </c>
      <c r="BA1362" s="13">
        <v>0</v>
      </c>
      <c r="BB1362" s="37" t="s">
        <v>483</v>
      </c>
      <c r="BC1362" s="9">
        <v>2</v>
      </c>
      <c r="BD1362" s="9">
        <v>0</v>
      </c>
      <c r="BE1362" s="14">
        <v>0</v>
      </c>
      <c r="BF1362" s="9">
        <v>1</v>
      </c>
      <c r="BG1362" s="9">
        <v>2</v>
      </c>
      <c r="BH1362" s="28">
        <v>0</v>
      </c>
      <c r="BI1362" s="9">
        <v>0</v>
      </c>
      <c r="BJ1362" s="6">
        <v>0</v>
      </c>
      <c r="BK1362" s="6">
        <v>0</v>
      </c>
      <c r="BL1362" s="6">
        <v>0</v>
      </c>
      <c r="BM1362" s="6">
        <v>0</v>
      </c>
      <c r="BN1362" s="6">
        <v>0</v>
      </c>
      <c r="BO1362" s="6">
        <v>0</v>
      </c>
    </row>
    <row r="1363" spans="3:67" ht="20.100000000000001" customHeight="1">
      <c r="C1363" s="14">
        <v>70305001</v>
      </c>
      <c r="D1363" s="12" t="s">
        <v>633</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196</v>
      </c>
      <c r="AU1363" s="11" t="s">
        <v>348</v>
      </c>
      <c r="AV1363" s="14">
        <v>10000007</v>
      </c>
      <c r="AW1363" s="14">
        <v>70204002</v>
      </c>
      <c r="AX1363" s="12" t="s">
        <v>160</v>
      </c>
      <c r="AY1363" s="11" t="s">
        <v>1845</v>
      </c>
      <c r="AZ1363" s="13">
        <v>0</v>
      </c>
      <c r="BA1363" s="13">
        <v>0</v>
      </c>
      <c r="BB1363" s="37" t="s">
        <v>669</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70305002</v>
      </c>
      <c r="D1364" s="12" t="s">
        <v>670</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10000</v>
      </c>
      <c r="AP1364" s="11">
        <v>1</v>
      </c>
      <c r="AQ1364" s="11">
        <v>5</v>
      </c>
      <c r="AR1364" s="6">
        <v>0</v>
      </c>
      <c r="AS1364" s="11" t="s">
        <v>158</v>
      </c>
      <c r="AT1364" s="15" t="s">
        <v>397</v>
      </c>
      <c r="AU1364" s="11" t="s">
        <v>348</v>
      </c>
      <c r="AV1364" s="14">
        <v>10000007</v>
      </c>
      <c r="AW1364" s="14">
        <v>70302003</v>
      </c>
      <c r="AX1364" s="15" t="s">
        <v>379</v>
      </c>
      <c r="AY1364" s="11">
        <v>0</v>
      </c>
      <c r="AZ1364" s="13">
        <v>0</v>
      </c>
      <c r="BA1364" s="13">
        <v>0</v>
      </c>
      <c r="BB1364" s="37" t="s">
        <v>629</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70305003</v>
      </c>
      <c r="D1365" s="15" t="s">
        <v>400</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12</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246</v>
      </c>
      <c r="AV1365" s="14">
        <v>0</v>
      </c>
      <c r="AW1365" s="14">
        <v>0</v>
      </c>
      <c r="AX1365" s="15" t="s">
        <v>160</v>
      </c>
      <c r="AY1365" s="15" t="s">
        <v>158</v>
      </c>
      <c r="AZ1365" s="13">
        <v>0</v>
      </c>
      <c r="BA1365" s="13">
        <v>0</v>
      </c>
      <c r="BB1365" s="68" t="s">
        <v>401</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70305004</v>
      </c>
      <c r="D1366" s="15" t="s">
        <v>465</v>
      </c>
      <c r="E1366" s="14">
        <v>1</v>
      </c>
      <c r="F1366" s="14">
        <v>60010500</v>
      </c>
      <c r="G1366" s="14">
        <v>0</v>
      </c>
      <c r="H1366" s="13">
        <v>0</v>
      </c>
      <c r="I1366" s="14">
        <v>1</v>
      </c>
      <c r="J1366" s="14">
        <v>0</v>
      </c>
      <c r="K1366" s="14">
        <v>0</v>
      </c>
      <c r="L1366" s="14">
        <v>0</v>
      </c>
      <c r="M1366" s="14">
        <v>0</v>
      </c>
      <c r="N1366" s="11">
        <v>2</v>
      </c>
      <c r="O1366" s="14">
        <v>2</v>
      </c>
      <c r="P1366" s="14">
        <v>0.3</v>
      </c>
      <c r="Q1366" s="14">
        <v>0</v>
      </c>
      <c r="R1366" s="6">
        <v>0</v>
      </c>
      <c r="S1366" s="13">
        <v>0</v>
      </c>
      <c r="T1366" s="11">
        <v>1</v>
      </c>
      <c r="U1366" s="14">
        <v>2</v>
      </c>
      <c r="V1366" s="14">
        <v>0</v>
      </c>
      <c r="W1366" s="14">
        <v>0</v>
      </c>
      <c r="X1366" s="14">
        <v>0</v>
      </c>
      <c r="Y1366" s="14">
        <v>0</v>
      </c>
      <c r="Z1366" s="14">
        <v>0</v>
      </c>
      <c r="AA1366" s="14">
        <v>0</v>
      </c>
      <c r="AB1366" s="11">
        <v>0</v>
      </c>
      <c r="AC1366" s="14">
        <v>0</v>
      </c>
      <c r="AD1366" s="11">
        <v>15</v>
      </c>
      <c r="AE1366" s="14">
        <v>0</v>
      </c>
      <c r="AF1366" s="14">
        <v>0</v>
      </c>
      <c r="AG1366" s="6">
        <v>2</v>
      </c>
      <c r="AH1366" s="6">
        <v>0</v>
      </c>
      <c r="AI1366" s="6">
        <v>0</v>
      </c>
      <c r="AJ1366" s="6">
        <v>0</v>
      </c>
      <c r="AK1366" s="14">
        <v>0</v>
      </c>
      <c r="AL1366" s="14">
        <v>0</v>
      </c>
      <c r="AM1366" s="14">
        <v>0</v>
      </c>
      <c r="AN1366" s="14">
        <v>0</v>
      </c>
      <c r="AO1366" s="14">
        <v>1000</v>
      </c>
      <c r="AP1366" s="14">
        <v>0</v>
      </c>
      <c r="AQ1366" s="14">
        <v>0</v>
      </c>
      <c r="AR1366" s="6" t="s">
        <v>463</v>
      </c>
      <c r="AS1366" s="14" t="s">
        <v>158</v>
      </c>
      <c r="AT1366" s="15" t="s">
        <v>159</v>
      </c>
      <c r="AU1366" s="14" t="s">
        <v>246</v>
      </c>
      <c r="AV1366" s="14">
        <v>0</v>
      </c>
      <c r="AW1366" s="14">
        <v>0</v>
      </c>
      <c r="AX1366" s="15" t="s">
        <v>160</v>
      </c>
      <c r="AY1366" s="15" t="s">
        <v>158</v>
      </c>
      <c r="AZ1366" s="13">
        <v>0</v>
      </c>
      <c r="BA1366" s="13">
        <v>0</v>
      </c>
      <c r="BB1366" s="68" t="s">
        <v>635</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19.5" customHeight="1">
      <c r="C1367" s="14">
        <v>70305005</v>
      </c>
      <c r="D1367" s="12" t="s">
        <v>671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391</v>
      </c>
      <c r="AG1367" s="6">
        <v>0</v>
      </c>
      <c r="AH1367" s="6">
        <v>1</v>
      </c>
      <c r="AI1367" s="6">
        <v>0</v>
      </c>
      <c r="AJ1367" s="6">
        <v>3</v>
      </c>
      <c r="AK1367" s="11">
        <v>0</v>
      </c>
      <c r="AL1367" s="11">
        <v>0</v>
      </c>
      <c r="AM1367" s="11">
        <v>0</v>
      </c>
      <c r="AN1367" s="11">
        <v>3</v>
      </c>
      <c r="AO1367" s="11">
        <v>5000</v>
      </c>
      <c r="AP1367" s="11">
        <v>2.5</v>
      </c>
      <c r="AQ1367" s="11">
        <v>0</v>
      </c>
      <c r="AR1367" s="6">
        <v>0</v>
      </c>
      <c r="AS1367" s="11" t="s">
        <v>425</v>
      </c>
      <c r="AT1367" s="15" t="s">
        <v>213</v>
      </c>
      <c r="AU1367" s="11" t="s">
        <v>348</v>
      </c>
      <c r="AV1367" s="14">
        <v>10000007</v>
      </c>
      <c r="AW1367" s="14">
        <v>70305005</v>
      </c>
      <c r="AX1367" s="12" t="s">
        <v>160</v>
      </c>
      <c r="AY1367" s="11">
        <v>0</v>
      </c>
      <c r="AZ1367" s="13">
        <v>0</v>
      </c>
      <c r="BA1367" s="13">
        <v>0</v>
      </c>
      <c r="BB1367" s="37" t="s">
        <v>1846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70305006</v>
      </c>
      <c r="D1368" s="12" t="s">
        <v>1847</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15</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355</v>
      </c>
      <c r="AV1368" s="14">
        <v>0</v>
      </c>
      <c r="AW1368" s="14">
        <v>0</v>
      </c>
      <c r="AX1368" s="12" t="s">
        <v>343</v>
      </c>
      <c r="AY1368" s="11" t="s">
        <v>1848</v>
      </c>
      <c r="AZ1368" s="13">
        <v>0</v>
      </c>
      <c r="BA1368" s="13">
        <v>0</v>
      </c>
      <c r="BB1368" s="37" t="s">
        <v>1849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70305007</v>
      </c>
      <c r="D1369" s="12" t="s">
        <v>1850</v>
      </c>
      <c r="E1369" s="14">
        <v>1</v>
      </c>
      <c r="F1369" s="11">
        <v>60010100</v>
      </c>
      <c r="G1369" s="14">
        <v>0</v>
      </c>
      <c r="H1369" s="13">
        <v>0</v>
      </c>
      <c r="I1369" s="14">
        <v>1</v>
      </c>
      <c r="J1369" s="14">
        <v>0</v>
      </c>
      <c r="K1369" s="14">
        <v>0</v>
      </c>
      <c r="L1369" s="11">
        <v>0</v>
      </c>
      <c r="M1369" s="11">
        <v>0</v>
      </c>
      <c r="N1369" s="11">
        <v>2</v>
      </c>
      <c r="O1369" s="11">
        <v>1</v>
      </c>
      <c r="P1369" s="11">
        <v>1</v>
      </c>
      <c r="Q1369" s="11">
        <v>0</v>
      </c>
      <c r="R1369" s="6">
        <v>0</v>
      </c>
      <c r="S1369" s="11">
        <v>0</v>
      </c>
      <c r="T1369" s="11">
        <v>1</v>
      </c>
      <c r="U1369" s="11">
        <v>2</v>
      </c>
      <c r="V1369" s="11">
        <v>0</v>
      </c>
      <c r="W1369" s="11">
        <v>3</v>
      </c>
      <c r="X1369" s="11">
        <v>0</v>
      </c>
      <c r="Y1369" s="11">
        <v>1</v>
      </c>
      <c r="Z1369" s="11">
        <v>0</v>
      </c>
      <c r="AA1369" s="11">
        <v>0</v>
      </c>
      <c r="AB1369" s="11">
        <v>0</v>
      </c>
      <c r="AC1369" s="11">
        <v>0</v>
      </c>
      <c r="AD1369" s="11">
        <v>7</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158</v>
      </c>
      <c r="AT1369" s="15" t="s">
        <v>159</v>
      </c>
      <c r="AU1369" s="11" t="s">
        <v>348</v>
      </c>
      <c r="AV1369" s="14">
        <v>10000007</v>
      </c>
      <c r="AW1369" s="14">
        <v>70305007</v>
      </c>
      <c r="AX1369" s="12" t="s">
        <v>160</v>
      </c>
      <c r="AY1369" s="11">
        <v>0</v>
      </c>
      <c r="AZ1369" s="13">
        <v>0</v>
      </c>
      <c r="BA1369" s="13">
        <v>0</v>
      </c>
      <c r="BB1369" s="37" t="s">
        <v>377</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70401001</v>
      </c>
      <c r="D1370" s="12" t="s">
        <v>387</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20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1851</v>
      </c>
      <c r="AZ1370" s="13">
        <v>0</v>
      </c>
      <c r="BA1370" s="13">
        <v>0</v>
      </c>
      <c r="BB1370" s="37" t="s">
        <v>1852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70401002</v>
      </c>
      <c r="D1371" s="12" t="s">
        <v>1853</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30</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158</v>
      </c>
      <c r="AT1371" s="15" t="s">
        <v>159</v>
      </c>
      <c r="AU1371" s="11" t="s">
        <v>355</v>
      </c>
      <c r="AV1371" s="14">
        <v>0</v>
      </c>
      <c r="AW1371" s="14">
        <v>0</v>
      </c>
      <c r="AX1371" s="12" t="s">
        <v>343</v>
      </c>
      <c r="AY1371" s="11" t="s">
        <v>1854</v>
      </c>
      <c r="AZ1371" s="13">
        <v>0</v>
      </c>
      <c r="BA1371" s="13">
        <v>0</v>
      </c>
      <c r="BB1371" s="37" t="s">
        <v>1855</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70401003</v>
      </c>
      <c r="D1372" s="15" t="s">
        <v>457</v>
      </c>
      <c r="E1372" s="14">
        <v>1</v>
      </c>
      <c r="F1372" s="14">
        <v>60010500</v>
      </c>
      <c r="G1372" s="14">
        <v>0</v>
      </c>
      <c r="H1372" s="13">
        <v>0</v>
      </c>
      <c r="I1372" s="14">
        <v>1</v>
      </c>
      <c r="J1372" s="14">
        <v>0</v>
      </c>
      <c r="K1372" s="14">
        <v>0</v>
      </c>
      <c r="L1372" s="14">
        <v>0</v>
      </c>
      <c r="M1372" s="14">
        <v>0</v>
      </c>
      <c r="N1372" s="11">
        <v>2</v>
      </c>
      <c r="O1372" s="14">
        <v>1</v>
      </c>
      <c r="P1372" s="14">
        <v>0.05</v>
      </c>
      <c r="Q1372" s="14">
        <v>0</v>
      </c>
      <c r="R1372" s="6">
        <v>0</v>
      </c>
      <c r="S1372" s="13">
        <v>0</v>
      </c>
      <c r="T1372" s="11">
        <v>1</v>
      </c>
      <c r="U1372" s="14">
        <v>1</v>
      </c>
      <c r="V1372" s="14">
        <v>0</v>
      </c>
      <c r="W1372" s="14">
        <v>2</v>
      </c>
      <c r="X1372" s="14">
        <v>0</v>
      </c>
      <c r="Y1372" s="14">
        <v>0</v>
      </c>
      <c r="Z1372" s="14">
        <v>0</v>
      </c>
      <c r="AA1372" s="14">
        <v>0</v>
      </c>
      <c r="AB1372" s="11">
        <v>0</v>
      </c>
      <c r="AC1372" s="14">
        <v>0</v>
      </c>
      <c r="AD1372" s="14">
        <v>10</v>
      </c>
      <c r="AE1372" s="14">
        <v>0</v>
      </c>
      <c r="AF1372" s="14">
        <v>0</v>
      </c>
      <c r="AG1372" s="6">
        <v>7</v>
      </c>
      <c r="AH1372" s="6">
        <v>0</v>
      </c>
      <c r="AI1372" s="6">
        <v>0</v>
      </c>
      <c r="AJ1372" s="6">
        <v>0</v>
      </c>
      <c r="AK1372" s="14">
        <v>0</v>
      </c>
      <c r="AL1372" s="14">
        <v>0</v>
      </c>
      <c r="AM1372" s="14">
        <v>0</v>
      </c>
      <c r="AN1372" s="14">
        <v>0</v>
      </c>
      <c r="AO1372" s="14">
        <v>1000</v>
      </c>
      <c r="AP1372" s="14">
        <v>0.5</v>
      </c>
      <c r="AQ1372" s="14">
        <v>0</v>
      </c>
      <c r="AR1372" s="6">
        <v>0</v>
      </c>
      <c r="AS1372" s="14" t="s">
        <v>425</v>
      </c>
      <c r="AT1372" s="15" t="s">
        <v>458</v>
      </c>
      <c r="AU1372" s="14">
        <v>0</v>
      </c>
      <c r="AV1372" s="14">
        <v>10007001</v>
      </c>
      <c r="AW1372" s="14">
        <v>0</v>
      </c>
      <c r="AX1372" s="15" t="s">
        <v>160</v>
      </c>
      <c r="AY1372" s="15" t="s">
        <v>158</v>
      </c>
      <c r="AZ1372" s="13">
        <v>0</v>
      </c>
      <c r="BA1372" s="13">
        <v>0</v>
      </c>
      <c r="BB1372" s="68" t="s">
        <v>459</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70401004</v>
      </c>
      <c r="D1373" s="15" t="s">
        <v>351</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1">
        <v>0</v>
      </c>
      <c r="AC1373" s="14">
        <v>0</v>
      </c>
      <c r="AD1373" s="14">
        <v>20</v>
      </c>
      <c r="AE1373" s="14">
        <v>0</v>
      </c>
      <c r="AF1373" s="14">
        <v>0</v>
      </c>
      <c r="AG1373" s="6">
        <v>2</v>
      </c>
      <c r="AH1373" s="6">
        <v>0</v>
      </c>
      <c r="AI1373" s="6">
        <v>0</v>
      </c>
      <c r="AJ1373" s="6">
        <v>0</v>
      </c>
      <c r="AK1373" s="14">
        <v>0</v>
      </c>
      <c r="AL1373" s="14">
        <v>0</v>
      </c>
      <c r="AM1373" s="14">
        <v>0</v>
      </c>
      <c r="AN1373" s="14">
        <v>0</v>
      </c>
      <c r="AO1373" s="14">
        <v>1000</v>
      </c>
      <c r="AP1373" s="14">
        <v>0</v>
      </c>
      <c r="AQ1373" s="14">
        <v>0</v>
      </c>
      <c r="AR1373" s="6">
        <v>90401004</v>
      </c>
      <c r="AS1373" s="14" t="s">
        <v>158</v>
      </c>
      <c r="AT1373" s="15" t="s">
        <v>158</v>
      </c>
      <c r="AU1373" s="14" t="s">
        <v>246</v>
      </c>
      <c r="AV1373" s="14">
        <v>0</v>
      </c>
      <c r="AW1373" s="14">
        <v>40000003</v>
      </c>
      <c r="AX1373" s="15" t="s">
        <v>160</v>
      </c>
      <c r="AY1373" s="15" t="s">
        <v>158</v>
      </c>
      <c r="AZ1373" s="13">
        <v>0</v>
      </c>
      <c r="BA1373" s="13">
        <v>0</v>
      </c>
      <c r="BB1373" s="68" t="s">
        <v>509</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70401005</v>
      </c>
      <c r="D1374" s="15" t="s">
        <v>465</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1">
        <v>0</v>
      </c>
      <c r="AC1374" s="14">
        <v>0</v>
      </c>
      <c r="AD1374" s="11">
        <v>15</v>
      </c>
      <c r="AE1374" s="14">
        <v>0</v>
      </c>
      <c r="AF1374" s="14">
        <v>0</v>
      </c>
      <c r="AG1374" s="6">
        <v>2</v>
      </c>
      <c r="AH1374" s="6">
        <v>0</v>
      </c>
      <c r="AI1374" s="6">
        <v>0</v>
      </c>
      <c r="AJ1374" s="6">
        <v>0</v>
      </c>
      <c r="AK1374" s="14">
        <v>0</v>
      </c>
      <c r="AL1374" s="14">
        <v>0</v>
      </c>
      <c r="AM1374" s="14">
        <v>0</v>
      </c>
      <c r="AN1374" s="14">
        <v>0</v>
      </c>
      <c r="AO1374" s="14">
        <v>1000</v>
      </c>
      <c r="AP1374" s="14">
        <v>0</v>
      </c>
      <c r="AQ1374" s="14">
        <v>0</v>
      </c>
      <c r="AR1374" s="6">
        <v>90304001</v>
      </c>
      <c r="AS1374" s="14" t="s">
        <v>158</v>
      </c>
      <c r="AT1374" s="15" t="s">
        <v>213</v>
      </c>
      <c r="AU1374" s="14" t="s">
        <v>246</v>
      </c>
      <c r="AV1374" s="14">
        <v>0</v>
      </c>
      <c r="AW1374" s="14">
        <v>0</v>
      </c>
      <c r="AX1374" s="15" t="s">
        <v>160</v>
      </c>
      <c r="AY1374" s="15" t="s">
        <v>158</v>
      </c>
      <c r="AZ1374" s="13">
        <v>0</v>
      </c>
      <c r="BA1374" s="13">
        <v>0</v>
      </c>
      <c r="BB1374" s="68" t="s">
        <v>466</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70401006</v>
      </c>
      <c r="D1375" s="12" t="s">
        <v>1856</v>
      </c>
      <c r="E1375" s="14">
        <v>1</v>
      </c>
      <c r="F1375" s="11">
        <v>60010300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350</v>
      </c>
      <c r="Y1375" s="11">
        <v>0</v>
      </c>
      <c r="Z1375" s="11">
        <v>0</v>
      </c>
      <c r="AA1375" s="11">
        <v>0</v>
      </c>
      <c r="AB1375" s="11">
        <v>0</v>
      </c>
      <c r="AC1375" s="11">
        <v>0</v>
      </c>
      <c r="AD1375" s="11">
        <v>9</v>
      </c>
      <c r="AE1375" s="11">
        <v>2</v>
      </c>
      <c r="AF1375" s="11" t="s">
        <v>167</v>
      </c>
      <c r="AG1375" s="6">
        <v>0</v>
      </c>
      <c r="AH1375" s="6">
        <v>2</v>
      </c>
      <c r="AI1375" s="6">
        <v>0</v>
      </c>
      <c r="AJ1375" s="6">
        <v>1.5</v>
      </c>
      <c r="AK1375" s="11">
        <v>0</v>
      </c>
      <c r="AL1375" s="11">
        <v>0</v>
      </c>
      <c r="AM1375" s="11">
        <v>0</v>
      </c>
      <c r="AN1375" s="11">
        <v>1.5</v>
      </c>
      <c r="AO1375" s="11">
        <v>3000</v>
      </c>
      <c r="AP1375" s="11">
        <v>1</v>
      </c>
      <c r="AQ1375" s="11">
        <v>0</v>
      </c>
      <c r="AR1375" s="6">
        <v>0</v>
      </c>
      <c r="AS1375" s="11" t="s">
        <v>1857</v>
      </c>
      <c r="AT1375" s="15" t="s">
        <v>397</v>
      </c>
      <c r="AU1375" s="11" t="s">
        <v>355</v>
      </c>
      <c r="AV1375" s="14">
        <v>10000007</v>
      </c>
      <c r="AW1375" s="14">
        <v>70401006</v>
      </c>
      <c r="AX1375" s="12" t="s">
        <v>160</v>
      </c>
      <c r="AY1375" s="11">
        <v>0</v>
      </c>
      <c r="AZ1375" s="13">
        <v>0</v>
      </c>
      <c r="BA1375" s="13">
        <v>0</v>
      </c>
      <c r="BB1375" s="37" t="s">
        <v>1858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70402001</v>
      </c>
      <c r="D1376" s="12" t="s">
        <v>638</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1</v>
      </c>
      <c r="X1376" s="11">
        <v>0</v>
      </c>
      <c r="Y1376" s="11">
        <v>1</v>
      </c>
      <c r="Z1376" s="11">
        <v>0</v>
      </c>
      <c r="AA1376" s="11">
        <v>0</v>
      </c>
      <c r="AB1376" s="11">
        <v>0</v>
      </c>
      <c r="AC1376" s="11">
        <v>0</v>
      </c>
      <c r="AD1376" s="11">
        <v>30</v>
      </c>
      <c r="AE1376" s="11">
        <v>1</v>
      </c>
      <c r="AF1376" s="11" t="s">
        <v>507</v>
      </c>
      <c r="AG1376" s="6">
        <v>0</v>
      </c>
      <c r="AH1376" s="6">
        <v>0</v>
      </c>
      <c r="AI1376" s="6">
        <v>0</v>
      </c>
      <c r="AJ1376" s="6">
        <v>0</v>
      </c>
      <c r="AK1376" s="11">
        <v>0</v>
      </c>
      <c r="AL1376" s="11">
        <v>0</v>
      </c>
      <c r="AM1376" s="11">
        <v>0</v>
      </c>
      <c r="AN1376" s="11">
        <v>0.5</v>
      </c>
      <c r="AO1376" s="11">
        <v>999999</v>
      </c>
      <c r="AP1376" s="11">
        <v>0.5</v>
      </c>
      <c r="AQ1376" s="11">
        <v>0</v>
      </c>
      <c r="AR1376" s="6">
        <v>0</v>
      </c>
      <c r="AS1376" s="178" t="s">
        <v>586</v>
      </c>
      <c r="AT1376" s="15" t="s">
        <v>213</v>
      </c>
      <c r="AU1376" s="11" t="s">
        <v>348</v>
      </c>
      <c r="AV1376" s="14">
        <v>10000007</v>
      </c>
      <c r="AW1376" s="14">
        <v>70202004</v>
      </c>
      <c r="AX1376" s="15" t="s">
        <v>229</v>
      </c>
      <c r="AY1376" s="15" t="s">
        <v>259</v>
      </c>
      <c r="AZ1376" s="13">
        <v>0</v>
      </c>
      <c r="BA1376" s="13">
        <v>0</v>
      </c>
      <c r="BB1376" s="37" t="s">
        <v>575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70402002</v>
      </c>
      <c r="D1377" s="12" t="s">
        <v>1859</v>
      </c>
      <c r="E1377" s="11">
        <v>1</v>
      </c>
      <c r="F1377" s="11">
        <v>60010300</v>
      </c>
      <c r="G1377" s="14">
        <v>0</v>
      </c>
      <c r="H1377" s="13">
        <v>0</v>
      </c>
      <c r="I1377" s="14">
        <v>1</v>
      </c>
      <c r="J1377" s="14">
        <v>0</v>
      </c>
      <c r="K1377" s="14">
        <v>0</v>
      </c>
      <c r="L1377" s="11">
        <v>0</v>
      </c>
      <c r="M1377" s="11">
        <v>0</v>
      </c>
      <c r="N1377" s="11">
        <v>2</v>
      </c>
      <c r="O1377" s="11">
        <v>2</v>
      </c>
      <c r="P1377" s="11">
        <v>0.8</v>
      </c>
      <c r="Q1377" s="11">
        <v>0</v>
      </c>
      <c r="R1377" s="6">
        <v>0</v>
      </c>
      <c r="S1377" s="11">
        <v>0</v>
      </c>
      <c r="T1377" s="11">
        <v>1</v>
      </c>
      <c r="U1377" s="11">
        <v>2</v>
      </c>
      <c r="V1377" s="11">
        <v>0</v>
      </c>
      <c r="W1377" s="11">
        <v>0</v>
      </c>
      <c r="X1377" s="11">
        <v>0</v>
      </c>
      <c r="Y1377" s="11">
        <v>0</v>
      </c>
      <c r="Z1377" s="11">
        <v>0</v>
      </c>
      <c r="AA1377" s="11">
        <v>0</v>
      </c>
      <c r="AB1377" s="11">
        <v>0</v>
      </c>
      <c r="AC1377" s="11">
        <v>0</v>
      </c>
      <c r="AD1377" s="11">
        <v>15</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355</v>
      </c>
      <c r="AV1377" s="14">
        <v>0</v>
      </c>
      <c r="AW1377" s="14">
        <v>0</v>
      </c>
      <c r="AX1377" s="12" t="s">
        <v>343</v>
      </c>
      <c r="AY1377" s="11" t="s">
        <v>1860</v>
      </c>
      <c r="AZ1377" s="13">
        <v>0</v>
      </c>
      <c r="BA1377" s="13">
        <v>0</v>
      </c>
      <c r="BB1377" s="37" t="s">
        <v>1861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70402003</v>
      </c>
      <c r="D1378" s="12" t="s">
        <v>1826</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2.5</v>
      </c>
      <c r="AO1378" s="11">
        <v>5000</v>
      </c>
      <c r="AP1378" s="11">
        <v>2</v>
      </c>
      <c r="AQ1378" s="11">
        <v>0</v>
      </c>
      <c r="AR1378" s="6">
        <v>0</v>
      </c>
      <c r="AS1378" s="11" t="s">
        <v>425</v>
      </c>
      <c r="AT1378" s="15" t="s">
        <v>397</v>
      </c>
      <c r="AU1378" s="11" t="s">
        <v>348</v>
      </c>
      <c r="AV1378" s="14">
        <v>10000007</v>
      </c>
      <c r="AW1378" s="14">
        <v>70402003</v>
      </c>
      <c r="AX1378" s="12" t="s">
        <v>160</v>
      </c>
      <c r="AY1378" s="11">
        <v>0</v>
      </c>
      <c r="AZ1378" s="13">
        <v>0</v>
      </c>
      <c r="BA1378" s="13">
        <v>0</v>
      </c>
      <c r="BB1378" s="37" t="s">
        <v>1846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70402004</v>
      </c>
      <c r="D1379" s="15" t="s">
        <v>457</v>
      </c>
      <c r="E1379" s="14">
        <v>1</v>
      </c>
      <c r="F1379" s="14">
        <v>60010500</v>
      </c>
      <c r="G1379" s="14">
        <v>0</v>
      </c>
      <c r="H1379" s="13">
        <v>0</v>
      </c>
      <c r="I1379" s="14">
        <v>1</v>
      </c>
      <c r="J1379" s="14">
        <v>0</v>
      </c>
      <c r="K1379" s="14">
        <v>0</v>
      </c>
      <c r="L1379" s="14">
        <v>0</v>
      </c>
      <c r="M1379" s="14">
        <v>0</v>
      </c>
      <c r="N1379" s="11">
        <v>2</v>
      </c>
      <c r="O1379" s="14">
        <v>1</v>
      </c>
      <c r="P1379" s="14">
        <v>0.05</v>
      </c>
      <c r="Q1379" s="14">
        <v>0</v>
      </c>
      <c r="R1379" s="6">
        <v>0</v>
      </c>
      <c r="S1379" s="13">
        <v>0</v>
      </c>
      <c r="T1379" s="11">
        <v>1</v>
      </c>
      <c r="U1379" s="14">
        <v>1</v>
      </c>
      <c r="V1379" s="14">
        <v>0</v>
      </c>
      <c r="W1379" s="14">
        <v>2</v>
      </c>
      <c r="X1379" s="14">
        <v>0</v>
      </c>
      <c r="Y1379" s="14">
        <v>0</v>
      </c>
      <c r="Z1379" s="14">
        <v>0</v>
      </c>
      <c r="AA1379" s="14">
        <v>0</v>
      </c>
      <c r="AB1379" s="11">
        <v>0</v>
      </c>
      <c r="AC1379" s="14">
        <v>0</v>
      </c>
      <c r="AD1379" s="14">
        <v>10</v>
      </c>
      <c r="AE1379" s="14">
        <v>0</v>
      </c>
      <c r="AF1379" s="14">
        <v>0</v>
      </c>
      <c r="AG1379" s="6">
        <v>7</v>
      </c>
      <c r="AH1379" s="6">
        <v>0</v>
      </c>
      <c r="AI1379" s="6">
        <v>0</v>
      </c>
      <c r="AJ1379" s="6">
        <v>0</v>
      </c>
      <c r="AK1379" s="14">
        <v>0</v>
      </c>
      <c r="AL1379" s="14">
        <v>0</v>
      </c>
      <c r="AM1379" s="14">
        <v>0</v>
      </c>
      <c r="AN1379" s="14">
        <v>0</v>
      </c>
      <c r="AO1379" s="14">
        <v>1000</v>
      </c>
      <c r="AP1379" s="14">
        <v>0.5</v>
      </c>
      <c r="AQ1379" s="14">
        <v>0</v>
      </c>
      <c r="AR1379" s="6">
        <v>0</v>
      </c>
      <c r="AS1379" s="14" t="s">
        <v>502</v>
      </c>
      <c r="AT1379" s="15" t="s">
        <v>458</v>
      </c>
      <c r="AU1379" s="14">
        <v>0</v>
      </c>
      <c r="AV1379" s="14">
        <v>10007001</v>
      </c>
      <c r="AW1379" s="14">
        <v>0</v>
      </c>
      <c r="AX1379" s="15" t="s">
        <v>160</v>
      </c>
      <c r="AY1379" s="15" t="s">
        <v>158</v>
      </c>
      <c r="AZ1379" s="13">
        <v>0</v>
      </c>
      <c r="BA1379" s="13">
        <v>0</v>
      </c>
      <c r="BB1379" s="68" t="s">
        <v>1862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70402005</v>
      </c>
      <c r="D1380" s="15" t="s">
        <v>368</v>
      </c>
      <c r="E1380" s="14">
        <v>1</v>
      </c>
      <c r="F1380" s="14">
        <v>60010500</v>
      </c>
      <c r="G1380" s="14">
        <v>0</v>
      </c>
      <c r="H1380" s="13">
        <v>0</v>
      </c>
      <c r="I1380" s="14">
        <v>1</v>
      </c>
      <c r="J1380" s="14">
        <v>0</v>
      </c>
      <c r="K1380" s="14">
        <v>0</v>
      </c>
      <c r="L1380" s="14">
        <v>0</v>
      </c>
      <c r="M1380" s="14">
        <v>0</v>
      </c>
      <c r="N1380" s="11">
        <v>2</v>
      </c>
      <c r="O1380" s="14">
        <v>2</v>
      </c>
      <c r="P1380" s="14">
        <v>0.3</v>
      </c>
      <c r="Q1380" s="14">
        <v>1</v>
      </c>
      <c r="R1380" s="6">
        <v>0</v>
      </c>
      <c r="S1380" s="13">
        <v>0</v>
      </c>
      <c r="T1380" s="11">
        <v>1</v>
      </c>
      <c r="U1380" s="14">
        <v>2</v>
      </c>
      <c r="V1380" s="14">
        <v>0</v>
      </c>
      <c r="W1380" s="14">
        <v>0</v>
      </c>
      <c r="X1380" s="14">
        <v>0</v>
      </c>
      <c r="Y1380" s="14">
        <v>0</v>
      </c>
      <c r="Z1380" s="14">
        <v>0</v>
      </c>
      <c r="AA1380" s="14">
        <v>0</v>
      </c>
      <c r="AB1380" s="11">
        <v>0</v>
      </c>
      <c r="AC1380" s="14">
        <v>0</v>
      </c>
      <c r="AD1380" s="11">
        <v>15</v>
      </c>
      <c r="AE1380" s="14">
        <v>0</v>
      </c>
      <c r="AF1380" s="14">
        <v>0</v>
      </c>
      <c r="AG1380" s="6">
        <v>2</v>
      </c>
      <c r="AH1380" s="6">
        <v>0</v>
      </c>
      <c r="AI1380" s="6">
        <v>0</v>
      </c>
      <c r="AJ1380" s="6">
        <v>0</v>
      </c>
      <c r="AK1380" s="14">
        <v>0</v>
      </c>
      <c r="AL1380" s="14">
        <v>0</v>
      </c>
      <c r="AM1380" s="14">
        <v>0</v>
      </c>
      <c r="AN1380" s="14">
        <v>0</v>
      </c>
      <c r="AO1380" s="14">
        <v>1000</v>
      </c>
      <c r="AP1380" s="14">
        <v>0</v>
      </c>
      <c r="AQ1380" s="14">
        <v>0</v>
      </c>
      <c r="AR1380" s="6">
        <v>90402005</v>
      </c>
      <c r="AS1380" s="14" t="s">
        <v>158</v>
      </c>
      <c r="AT1380" s="15" t="s">
        <v>159</v>
      </c>
      <c r="AU1380" s="14" t="s">
        <v>246</v>
      </c>
      <c r="AV1380" s="14">
        <v>0</v>
      </c>
      <c r="AW1380" s="14">
        <v>0</v>
      </c>
      <c r="AX1380" s="15" t="s">
        <v>160</v>
      </c>
      <c r="AY1380" s="15" t="s">
        <v>158</v>
      </c>
      <c r="AZ1380" s="13">
        <v>0</v>
      </c>
      <c r="BA1380" s="13">
        <v>0</v>
      </c>
      <c r="BB1380" s="68" t="s">
        <v>500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70403001</v>
      </c>
      <c r="D1381" s="12" t="s">
        <v>1863</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1864</v>
      </c>
      <c r="AZ1381" s="13">
        <v>0</v>
      </c>
      <c r="BA1381" s="13">
        <v>0</v>
      </c>
      <c r="BB1381" s="37" t="s">
        <v>1865</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70403002</v>
      </c>
      <c r="D1382" s="12" t="s">
        <v>1866</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167</v>
      </c>
      <c r="AG1382" s="6">
        <v>0</v>
      </c>
      <c r="AH1382" s="6">
        <v>2</v>
      </c>
      <c r="AI1382" s="6">
        <v>0</v>
      </c>
      <c r="AJ1382" s="6">
        <v>1.5</v>
      </c>
      <c r="AK1382" s="11">
        <v>0</v>
      </c>
      <c r="AL1382" s="11">
        <v>0</v>
      </c>
      <c r="AM1382" s="11">
        <v>0</v>
      </c>
      <c r="AN1382" s="11">
        <v>1</v>
      </c>
      <c r="AO1382" s="11">
        <v>3000</v>
      </c>
      <c r="AP1382" s="11">
        <v>0.5</v>
      </c>
      <c r="AQ1382" s="11">
        <v>0</v>
      </c>
      <c r="AR1382" s="6">
        <v>0</v>
      </c>
      <c r="AS1382" s="11" t="s">
        <v>502</v>
      </c>
      <c r="AT1382" s="12" t="s">
        <v>213</v>
      </c>
      <c r="AU1382" s="11" t="s">
        <v>355</v>
      </c>
      <c r="AV1382" s="14">
        <v>10000007</v>
      </c>
      <c r="AW1382" s="14">
        <v>70403002</v>
      </c>
      <c r="AX1382" s="12" t="s">
        <v>160</v>
      </c>
      <c r="AY1382" s="11">
        <v>0</v>
      </c>
      <c r="AZ1382" s="13">
        <v>0</v>
      </c>
      <c r="BA1382" s="13">
        <v>0</v>
      </c>
      <c r="BB1382" s="37" t="s">
        <v>1858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70403003</v>
      </c>
      <c r="D1383" s="12" t="s">
        <v>619</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391</v>
      </c>
      <c r="AG1383" s="6">
        <v>0</v>
      </c>
      <c r="AH1383" s="6">
        <v>1</v>
      </c>
      <c r="AI1383" s="6">
        <v>0</v>
      </c>
      <c r="AJ1383" s="6">
        <v>3</v>
      </c>
      <c r="AK1383" s="11">
        <v>0</v>
      </c>
      <c r="AL1383" s="11">
        <v>0</v>
      </c>
      <c r="AM1383" s="11">
        <v>0</v>
      </c>
      <c r="AN1383" s="11">
        <v>3</v>
      </c>
      <c r="AO1383" s="11">
        <v>5000</v>
      </c>
      <c r="AP1383" s="11">
        <v>2.5</v>
      </c>
      <c r="AQ1383" s="11">
        <v>0</v>
      </c>
      <c r="AR1383" s="6">
        <v>0</v>
      </c>
      <c r="AS1383" s="11" t="s">
        <v>425</v>
      </c>
      <c r="AT1383" s="15" t="s">
        <v>196</v>
      </c>
      <c r="AU1383" s="11" t="s">
        <v>348</v>
      </c>
      <c r="AV1383" s="14">
        <v>10000007</v>
      </c>
      <c r="AW1383" s="14">
        <v>70403003</v>
      </c>
      <c r="AX1383" s="12" t="s">
        <v>160</v>
      </c>
      <c r="AY1383" s="11">
        <v>0</v>
      </c>
      <c r="AZ1383" s="13">
        <v>0</v>
      </c>
      <c r="BA1383" s="13">
        <v>0</v>
      </c>
      <c r="BB1383" s="37" t="s">
        <v>1846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70403004</v>
      </c>
      <c r="D1384" s="12" t="s">
        <v>544</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2.5</v>
      </c>
      <c r="X1384" s="11">
        <v>0</v>
      </c>
      <c r="Y1384" s="11">
        <v>1</v>
      </c>
      <c r="Z1384" s="11">
        <v>0</v>
      </c>
      <c r="AA1384" s="11">
        <v>0</v>
      </c>
      <c r="AB1384" s="11">
        <v>0</v>
      </c>
      <c r="AC1384" s="11">
        <v>0</v>
      </c>
      <c r="AD1384" s="11">
        <v>12</v>
      </c>
      <c r="AE1384" s="11">
        <v>1</v>
      </c>
      <c r="AF1384" s="11">
        <v>3</v>
      </c>
      <c r="AG1384" s="6">
        <v>4</v>
      </c>
      <c r="AH1384" s="6">
        <v>1</v>
      </c>
      <c r="AI1384" s="6">
        <v>0</v>
      </c>
      <c r="AJ1384" s="6">
        <v>1.5</v>
      </c>
      <c r="AK1384" s="11">
        <v>0</v>
      </c>
      <c r="AL1384" s="11">
        <v>0</v>
      </c>
      <c r="AM1384" s="11">
        <v>0</v>
      </c>
      <c r="AN1384" s="11">
        <v>2.5</v>
      </c>
      <c r="AO1384" s="11">
        <v>5000</v>
      </c>
      <c r="AP1384" s="11">
        <v>2</v>
      </c>
      <c r="AQ1384" s="11">
        <v>0</v>
      </c>
      <c r="AR1384" s="6">
        <v>0</v>
      </c>
      <c r="AS1384" s="11">
        <v>80001030</v>
      </c>
      <c r="AT1384" s="15" t="s">
        <v>397</v>
      </c>
      <c r="AU1384" s="11" t="s">
        <v>348</v>
      </c>
      <c r="AV1384" s="14">
        <v>10000007</v>
      </c>
      <c r="AW1384" s="14">
        <v>70403004</v>
      </c>
      <c r="AX1384" s="12" t="s">
        <v>160</v>
      </c>
      <c r="AY1384" s="11" t="s">
        <v>1867</v>
      </c>
      <c r="AZ1384" s="13">
        <v>0</v>
      </c>
      <c r="BA1384" s="13">
        <v>0</v>
      </c>
      <c r="BB1384" s="37" t="s">
        <v>1868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70403005</v>
      </c>
      <c r="D1385" s="15" t="s">
        <v>368</v>
      </c>
      <c r="E1385" s="14">
        <v>1</v>
      </c>
      <c r="F1385" s="14">
        <v>60010500</v>
      </c>
      <c r="G1385" s="14">
        <v>0</v>
      </c>
      <c r="H1385" s="13">
        <v>0</v>
      </c>
      <c r="I1385" s="14">
        <v>1</v>
      </c>
      <c r="J1385" s="14">
        <v>0</v>
      </c>
      <c r="K1385" s="14">
        <v>0</v>
      </c>
      <c r="L1385" s="14">
        <v>0</v>
      </c>
      <c r="M1385" s="14">
        <v>0</v>
      </c>
      <c r="N1385" s="11">
        <v>2</v>
      </c>
      <c r="O1385" s="14">
        <v>2</v>
      </c>
      <c r="P1385" s="14">
        <v>0.3</v>
      </c>
      <c r="Q1385" s="14">
        <v>1</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90402005</v>
      </c>
      <c r="AS1385" s="14" t="s">
        <v>158</v>
      </c>
      <c r="AT1385" s="15" t="s">
        <v>159</v>
      </c>
      <c r="AU1385" s="14" t="s">
        <v>246</v>
      </c>
      <c r="AV1385" s="14">
        <v>0</v>
      </c>
      <c r="AW1385" s="14">
        <v>0</v>
      </c>
      <c r="AX1385" s="15" t="s">
        <v>160</v>
      </c>
      <c r="AY1385" s="15" t="s">
        <v>158</v>
      </c>
      <c r="AZ1385" s="13">
        <v>0</v>
      </c>
      <c r="BA1385" s="13">
        <v>0</v>
      </c>
      <c r="BB1385" s="68" t="s">
        <v>480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19.5" customHeight="1">
      <c r="C1386" s="14">
        <v>70404001</v>
      </c>
      <c r="D1386" s="15" t="s">
        <v>467</v>
      </c>
      <c r="E1386" s="14">
        <v>1</v>
      </c>
      <c r="F1386" s="14">
        <v>60010300</v>
      </c>
      <c r="G1386" s="14">
        <v>0</v>
      </c>
      <c r="H1386" s="13">
        <v>0</v>
      </c>
      <c r="I1386" s="14">
        <v>1</v>
      </c>
      <c r="J1386" s="14">
        <v>0</v>
      </c>
      <c r="K1386" s="14">
        <v>0</v>
      </c>
      <c r="L1386" s="14">
        <v>0</v>
      </c>
      <c r="M1386" s="14">
        <v>0</v>
      </c>
      <c r="N1386" s="11">
        <v>2</v>
      </c>
      <c r="O1386" s="14">
        <v>0</v>
      </c>
      <c r="P1386" s="14">
        <v>0</v>
      </c>
      <c r="Q1386" s="14">
        <v>0</v>
      </c>
      <c r="R1386" s="6">
        <v>0</v>
      </c>
      <c r="S1386" s="13">
        <v>0</v>
      </c>
      <c r="T1386" s="11">
        <v>1</v>
      </c>
      <c r="U1386" s="14">
        <v>2</v>
      </c>
      <c r="V1386" s="14">
        <v>0</v>
      </c>
      <c r="W1386" s="14">
        <v>3</v>
      </c>
      <c r="X1386" s="14">
        <v>0</v>
      </c>
      <c r="Y1386" s="14">
        <v>0</v>
      </c>
      <c r="Z1386" s="14">
        <v>0</v>
      </c>
      <c r="AA1386" s="14">
        <v>0</v>
      </c>
      <c r="AB1386" s="11">
        <v>0</v>
      </c>
      <c r="AC1386" s="14">
        <v>0</v>
      </c>
      <c r="AD1386" s="14">
        <v>20</v>
      </c>
      <c r="AE1386" s="14">
        <v>1</v>
      </c>
      <c r="AF1386" s="14">
        <v>1</v>
      </c>
      <c r="AG1386" s="6">
        <v>2</v>
      </c>
      <c r="AH1386" s="6">
        <v>2</v>
      </c>
      <c r="AI1386" s="6">
        <v>0</v>
      </c>
      <c r="AJ1386" s="6">
        <v>1.5</v>
      </c>
      <c r="AK1386" s="14">
        <v>0</v>
      </c>
      <c r="AL1386" s="14">
        <v>0</v>
      </c>
      <c r="AM1386" s="14">
        <v>0</v>
      </c>
      <c r="AN1386" s="14">
        <v>1</v>
      </c>
      <c r="AO1386" s="14">
        <v>30000</v>
      </c>
      <c r="AP1386" s="14">
        <v>0</v>
      </c>
      <c r="AQ1386" s="14">
        <v>4</v>
      </c>
      <c r="AR1386" s="6">
        <v>0</v>
      </c>
      <c r="AS1386" s="11" t="s">
        <v>425</v>
      </c>
      <c r="AT1386" s="15" t="s">
        <v>159</v>
      </c>
      <c r="AU1386" s="14" t="s">
        <v>355</v>
      </c>
      <c r="AV1386" s="14">
        <v>10003002</v>
      </c>
      <c r="AW1386" s="14">
        <v>70106005</v>
      </c>
      <c r="AX1386" s="15" t="s">
        <v>379</v>
      </c>
      <c r="AY1386" s="15">
        <v>0</v>
      </c>
      <c r="AZ1386" s="13">
        <v>0</v>
      </c>
      <c r="BA1386" s="13">
        <v>0</v>
      </c>
      <c r="BB1386" s="68" t="s">
        <v>603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70404002</v>
      </c>
      <c r="D1387" s="12" t="s">
        <v>604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2.5</v>
      </c>
      <c r="X1387" s="11">
        <v>0</v>
      </c>
      <c r="Y1387" s="11">
        <v>1</v>
      </c>
      <c r="Z1387" s="11">
        <v>0</v>
      </c>
      <c r="AA1387" s="11">
        <v>0</v>
      </c>
      <c r="AB1387" s="11">
        <v>0</v>
      </c>
      <c r="AC1387" s="11">
        <v>0</v>
      </c>
      <c r="AD1387" s="11">
        <v>12</v>
      </c>
      <c r="AE1387" s="11">
        <v>1</v>
      </c>
      <c r="AF1387" s="11">
        <v>3</v>
      </c>
      <c r="AG1387" s="6">
        <v>4</v>
      </c>
      <c r="AH1387" s="6">
        <v>1</v>
      </c>
      <c r="AI1387" s="6">
        <v>0</v>
      </c>
      <c r="AJ1387" s="6">
        <v>1.5</v>
      </c>
      <c r="AK1387" s="11">
        <v>0</v>
      </c>
      <c r="AL1387" s="11">
        <v>0</v>
      </c>
      <c r="AM1387" s="11">
        <v>0</v>
      </c>
      <c r="AN1387" s="11">
        <v>2.5</v>
      </c>
      <c r="AO1387" s="11">
        <v>5000</v>
      </c>
      <c r="AP1387" s="11">
        <v>2</v>
      </c>
      <c r="AQ1387" s="11">
        <v>0</v>
      </c>
      <c r="AR1387" s="6">
        <v>0</v>
      </c>
      <c r="AS1387" s="11">
        <v>0</v>
      </c>
      <c r="AT1387" s="15" t="s">
        <v>397</v>
      </c>
      <c r="AU1387" s="11" t="s">
        <v>348</v>
      </c>
      <c r="AV1387" s="14">
        <v>10000007</v>
      </c>
      <c r="AW1387" s="14">
        <v>70404002</v>
      </c>
      <c r="AX1387" s="12" t="s">
        <v>160</v>
      </c>
      <c r="AY1387" s="11" t="s">
        <v>1869</v>
      </c>
      <c r="AZ1387" s="13">
        <v>0</v>
      </c>
      <c r="BA1387" s="13">
        <v>0</v>
      </c>
      <c r="BB1387" s="37" t="s">
        <v>1870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70404003</v>
      </c>
      <c r="D1388" s="12" t="s">
        <v>477</v>
      </c>
      <c r="E1388" s="11">
        <v>1</v>
      </c>
      <c r="F1388" s="11">
        <v>60010300</v>
      </c>
      <c r="G1388" s="14">
        <v>0</v>
      </c>
      <c r="H1388" s="13">
        <v>0</v>
      </c>
      <c r="I1388" s="14">
        <v>1</v>
      </c>
      <c r="J1388" s="14">
        <v>0</v>
      </c>
      <c r="K1388" s="14">
        <v>0</v>
      </c>
      <c r="L1388" s="11">
        <v>0</v>
      </c>
      <c r="M1388" s="11">
        <v>0</v>
      </c>
      <c r="N1388" s="11">
        <v>2</v>
      </c>
      <c r="O1388" s="11">
        <v>2</v>
      </c>
      <c r="P1388" s="11">
        <v>0.5</v>
      </c>
      <c r="Q1388" s="11">
        <v>1</v>
      </c>
      <c r="R1388" s="6">
        <v>0</v>
      </c>
      <c r="S1388" s="11">
        <v>0</v>
      </c>
      <c r="T1388" s="11">
        <v>1</v>
      </c>
      <c r="U1388" s="11">
        <v>2</v>
      </c>
      <c r="V1388" s="11">
        <v>0</v>
      </c>
      <c r="W1388" s="11">
        <v>0</v>
      </c>
      <c r="X1388" s="11">
        <v>0</v>
      </c>
      <c r="Y1388" s="11">
        <v>0</v>
      </c>
      <c r="Z1388" s="11">
        <v>0</v>
      </c>
      <c r="AA1388" s="11">
        <v>0</v>
      </c>
      <c r="AB1388" s="11">
        <v>0</v>
      </c>
      <c r="AC1388" s="11">
        <v>0</v>
      </c>
      <c r="AD1388" s="11">
        <v>99999</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213</v>
      </c>
      <c r="AU1388" s="11" t="s">
        <v>355</v>
      </c>
      <c r="AV1388" s="14">
        <v>0</v>
      </c>
      <c r="AW1388" s="14">
        <v>0</v>
      </c>
      <c r="AX1388" s="12" t="s">
        <v>343</v>
      </c>
      <c r="AY1388" s="11" t="s">
        <v>1871</v>
      </c>
      <c r="AZ1388" s="13">
        <v>0</v>
      </c>
      <c r="BA1388" s="13">
        <v>0</v>
      </c>
      <c r="BB1388" s="37" t="s">
        <v>509</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70404004</v>
      </c>
      <c r="D1389" s="15" t="s">
        <v>351</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1">
        <v>0</v>
      </c>
      <c r="AC1389" s="14">
        <v>0</v>
      </c>
      <c r="AD1389" s="14">
        <v>20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90401004</v>
      </c>
      <c r="AS1389" s="14" t="s">
        <v>158</v>
      </c>
      <c r="AT1389" s="15" t="s">
        <v>158</v>
      </c>
      <c r="AU1389" s="14" t="s">
        <v>246</v>
      </c>
      <c r="AV1389" s="14">
        <v>0</v>
      </c>
      <c r="AW1389" s="14">
        <v>40000003</v>
      </c>
      <c r="AX1389" s="15" t="s">
        <v>160</v>
      </c>
      <c r="AY1389" s="15" t="s">
        <v>158</v>
      </c>
      <c r="AZ1389" s="13">
        <v>0</v>
      </c>
      <c r="BA1389" s="13">
        <v>0</v>
      </c>
      <c r="BB1389" s="68" t="s">
        <v>500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70404005</v>
      </c>
      <c r="D1390" s="15" t="s">
        <v>368</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15</v>
      </c>
      <c r="AE1390" s="14">
        <v>0</v>
      </c>
      <c r="AF1390" s="14">
        <v>0</v>
      </c>
      <c r="AG1390" s="6">
        <v>2</v>
      </c>
      <c r="AH1390" s="6">
        <v>0</v>
      </c>
      <c r="AI1390" s="6">
        <v>0</v>
      </c>
      <c r="AJ1390" s="6">
        <v>0</v>
      </c>
      <c r="AK1390" s="14">
        <v>0</v>
      </c>
      <c r="AL1390" s="14">
        <v>0</v>
      </c>
      <c r="AM1390" s="14">
        <v>0</v>
      </c>
      <c r="AN1390" s="14">
        <v>0</v>
      </c>
      <c r="AO1390" s="14">
        <v>1000</v>
      </c>
      <c r="AP1390" s="14">
        <v>0</v>
      </c>
      <c r="AQ1390" s="14">
        <v>0</v>
      </c>
      <c r="AR1390" s="6">
        <v>90402005</v>
      </c>
      <c r="AS1390" s="14" t="s">
        <v>158</v>
      </c>
      <c r="AT1390" s="15" t="s">
        <v>159</v>
      </c>
      <c r="AU1390" s="14" t="s">
        <v>246</v>
      </c>
      <c r="AV1390" s="14">
        <v>0</v>
      </c>
      <c r="AW1390" s="14">
        <v>0</v>
      </c>
      <c r="AX1390" s="15" t="s">
        <v>160</v>
      </c>
      <c r="AY1390" s="15" t="s">
        <v>158</v>
      </c>
      <c r="AZ1390" s="13">
        <v>0</v>
      </c>
      <c r="BA1390" s="13">
        <v>0</v>
      </c>
      <c r="BB1390" s="68" t="s">
        <v>464</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70404006</v>
      </c>
      <c r="D1391" s="12" t="s">
        <v>709</v>
      </c>
      <c r="E1391" s="11">
        <v>2</v>
      </c>
      <c r="F1391" s="11">
        <v>61012301</v>
      </c>
      <c r="G1391" s="11">
        <v>0</v>
      </c>
      <c r="H1391" s="13">
        <v>0</v>
      </c>
      <c r="I1391" s="14">
        <v>1</v>
      </c>
      <c r="J1391" s="14">
        <v>0</v>
      </c>
      <c r="K1391" s="14">
        <v>0</v>
      </c>
      <c r="L1391" s="11">
        <v>0</v>
      </c>
      <c r="M1391" s="11">
        <v>0</v>
      </c>
      <c r="N1391" s="11">
        <v>2</v>
      </c>
      <c r="O1391" s="11">
        <v>1</v>
      </c>
      <c r="P1391" s="11">
        <v>0.5</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2</v>
      </c>
      <c r="AF1391" s="11" t="s">
        <v>167</v>
      </c>
      <c r="AG1391" s="6">
        <v>0</v>
      </c>
      <c r="AH1391" s="6">
        <v>2</v>
      </c>
      <c r="AI1391" s="6">
        <v>0</v>
      </c>
      <c r="AJ1391" s="6">
        <v>1.5</v>
      </c>
      <c r="AK1391" s="11">
        <v>0</v>
      </c>
      <c r="AL1391" s="11">
        <v>0</v>
      </c>
      <c r="AM1391" s="11">
        <v>0</v>
      </c>
      <c r="AN1391" s="11">
        <v>1.5</v>
      </c>
      <c r="AO1391" s="11">
        <v>1200</v>
      </c>
      <c r="AP1391" s="11">
        <v>1</v>
      </c>
      <c r="AQ1391" s="11">
        <v>30</v>
      </c>
      <c r="AR1391" s="6">
        <v>0</v>
      </c>
      <c r="AS1391" s="11" t="s">
        <v>158</v>
      </c>
      <c r="AT1391" s="12" t="s">
        <v>196</v>
      </c>
      <c r="AU1391" s="11" t="s">
        <v>169</v>
      </c>
      <c r="AV1391" s="14">
        <v>10000011</v>
      </c>
      <c r="AW1391" s="14">
        <v>70404001</v>
      </c>
      <c r="AX1391" s="12" t="s">
        <v>170</v>
      </c>
      <c r="AY1391" s="11">
        <v>0</v>
      </c>
      <c r="AZ1391" s="13">
        <v>0</v>
      </c>
      <c r="BA1391" s="13">
        <v>0</v>
      </c>
      <c r="BB1391" s="37" t="s">
        <v>1872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70405001</v>
      </c>
      <c r="D1392" s="12" t="s">
        <v>387</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30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493</v>
      </c>
      <c r="AZ1392" s="13">
        <v>0</v>
      </c>
      <c r="BA1392" s="13">
        <v>0</v>
      </c>
      <c r="BB1392" s="37" t="s">
        <v>1873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70405002</v>
      </c>
      <c r="D1393" s="12" t="s">
        <v>625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391</v>
      </c>
      <c r="AG1393" s="6">
        <v>0</v>
      </c>
      <c r="AH1393" s="6">
        <v>1</v>
      </c>
      <c r="AI1393" s="6">
        <v>0</v>
      </c>
      <c r="AJ1393" s="6">
        <v>3</v>
      </c>
      <c r="AK1393" s="11">
        <v>0</v>
      </c>
      <c r="AL1393" s="11">
        <v>0</v>
      </c>
      <c r="AM1393" s="11">
        <v>0</v>
      </c>
      <c r="AN1393" s="11">
        <v>2.5</v>
      </c>
      <c r="AO1393" s="11">
        <v>5000</v>
      </c>
      <c r="AP1393" s="11">
        <v>2</v>
      </c>
      <c r="AQ1393" s="11">
        <v>0</v>
      </c>
      <c r="AR1393" s="6">
        <v>0</v>
      </c>
      <c r="AS1393" s="11">
        <v>80001030</v>
      </c>
      <c r="AT1393" s="15" t="s">
        <v>196</v>
      </c>
      <c r="AU1393" s="11" t="s">
        <v>348</v>
      </c>
      <c r="AV1393" s="14">
        <v>10000007</v>
      </c>
      <c r="AW1393" s="14">
        <v>70405001</v>
      </c>
      <c r="AX1393" s="12" t="s">
        <v>160</v>
      </c>
      <c r="AY1393" s="11">
        <v>0</v>
      </c>
      <c r="AZ1393" s="13">
        <v>0</v>
      </c>
      <c r="BA1393" s="13">
        <v>0</v>
      </c>
      <c r="BB1393" s="37" t="s">
        <v>626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70405003</v>
      </c>
      <c r="D1394" s="12" t="s">
        <v>1813</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2.5</v>
      </c>
      <c r="X1394" s="11">
        <v>0</v>
      </c>
      <c r="Y1394" s="11">
        <v>1</v>
      </c>
      <c r="Z1394" s="11">
        <v>0</v>
      </c>
      <c r="AA1394" s="11">
        <v>0</v>
      </c>
      <c r="AB1394" s="11">
        <v>0</v>
      </c>
      <c r="AC1394" s="11">
        <v>0</v>
      </c>
      <c r="AD1394" s="11">
        <v>15</v>
      </c>
      <c r="AE1394" s="11">
        <v>1</v>
      </c>
      <c r="AF1394" s="11">
        <v>3</v>
      </c>
      <c r="AG1394" s="6">
        <v>4</v>
      </c>
      <c r="AH1394" s="6">
        <v>1</v>
      </c>
      <c r="AI1394" s="6">
        <v>0</v>
      </c>
      <c r="AJ1394" s="6">
        <v>1.5</v>
      </c>
      <c r="AK1394" s="11">
        <v>0</v>
      </c>
      <c r="AL1394" s="11">
        <v>0</v>
      </c>
      <c r="AM1394" s="11">
        <v>0</v>
      </c>
      <c r="AN1394" s="11">
        <v>2.5</v>
      </c>
      <c r="AO1394" s="11">
        <v>5000</v>
      </c>
      <c r="AP1394" s="11">
        <v>2</v>
      </c>
      <c r="AQ1394" s="11">
        <v>0</v>
      </c>
      <c r="AR1394" s="6">
        <v>0</v>
      </c>
      <c r="AS1394" s="11">
        <v>80001030</v>
      </c>
      <c r="AT1394" s="15" t="s">
        <v>196</v>
      </c>
      <c r="AU1394" s="11" t="s">
        <v>348</v>
      </c>
      <c r="AV1394" s="14">
        <v>10000007</v>
      </c>
      <c r="AW1394" s="14">
        <v>70405002</v>
      </c>
      <c r="AX1394" s="12" t="s">
        <v>160</v>
      </c>
      <c r="AY1394" s="11" t="s">
        <v>1874</v>
      </c>
      <c r="AZ1394" s="13">
        <v>0</v>
      </c>
      <c r="BA1394" s="13">
        <v>0</v>
      </c>
      <c r="BB1394" s="37" t="s">
        <v>669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70405004</v>
      </c>
      <c r="D1395" s="12" t="s">
        <v>633</v>
      </c>
      <c r="E1395" s="14">
        <v>1</v>
      </c>
      <c r="F1395" s="11">
        <v>60010100</v>
      </c>
      <c r="G1395" s="14">
        <v>0</v>
      </c>
      <c r="H1395" s="13">
        <v>0</v>
      </c>
      <c r="I1395" s="14">
        <v>1</v>
      </c>
      <c r="J1395" s="14">
        <v>0</v>
      </c>
      <c r="K1395" s="14">
        <v>0</v>
      </c>
      <c r="L1395" s="11">
        <v>0</v>
      </c>
      <c r="M1395" s="11">
        <v>0</v>
      </c>
      <c r="N1395" s="11">
        <v>2</v>
      </c>
      <c r="O1395" s="11">
        <v>1</v>
      </c>
      <c r="P1395" s="11">
        <v>1</v>
      </c>
      <c r="Q1395" s="11">
        <v>0</v>
      </c>
      <c r="R1395" s="6">
        <v>0</v>
      </c>
      <c r="S1395" s="11">
        <v>0</v>
      </c>
      <c r="T1395" s="11">
        <v>1</v>
      </c>
      <c r="U1395" s="11">
        <v>2</v>
      </c>
      <c r="V1395" s="11">
        <v>0</v>
      </c>
      <c r="W1395" s="11">
        <v>3</v>
      </c>
      <c r="X1395" s="11">
        <v>0</v>
      </c>
      <c r="Y1395" s="11">
        <v>1</v>
      </c>
      <c r="Z1395" s="11">
        <v>0</v>
      </c>
      <c r="AA1395" s="11">
        <v>0</v>
      </c>
      <c r="AB1395" s="11">
        <v>0</v>
      </c>
      <c r="AC1395" s="11">
        <v>0</v>
      </c>
      <c r="AD1395" s="11">
        <v>6</v>
      </c>
      <c r="AE1395" s="11">
        <v>1</v>
      </c>
      <c r="AF1395" s="11">
        <v>3</v>
      </c>
      <c r="AG1395" s="6">
        <v>6</v>
      </c>
      <c r="AH1395" s="6">
        <v>1</v>
      </c>
      <c r="AI1395" s="6">
        <v>0</v>
      </c>
      <c r="AJ1395" s="6">
        <v>1.5</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70405003</v>
      </c>
      <c r="AX1395" s="12" t="s">
        <v>160</v>
      </c>
      <c r="AY1395" s="11" t="s">
        <v>1875</v>
      </c>
      <c r="AZ1395" s="13">
        <v>0</v>
      </c>
      <c r="BA1395" s="13">
        <v>0</v>
      </c>
      <c r="BB1395" s="37" t="s">
        <v>1832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0</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500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70405006</v>
      </c>
      <c r="D1397" s="12" t="s">
        <v>460</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167</v>
      </c>
      <c r="AG1397" s="6">
        <v>0</v>
      </c>
      <c r="AH1397" s="6">
        <v>2</v>
      </c>
      <c r="AI1397" s="6">
        <v>0</v>
      </c>
      <c r="AJ1397" s="6">
        <v>1.5</v>
      </c>
      <c r="AK1397" s="11">
        <v>0</v>
      </c>
      <c r="AL1397" s="11">
        <v>0</v>
      </c>
      <c r="AM1397" s="11">
        <v>0</v>
      </c>
      <c r="AN1397" s="11">
        <v>1</v>
      </c>
      <c r="AO1397" s="11">
        <v>3000</v>
      </c>
      <c r="AP1397" s="11">
        <v>0.5</v>
      </c>
      <c r="AQ1397" s="11">
        <v>0</v>
      </c>
      <c r="AR1397" s="6">
        <v>0</v>
      </c>
      <c r="AS1397" s="11" t="s">
        <v>502</v>
      </c>
      <c r="AT1397" s="12" t="s">
        <v>397</v>
      </c>
      <c r="AU1397" s="11" t="s">
        <v>355</v>
      </c>
      <c r="AV1397" s="14">
        <v>10000007</v>
      </c>
      <c r="AW1397" s="14">
        <v>70403002</v>
      </c>
      <c r="AX1397" s="12" t="s">
        <v>160</v>
      </c>
      <c r="AY1397" s="11">
        <v>0</v>
      </c>
      <c r="AZ1397" s="13">
        <v>0</v>
      </c>
      <c r="BA1397" s="13">
        <v>0</v>
      </c>
      <c r="BB1397" s="37" t="s">
        <v>461</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70405007</v>
      </c>
      <c r="D1398" s="12" t="s">
        <v>1876</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20</v>
      </c>
      <c r="AE1398" s="11">
        <v>1</v>
      </c>
      <c r="AF1398" s="11" t="s">
        <v>507</v>
      </c>
      <c r="AG1398" s="6">
        <v>1</v>
      </c>
      <c r="AH1398" s="6">
        <v>0</v>
      </c>
      <c r="AI1398" s="6">
        <v>0</v>
      </c>
      <c r="AJ1398" s="6">
        <v>0</v>
      </c>
      <c r="AK1398" s="11">
        <v>0</v>
      </c>
      <c r="AL1398" s="11">
        <v>0</v>
      </c>
      <c r="AM1398" s="11">
        <v>0</v>
      </c>
      <c r="AN1398" s="11">
        <v>0.5</v>
      </c>
      <c r="AO1398" s="11">
        <v>999999</v>
      </c>
      <c r="AP1398" s="11">
        <v>2</v>
      </c>
      <c r="AQ1398" s="11">
        <v>0</v>
      </c>
      <c r="AR1398" s="6">
        <v>0</v>
      </c>
      <c r="AS1398" s="11" t="s">
        <v>502</v>
      </c>
      <c r="AT1398" s="15" t="s">
        <v>213</v>
      </c>
      <c r="AU1398" s="11" t="s">
        <v>348</v>
      </c>
      <c r="AV1398" s="14">
        <v>10000007</v>
      </c>
      <c r="AW1398" s="14">
        <v>70405007</v>
      </c>
      <c r="AX1398" s="15" t="s">
        <v>229</v>
      </c>
      <c r="AY1398" s="15" t="s">
        <v>259</v>
      </c>
      <c r="AZ1398" s="13">
        <v>0</v>
      </c>
      <c r="BA1398" s="13">
        <v>0</v>
      </c>
      <c r="BB1398" s="37" t="s">
        <v>1877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70405008</v>
      </c>
      <c r="D1399" s="15" t="s">
        <v>351</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158</v>
      </c>
      <c r="AT1399" s="15" t="s">
        <v>159</v>
      </c>
      <c r="AU1399" s="14" t="s">
        <v>246</v>
      </c>
      <c r="AV1399" s="14">
        <v>0</v>
      </c>
      <c r="AW1399" s="14">
        <v>40000003</v>
      </c>
      <c r="AX1399" s="15" t="s">
        <v>160</v>
      </c>
      <c r="AY1399" s="15" t="s">
        <v>158</v>
      </c>
      <c r="AZ1399" s="13">
        <v>0</v>
      </c>
      <c r="BA1399" s="13">
        <v>0</v>
      </c>
      <c r="BB1399" s="68" t="s">
        <v>509</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19.5" customHeight="1">
      <c r="C1400" s="14">
        <v>70405009</v>
      </c>
      <c r="D1400" s="15" t="s">
        <v>670</v>
      </c>
      <c r="E1400" s="14">
        <v>1</v>
      </c>
      <c r="F1400" s="14">
        <v>60010300</v>
      </c>
      <c r="G1400" s="14">
        <v>0</v>
      </c>
      <c r="H1400" s="13">
        <v>0</v>
      </c>
      <c r="I1400" s="14">
        <v>1</v>
      </c>
      <c r="J1400" s="14">
        <v>0</v>
      </c>
      <c r="K1400" s="14">
        <v>0</v>
      </c>
      <c r="L1400" s="14">
        <v>0</v>
      </c>
      <c r="M1400" s="14">
        <v>0</v>
      </c>
      <c r="N1400" s="11">
        <v>2</v>
      </c>
      <c r="O1400" s="14">
        <v>2</v>
      </c>
      <c r="P1400" s="14">
        <v>0.8</v>
      </c>
      <c r="Q1400" s="14">
        <v>0</v>
      </c>
      <c r="R1400" s="6">
        <v>0</v>
      </c>
      <c r="S1400" s="13">
        <v>0</v>
      </c>
      <c r="T1400" s="11">
        <v>1</v>
      </c>
      <c r="U1400" s="14">
        <v>2</v>
      </c>
      <c r="V1400" s="14">
        <v>0</v>
      </c>
      <c r="W1400" s="14">
        <v>5</v>
      </c>
      <c r="X1400" s="14">
        <v>0</v>
      </c>
      <c r="Y1400" s="14">
        <v>0</v>
      </c>
      <c r="Z1400" s="14">
        <v>0</v>
      </c>
      <c r="AA1400" s="14">
        <v>0</v>
      </c>
      <c r="AB1400" s="11">
        <v>0</v>
      </c>
      <c r="AC1400" s="14">
        <v>0</v>
      </c>
      <c r="AD1400" s="14">
        <v>30</v>
      </c>
      <c r="AE1400" s="14">
        <v>1</v>
      </c>
      <c r="AF1400" s="14">
        <v>1</v>
      </c>
      <c r="AG1400" s="6">
        <v>2</v>
      </c>
      <c r="AH1400" s="6">
        <v>2</v>
      </c>
      <c r="AI1400" s="6">
        <v>0</v>
      </c>
      <c r="AJ1400" s="6">
        <v>1.5</v>
      </c>
      <c r="AK1400" s="14">
        <v>0</v>
      </c>
      <c r="AL1400" s="14">
        <v>0</v>
      </c>
      <c r="AM1400" s="14">
        <v>0</v>
      </c>
      <c r="AN1400" s="14">
        <v>1</v>
      </c>
      <c r="AO1400" s="14">
        <v>30000</v>
      </c>
      <c r="AP1400" s="14">
        <v>0</v>
      </c>
      <c r="AQ1400" s="14">
        <v>4</v>
      </c>
      <c r="AR1400" s="6">
        <v>0</v>
      </c>
      <c r="AS1400" s="14" t="s">
        <v>158</v>
      </c>
      <c r="AT1400" s="15" t="s">
        <v>159</v>
      </c>
      <c r="AU1400" s="14" t="s">
        <v>355</v>
      </c>
      <c r="AV1400" s="14">
        <v>10003002</v>
      </c>
      <c r="AW1400" s="14">
        <v>70405007</v>
      </c>
      <c r="AX1400" s="15" t="s">
        <v>379</v>
      </c>
      <c r="AY1400" s="15">
        <v>0</v>
      </c>
      <c r="AZ1400" s="13">
        <v>0</v>
      </c>
      <c r="BA1400" s="13">
        <v>0</v>
      </c>
      <c r="BB1400" s="68" t="s">
        <v>511</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70501001</v>
      </c>
      <c r="D1401" s="12" t="s">
        <v>387</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15</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158</v>
      </c>
      <c r="AT1401" s="15" t="s">
        <v>159</v>
      </c>
      <c r="AU1401" s="11" t="s">
        <v>355</v>
      </c>
      <c r="AV1401" s="14">
        <v>0</v>
      </c>
      <c r="AW1401" s="14">
        <v>0</v>
      </c>
      <c r="AX1401" s="12" t="s">
        <v>343</v>
      </c>
      <c r="AY1401" s="11" t="s">
        <v>1878</v>
      </c>
      <c r="AZ1401" s="13">
        <v>0</v>
      </c>
      <c r="BA1401" s="13">
        <v>0</v>
      </c>
      <c r="BB1401" s="37" t="s">
        <v>1873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70501002</v>
      </c>
      <c r="D1402" s="15" t="s">
        <v>457</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425</v>
      </c>
      <c r="AT1402" s="15" t="s">
        <v>458</v>
      </c>
      <c r="AU1402" s="14">
        <v>0</v>
      </c>
      <c r="AV1402" s="14">
        <v>10007001</v>
      </c>
      <c r="AW1402" s="14">
        <v>0</v>
      </c>
      <c r="AX1402" s="15" t="s">
        <v>160</v>
      </c>
      <c r="AY1402" s="15" t="s">
        <v>158</v>
      </c>
      <c r="AZ1402" s="13">
        <v>0</v>
      </c>
      <c r="BA1402" s="13">
        <v>0</v>
      </c>
      <c r="BB1402" s="68" t="s">
        <v>459</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70501003</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158</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70501004</v>
      </c>
      <c r="D1404" s="15" t="s">
        <v>465</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15</v>
      </c>
      <c r="AE1404" s="14">
        <v>0</v>
      </c>
      <c r="AF1404" s="14">
        <v>0</v>
      </c>
      <c r="AG1404" s="6">
        <v>2</v>
      </c>
      <c r="AH1404" s="6">
        <v>0</v>
      </c>
      <c r="AI1404" s="6">
        <v>0</v>
      </c>
      <c r="AJ1404" s="6">
        <v>0</v>
      </c>
      <c r="AK1404" s="14">
        <v>0</v>
      </c>
      <c r="AL1404" s="14">
        <v>0</v>
      </c>
      <c r="AM1404" s="14">
        <v>0</v>
      </c>
      <c r="AN1404" s="14">
        <v>0</v>
      </c>
      <c r="AO1404" s="14">
        <v>1000</v>
      </c>
      <c r="AP1404" s="14">
        <v>0</v>
      </c>
      <c r="AQ1404" s="14">
        <v>0</v>
      </c>
      <c r="AR1404" s="6">
        <v>90304001</v>
      </c>
      <c r="AS1404" s="14" t="s">
        <v>158</v>
      </c>
      <c r="AT1404" s="15" t="s">
        <v>213</v>
      </c>
      <c r="AU1404" s="14" t="s">
        <v>246</v>
      </c>
      <c r="AV1404" s="14">
        <v>0</v>
      </c>
      <c r="AW1404" s="14">
        <v>0</v>
      </c>
      <c r="AX1404" s="15" t="s">
        <v>160</v>
      </c>
      <c r="AY1404" s="15" t="s">
        <v>158</v>
      </c>
      <c r="AZ1404" s="13">
        <v>0</v>
      </c>
      <c r="BA1404" s="13">
        <v>0</v>
      </c>
      <c r="BB1404" s="68" t="s">
        <v>1879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70501005</v>
      </c>
      <c r="D1405" s="12" t="s">
        <v>1856</v>
      </c>
      <c r="E1405" s="14">
        <v>1</v>
      </c>
      <c r="F1405" s="11">
        <v>60010300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350</v>
      </c>
      <c r="Y1405" s="11">
        <v>0</v>
      </c>
      <c r="Z1405" s="11">
        <v>0</v>
      </c>
      <c r="AA1405" s="11">
        <v>0</v>
      </c>
      <c r="AB1405" s="11">
        <v>0</v>
      </c>
      <c r="AC1405" s="11">
        <v>0</v>
      </c>
      <c r="AD1405" s="11">
        <v>9</v>
      </c>
      <c r="AE1405" s="11">
        <v>2</v>
      </c>
      <c r="AF1405" s="11" t="s">
        <v>167</v>
      </c>
      <c r="AG1405" s="6">
        <v>0</v>
      </c>
      <c r="AH1405" s="6">
        <v>2</v>
      </c>
      <c r="AI1405" s="6">
        <v>0</v>
      </c>
      <c r="AJ1405" s="6">
        <v>1.5</v>
      </c>
      <c r="AK1405" s="11">
        <v>0</v>
      </c>
      <c r="AL1405" s="11">
        <v>0</v>
      </c>
      <c r="AM1405" s="11">
        <v>0</v>
      </c>
      <c r="AN1405" s="11">
        <v>1.5</v>
      </c>
      <c r="AO1405" s="11">
        <v>3000</v>
      </c>
      <c r="AP1405" s="11">
        <v>1</v>
      </c>
      <c r="AQ1405" s="11">
        <v>0</v>
      </c>
      <c r="AR1405" s="6">
        <v>0</v>
      </c>
      <c r="AS1405" s="11" t="s">
        <v>1857</v>
      </c>
      <c r="AT1405" s="15" t="s">
        <v>397</v>
      </c>
      <c r="AU1405" s="11" t="s">
        <v>355</v>
      </c>
      <c r="AV1405" s="14">
        <v>10000007</v>
      </c>
      <c r="AW1405" s="14">
        <v>70401006</v>
      </c>
      <c r="AX1405" s="12" t="s">
        <v>160</v>
      </c>
      <c r="AY1405" s="11">
        <v>0</v>
      </c>
      <c r="AZ1405" s="13">
        <v>0</v>
      </c>
      <c r="BA1405" s="13">
        <v>0</v>
      </c>
      <c r="BB1405" s="37" t="s">
        <v>1858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70501006</v>
      </c>
      <c r="D1406" s="15" t="s">
        <v>670</v>
      </c>
      <c r="E1406" s="14">
        <v>1</v>
      </c>
      <c r="F1406" s="14">
        <v>60010300</v>
      </c>
      <c r="G1406" s="14">
        <v>0</v>
      </c>
      <c r="H1406" s="13">
        <v>0</v>
      </c>
      <c r="I1406" s="14">
        <v>1</v>
      </c>
      <c r="J1406" s="14">
        <v>0</v>
      </c>
      <c r="K1406" s="14">
        <v>0</v>
      </c>
      <c r="L1406" s="14">
        <v>0</v>
      </c>
      <c r="M1406" s="14">
        <v>0</v>
      </c>
      <c r="N1406" s="11">
        <v>2</v>
      </c>
      <c r="O1406" s="14">
        <v>2</v>
      </c>
      <c r="P1406" s="14">
        <v>0.8</v>
      </c>
      <c r="Q1406" s="14">
        <v>0</v>
      </c>
      <c r="R1406" s="6">
        <v>0</v>
      </c>
      <c r="S1406" s="13">
        <v>0</v>
      </c>
      <c r="T1406" s="11">
        <v>1</v>
      </c>
      <c r="U1406" s="14">
        <v>2</v>
      </c>
      <c r="V1406" s="14">
        <v>0</v>
      </c>
      <c r="W1406" s="14">
        <v>5</v>
      </c>
      <c r="X1406" s="14">
        <v>0</v>
      </c>
      <c r="Y1406" s="14">
        <v>0</v>
      </c>
      <c r="Z1406" s="14">
        <v>0</v>
      </c>
      <c r="AA1406" s="14">
        <v>0</v>
      </c>
      <c r="AB1406" s="11">
        <v>0</v>
      </c>
      <c r="AC1406" s="14">
        <v>0</v>
      </c>
      <c r="AD1406" s="14">
        <v>30</v>
      </c>
      <c r="AE1406" s="14">
        <v>1</v>
      </c>
      <c r="AF1406" s="14">
        <v>1</v>
      </c>
      <c r="AG1406" s="6">
        <v>2</v>
      </c>
      <c r="AH1406" s="6">
        <v>2</v>
      </c>
      <c r="AI1406" s="6">
        <v>0</v>
      </c>
      <c r="AJ1406" s="6">
        <v>1.5</v>
      </c>
      <c r="AK1406" s="14">
        <v>0</v>
      </c>
      <c r="AL1406" s="14">
        <v>0</v>
      </c>
      <c r="AM1406" s="14">
        <v>0</v>
      </c>
      <c r="AN1406" s="14">
        <v>1</v>
      </c>
      <c r="AO1406" s="14">
        <v>30000</v>
      </c>
      <c r="AP1406" s="14">
        <v>0</v>
      </c>
      <c r="AQ1406" s="14">
        <v>4</v>
      </c>
      <c r="AR1406" s="6">
        <v>0</v>
      </c>
      <c r="AS1406" s="14" t="s">
        <v>158</v>
      </c>
      <c r="AT1406" s="15" t="s">
        <v>159</v>
      </c>
      <c r="AU1406" s="14" t="s">
        <v>355</v>
      </c>
      <c r="AV1406" s="14">
        <v>10003002</v>
      </c>
      <c r="AW1406" s="14">
        <v>70405007</v>
      </c>
      <c r="AX1406" s="15" t="s">
        <v>379</v>
      </c>
      <c r="AY1406" s="15">
        <v>0</v>
      </c>
      <c r="AZ1406" s="13">
        <v>0</v>
      </c>
      <c r="BA1406" s="13">
        <v>0</v>
      </c>
      <c r="BB1406" s="68" t="s">
        <v>511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19.5" customHeight="1">
      <c r="C1407" s="14">
        <v>70502001</v>
      </c>
      <c r="D1407" s="12" t="s">
        <v>390</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12</v>
      </c>
      <c r="AE1407" s="11">
        <v>1</v>
      </c>
      <c r="AF1407" s="11" t="s">
        <v>391</v>
      </c>
      <c r="AG1407" s="6">
        <v>1</v>
      </c>
      <c r="AH1407" s="6">
        <v>1</v>
      </c>
      <c r="AI1407" s="6">
        <v>0</v>
      </c>
      <c r="AJ1407" s="6">
        <v>3</v>
      </c>
      <c r="AK1407" s="11">
        <v>0</v>
      </c>
      <c r="AL1407" s="11">
        <v>0</v>
      </c>
      <c r="AM1407" s="11">
        <v>0</v>
      </c>
      <c r="AN1407" s="11">
        <v>3</v>
      </c>
      <c r="AO1407" s="11">
        <v>5000</v>
      </c>
      <c r="AP1407" s="11">
        <v>2.5</v>
      </c>
      <c r="AQ1407" s="11">
        <v>0</v>
      </c>
      <c r="AR1407" s="6">
        <v>0</v>
      </c>
      <c r="AS1407" s="11" t="s">
        <v>158</v>
      </c>
      <c r="AT1407" s="15" t="s">
        <v>213</v>
      </c>
      <c r="AU1407" s="11" t="s">
        <v>348</v>
      </c>
      <c r="AV1407" s="14">
        <v>10000007</v>
      </c>
      <c r="AW1407" s="14">
        <v>70107001</v>
      </c>
      <c r="AX1407" s="12" t="s">
        <v>160</v>
      </c>
      <c r="AY1407" s="11">
        <v>0</v>
      </c>
      <c r="AZ1407" s="13">
        <v>0</v>
      </c>
      <c r="BA1407" s="13">
        <v>0</v>
      </c>
      <c r="BB1407" s="37" t="s">
        <v>392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70502002</v>
      </c>
      <c r="D1408" s="12" t="s">
        <v>426</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12</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158</v>
      </c>
      <c r="AT1408" s="15" t="s">
        <v>159</v>
      </c>
      <c r="AU1408" s="11" t="s">
        <v>348</v>
      </c>
      <c r="AV1408" s="14">
        <v>10000007</v>
      </c>
      <c r="AW1408" s="14">
        <v>70103003</v>
      </c>
      <c r="AX1408" s="12" t="s">
        <v>160</v>
      </c>
      <c r="AY1408" s="11" t="s">
        <v>1880</v>
      </c>
      <c r="AZ1408" s="13">
        <v>0</v>
      </c>
      <c r="BA1408" s="13">
        <v>0</v>
      </c>
      <c r="BB1408" s="37" t="s">
        <v>428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70502003</v>
      </c>
      <c r="D1409" s="12" t="s">
        <v>429</v>
      </c>
      <c r="E1409" s="11">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0</v>
      </c>
      <c r="Z1409" s="11">
        <v>0</v>
      </c>
      <c r="AA1409" s="11">
        <v>0</v>
      </c>
      <c r="AB1409" s="11">
        <v>0</v>
      </c>
      <c r="AC1409" s="11">
        <v>0</v>
      </c>
      <c r="AD1409" s="11">
        <v>12</v>
      </c>
      <c r="AE1409" s="11">
        <v>1</v>
      </c>
      <c r="AF1409" s="11">
        <v>3</v>
      </c>
      <c r="AG1409" s="6">
        <v>6</v>
      </c>
      <c r="AH1409" s="6">
        <v>1</v>
      </c>
      <c r="AI1409" s="6">
        <v>0</v>
      </c>
      <c r="AJ1409" s="6">
        <v>1.5</v>
      </c>
      <c r="AK1409" s="11">
        <v>0</v>
      </c>
      <c r="AL1409" s="11">
        <v>0</v>
      </c>
      <c r="AM1409" s="11">
        <v>0</v>
      </c>
      <c r="AN1409" s="11">
        <v>3</v>
      </c>
      <c r="AO1409" s="11">
        <v>5000</v>
      </c>
      <c r="AP1409" s="11">
        <v>3</v>
      </c>
      <c r="AQ1409" s="11">
        <v>0</v>
      </c>
      <c r="AR1409" s="6">
        <v>0</v>
      </c>
      <c r="AS1409" s="11" t="s">
        <v>158</v>
      </c>
      <c r="AT1409" s="15" t="s">
        <v>196</v>
      </c>
      <c r="AU1409" s="11" t="s">
        <v>348</v>
      </c>
      <c r="AV1409" s="14">
        <v>10000007</v>
      </c>
      <c r="AW1409" s="14">
        <v>70103003</v>
      </c>
      <c r="AX1409" s="12" t="s">
        <v>160</v>
      </c>
      <c r="AY1409" s="11" t="s">
        <v>1881</v>
      </c>
      <c r="AZ1409" s="13">
        <v>0</v>
      </c>
      <c r="BA1409" s="13">
        <v>0</v>
      </c>
      <c r="BB1409" s="37" t="s">
        <v>431</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70502004</v>
      </c>
      <c r="D1410" s="15" t="s">
        <v>432</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4">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90102001</v>
      </c>
      <c r="AS1410" s="14" t="s">
        <v>158</v>
      </c>
      <c r="AT1410" s="15" t="s">
        <v>159</v>
      </c>
      <c r="AU1410" s="14" t="s">
        <v>246</v>
      </c>
      <c r="AV1410" s="14">
        <v>0</v>
      </c>
      <c r="AW1410" s="14">
        <v>40000003</v>
      </c>
      <c r="AX1410" s="15" t="s">
        <v>160</v>
      </c>
      <c r="AY1410" s="15" t="s">
        <v>158</v>
      </c>
      <c r="AZ1410" s="13">
        <v>0</v>
      </c>
      <c r="BA1410" s="13">
        <v>0</v>
      </c>
      <c r="BB1410" s="68" t="s">
        <v>433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20.100000000000001" customHeight="1">
      <c r="C1411" s="14">
        <v>70502005</v>
      </c>
      <c r="D1411" s="15" t="s">
        <v>434</v>
      </c>
      <c r="E1411" s="14">
        <v>1</v>
      </c>
      <c r="F1411" s="14">
        <v>60010500</v>
      </c>
      <c r="G1411" s="14">
        <v>0</v>
      </c>
      <c r="H1411" s="13">
        <v>0</v>
      </c>
      <c r="I1411" s="14">
        <v>1</v>
      </c>
      <c r="J1411" s="14">
        <v>0</v>
      </c>
      <c r="K1411" s="14">
        <v>0</v>
      </c>
      <c r="L1411" s="14">
        <v>0</v>
      </c>
      <c r="M1411" s="14">
        <v>0</v>
      </c>
      <c r="N1411" s="11">
        <v>2</v>
      </c>
      <c r="O1411" s="14">
        <v>2</v>
      </c>
      <c r="P1411" s="14">
        <v>0.6</v>
      </c>
      <c r="Q1411" s="14">
        <v>0</v>
      </c>
      <c r="R1411" s="6">
        <v>0</v>
      </c>
      <c r="S1411" s="13">
        <v>0</v>
      </c>
      <c r="T1411" s="11">
        <v>1</v>
      </c>
      <c r="U1411" s="14">
        <v>2</v>
      </c>
      <c r="V1411" s="14">
        <v>0</v>
      </c>
      <c r="W1411" s="14">
        <v>0</v>
      </c>
      <c r="X1411" s="14">
        <v>0</v>
      </c>
      <c r="Y1411" s="14">
        <v>0</v>
      </c>
      <c r="Z1411" s="14">
        <v>0</v>
      </c>
      <c r="AA1411" s="14">
        <v>0</v>
      </c>
      <c r="AB1411" s="14">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v>90104002</v>
      </c>
      <c r="AS1411" s="14" t="s">
        <v>158</v>
      </c>
      <c r="AT1411" s="15" t="s">
        <v>159</v>
      </c>
      <c r="AU1411" s="14" t="s">
        <v>246</v>
      </c>
      <c r="AV1411" s="14">
        <v>0</v>
      </c>
      <c r="AW1411" s="14">
        <v>0</v>
      </c>
      <c r="AX1411" s="15" t="s">
        <v>160</v>
      </c>
      <c r="AY1411" s="15" t="s">
        <v>158</v>
      </c>
      <c r="AZ1411" s="13">
        <v>0</v>
      </c>
      <c r="BA1411" s="13">
        <v>0</v>
      </c>
      <c r="BB1411" s="68" t="s">
        <v>435</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70503001</v>
      </c>
      <c r="D1412" s="15" t="s">
        <v>467</v>
      </c>
      <c r="E1412" s="14">
        <v>1</v>
      </c>
      <c r="F1412" s="14">
        <v>60010300</v>
      </c>
      <c r="G1412" s="14">
        <v>0</v>
      </c>
      <c r="H1412" s="13">
        <v>0</v>
      </c>
      <c r="I1412" s="14">
        <v>1</v>
      </c>
      <c r="J1412" s="14">
        <v>0</v>
      </c>
      <c r="K1412" s="14">
        <v>0</v>
      </c>
      <c r="L1412" s="14">
        <v>0</v>
      </c>
      <c r="M1412" s="14">
        <v>0</v>
      </c>
      <c r="N1412" s="11">
        <v>2</v>
      </c>
      <c r="O1412" s="14">
        <v>0</v>
      </c>
      <c r="P1412" s="14">
        <v>0</v>
      </c>
      <c r="Q1412" s="14">
        <v>0</v>
      </c>
      <c r="R1412" s="6">
        <v>0</v>
      </c>
      <c r="S1412" s="13">
        <v>0</v>
      </c>
      <c r="T1412" s="11">
        <v>1</v>
      </c>
      <c r="U1412" s="14">
        <v>2</v>
      </c>
      <c r="V1412" s="14">
        <v>0</v>
      </c>
      <c r="W1412" s="14">
        <v>3</v>
      </c>
      <c r="X1412" s="14">
        <v>0</v>
      </c>
      <c r="Y1412" s="14">
        <v>0</v>
      </c>
      <c r="Z1412" s="14">
        <v>0</v>
      </c>
      <c r="AA1412" s="14">
        <v>0</v>
      </c>
      <c r="AB1412" s="11">
        <v>0</v>
      </c>
      <c r="AC1412" s="14">
        <v>0</v>
      </c>
      <c r="AD1412" s="14">
        <v>20</v>
      </c>
      <c r="AE1412" s="14">
        <v>1</v>
      </c>
      <c r="AF1412" s="14">
        <v>1</v>
      </c>
      <c r="AG1412" s="6">
        <v>2</v>
      </c>
      <c r="AH1412" s="6">
        <v>2</v>
      </c>
      <c r="AI1412" s="6">
        <v>0</v>
      </c>
      <c r="AJ1412" s="6">
        <v>1.5</v>
      </c>
      <c r="AK1412" s="14">
        <v>0</v>
      </c>
      <c r="AL1412" s="14">
        <v>0</v>
      </c>
      <c r="AM1412" s="14">
        <v>0</v>
      </c>
      <c r="AN1412" s="14">
        <v>1</v>
      </c>
      <c r="AO1412" s="14">
        <v>30000</v>
      </c>
      <c r="AP1412" s="14">
        <v>0</v>
      </c>
      <c r="AQ1412" s="14">
        <v>4</v>
      </c>
      <c r="AR1412" s="6">
        <v>0</v>
      </c>
      <c r="AS1412" s="11" t="s">
        <v>425</v>
      </c>
      <c r="AT1412" s="15" t="s">
        <v>159</v>
      </c>
      <c r="AU1412" s="14" t="s">
        <v>355</v>
      </c>
      <c r="AV1412" s="14">
        <v>10003002</v>
      </c>
      <c r="AW1412" s="14">
        <v>70106005</v>
      </c>
      <c r="AX1412" s="15" t="s">
        <v>379</v>
      </c>
      <c r="AY1412" s="15">
        <v>0</v>
      </c>
      <c r="AZ1412" s="13">
        <v>0</v>
      </c>
      <c r="BA1412" s="13">
        <v>0</v>
      </c>
      <c r="BB1412" s="68" t="s">
        <v>603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70503002</v>
      </c>
      <c r="D1413" s="12" t="s">
        <v>604</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2.5</v>
      </c>
      <c r="X1413" s="11">
        <v>0</v>
      </c>
      <c r="Y1413" s="11">
        <v>1</v>
      </c>
      <c r="Z1413" s="11">
        <v>0</v>
      </c>
      <c r="AA1413" s="11">
        <v>0</v>
      </c>
      <c r="AB1413" s="11">
        <v>0</v>
      </c>
      <c r="AC1413" s="11">
        <v>0</v>
      </c>
      <c r="AD1413" s="11">
        <v>12</v>
      </c>
      <c r="AE1413" s="11">
        <v>1</v>
      </c>
      <c r="AF1413" s="11">
        <v>3</v>
      </c>
      <c r="AG1413" s="6">
        <v>4</v>
      </c>
      <c r="AH1413" s="6">
        <v>1</v>
      </c>
      <c r="AI1413" s="6">
        <v>0</v>
      </c>
      <c r="AJ1413" s="6">
        <v>1.5</v>
      </c>
      <c r="AK1413" s="11">
        <v>0</v>
      </c>
      <c r="AL1413" s="11">
        <v>0</v>
      </c>
      <c r="AM1413" s="11">
        <v>0</v>
      </c>
      <c r="AN1413" s="11">
        <v>2.5</v>
      </c>
      <c r="AO1413" s="11">
        <v>5000</v>
      </c>
      <c r="AP1413" s="11">
        <v>2</v>
      </c>
      <c r="AQ1413" s="11">
        <v>0</v>
      </c>
      <c r="AR1413" s="6">
        <v>0</v>
      </c>
      <c r="AS1413" s="11">
        <v>0</v>
      </c>
      <c r="AT1413" s="15" t="s">
        <v>397</v>
      </c>
      <c r="AU1413" s="11" t="s">
        <v>348</v>
      </c>
      <c r="AV1413" s="14">
        <v>10000007</v>
      </c>
      <c r="AW1413" s="14">
        <v>70404002</v>
      </c>
      <c r="AX1413" s="12" t="s">
        <v>160</v>
      </c>
      <c r="AY1413" s="11" t="s">
        <v>1882</v>
      </c>
      <c r="AZ1413" s="13">
        <v>0</v>
      </c>
      <c r="BA1413" s="13">
        <v>0</v>
      </c>
      <c r="BB1413" s="37" t="s">
        <v>1870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70503003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70503004</v>
      </c>
      <c r="D1415" s="15" t="s">
        <v>368</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246</v>
      </c>
      <c r="AV1415" s="14">
        <v>0</v>
      </c>
      <c r="AW1415" s="14">
        <v>0</v>
      </c>
      <c r="AX1415" s="15" t="s">
        <v>160</v>
      </c>
      <c r="AY1415" s="15" t="s">
        <v>158</v>
      </c>
      <c r="AZ1415" s="13">
        <v>0</v>
      </c>
      <c r="BA1415" s="13">
        <v>0</v>
      </c>
      <c r="BB1415" s="68" t="s">
        <v>464</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70503005</v>
      </c>
      <c r="D1416" s="12" t="s">
        <v>709</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0.2</v>
      </c>
      <c r="AO1416" s="11">
        <v>200</v>
      </c>
      <c r="AP1416" s="11">
        <v>1</v>
      </c>
      <c r="AQ1416" s="11">
        <v>30</v>
      </c>
      <c r="AR1416" s="6">
        <v>0</v>
      </c>
      <c r="AS1416" s="11" t="s">
        <v>158</v>
      </c>
      <c r="AT1416" s="12" t="s">
        <v>196</v>
      </c>
      <c r="AU1416" s="11" t="s">
        <v>169</v>
      </c>
      <c r="AV1416" s="14">
        <v>10000011</v>
      </c>
      <c r="AW1416" s="14">
        <v>70404001</v>
      </c>
      <c r="AX1416" s="12" t="s">
        <v>170</v>
      </c>
      <c r="AY1416" s="11">
        <v>0</v>
      </c>
      <c r="AZ1416" s="13">
        <v>0</v>
      </c>
      <c r="BA1416" s="13">
        <v>0</v>
      </c>
      <c r="BB1416" s="37" t="s">
        <v>1872</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70503006</v>
      </c>
      <c r="D1417" s="12" t="s">
        <v>592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3</v>
      </c>
      <c r="AO1417" s="11">
        <v>999999</v>
      </c>
      <c r="AP1417" s="11">
        <v>3</v>
      </c>
      <c r="AQ1417" s="11">
        <v>0</v>
      </c>
      <c r="AR1417" s="6">
        <v>0</v>
      </c>
      <c r="AS1417" s="11" t="s">
        <v>158</v>
      </c>
      <c r="AT1417" s="15" t="s">
        <v>213</v>
      </c>
      <c r="AU1417" s="11" t="s">
        <v>348</v>
      </c>
      <c r="AV1417" s="14">
        <v>10000007</v>
      </c>
      <c r="AW1417" s="14">
        <v>70302004</v>
      </c>
      <c r="AX1417" s="12" t="s">
        <v>160</v>
      </c>
      <c r="AY1417" s="11" t="s">
        <v>1883</v>
      </c>
      <c r="AZ1417" s="13">
        <v>0</v>
      </c>
      <c r="BA1417" s="13">
        <v>0</v>
      </c>
      <c r="BB1417" s="37" t="s">
        <v>1810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70504001</v>
      </c>
      <c r="D1418" s="12" t="s">
        <v>616</v>
      </c>
      <c r="E1418" s="11">
        <v>1</v>
      </c>
      <c r="F1418" s="11">
        <v>60010300</v>
      </c>
      <c r="G1418" s="14">
        <v>0</v>
      </c>
      <c r="H1418" s="13">
        <v>0</v>
      </c>
      <c r="I1418" s="14">
        <v>1</v>
      </c>
      <c r="J1418" s="14">
        <v>0</v>
      </c>
      <c r="K1418" s="14">
        <v>0</v>
      </c>
      <c r="L1418" s="11">
        <v>0</v>
      </c>
      <c r="M1418" s="11">
        <v>0</v>
      </c>
      <c r="N1418" s="11">
        <v>2</v>
      </c>
      <c r="O1418" s="11">
        <v>2</v>
      </c>
      <c r="P1418" s="11">
        <v>0.8</v>
      </c>
      <c r="Q1418" s="11">
        <v>1</v>
      </c>
      <c r="R1418" s="6">
        <v>0</v>
      </c>
      <c r="S1418" s="11">
        <v>0</v>
      </c>
      <c r="T1418" s="11">
        <v>1</v>
      </c>
      <c r="U1418" s="11">
        <v>2</v>
      </c>
      <c r="V1418" s="11">
        <v>0</v>
      </c>
      <c r="W1418" s="11">
        <v>0</v>
      </c>
      <c r="X1418" s="11">
        <v>0</v>
      </c>
      <c r="Y1418" s="11">
        <v>0</v>
      </c>
      <c r="Z1418" s="11">
        <v>0</v>
      </c>
      <c r="AA1418" s="11">
        <v>0</v>
      </c>
      <c r="AB1418" s="11">
        <v>0</v>
      </c>
      <c r="AC1418" s="11">
        <v>0</v>
      </c>
      <c r="AD1418" s="11">
        <v>99999</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158</v>
      </c>
      <c r="AT1418" s="15" t="s">
        <v>159</v>
      </c>
      <c r="AU1418" s="11" t="s">
        <v>355</v>
      </c>
      <c r="AV1418" s="14">
        <v>0</v>
      </c>
      <c r="AW1418" s="14">
        <v>0</v>
      </c>
      <c r="AX1418" s="12" t="s">
        <v>343</v>
      </c>
      <c r="AY1418" s="11" t="s">
        <v>617</v>
      </c>
      <c r="AZ1418" s="13">
        <v>0</v>
      </c>
      <c r="BA1418" s="13">
        <v>0</v>
      </c>
      <c r="BB1418" s="37" t="s">
        <v>618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70504002</v>
      </c>
      <c r="D1419" s="12" t="s">
        <v>619</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16</v>
      </c>
      <c r="AE1419" s="11">
        <v>1</v>
      </c>
      <c r="AF1419" s="11" t="s">
        <v>391</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213</v>
      </c>
      <c r="AU1419" s="11" t="s">
        <v>348</v>
      </c>
      <c r="AV1419" s="14">
        <v>10000007</v>
      </c>
      <c r="AW1419" s="14">
        <v>70204001</v>
      </c>
      <c r="AX1419" s="12" t="s">
        <v>160</v>
      </c>
      <c r="AY1419" s="11">
        <v>0</v>
      </c>
      <c r="AZ1419" s="13">
        <v>0</v>
      </c>
      <c r="BA1419" s="13">
        <v>0</v>
      </c>
      <c r="BB1419" s="37" t="s">
        <v>620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70504003</v>
      </c>
      <c r="D1420" s="12" t="s">
        <v>541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16</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196</v>
      </c>
      <c r="AU1420" s="11" t="s">
        <v>348</v>
      </c>
      <c r="AV1420" s="14">
        <v>10000007</v>
      </c>
      <c r="AW1420" s="14">
        <v>70204002</v>
      </c>
      <c r="AX1420" s="12" t="s">
        <v>160</v>
      </c>
      <c r="AY1420" s="11" t="s">
        <v>1884</v>
      </c>
      <c r="AZ1420" s="13">
        <v>0</v>
      </c>
      <c r="BA1420" s="13">
        <v>0</v>
      </c>
      <c r="BB1420" s="37" t="s">
        <v>622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70504004</v>
      </c>
      <c r="D1421" s="12" t="s">
        <v>544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397</v>
      </c>
      <c r="AU1421" s="11" t="s">
        <v>348</v>
      </c>
      <c r="AV1421" s="14">
        <v>10000007</v>
      </c>
      <c r="AW1421" s="14">
        <v>70204003</v>
      </c>
      <c r="AX1421" s="12" t="s">
        <v>160</v>
      </c>
      <c r="AY1421" s="11" t="s">
        <v>1885</v>
      </c>
      <c r="AZ1421" s="13">
        <v>0</v>
      </c>
      <c r="BA1421" s="13">
        <v>0</v>
      </c>
      <c r="BB1421" s="37" t="s">
        <v>624</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70504005</v>
      </c>
      <c r="D1422" s="12" t="s">
        <v>625</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16</v>
      </c>
      <c r="AE1422" s="11">
        <v>1</v>
      </c>
      <c r="AF1422" s="11" t="s">
        <v>391</v>
      </c>
      <c r="AG1422" s="6">
        <v>0</v>
      </c>
      <c r="AH1422" s="6">
        <v>1</v>
      </c>
      <c r="AI1422" s="6">
        <v>0</v>
      </c>
      <c r="AJ1422" s="6">
        <v>3</v>
      </c>
      <c r="AK1422" s="11">
        <v>0</v>
      </c>
      <c r="AL1422" s="11">
        <v>0</v>
      </c>
      <c r="AM1422" s="11">
        <v>0</v>
      </c>
      <c r="AN1422" s="11">
        <v>2.5</v>
      </c>
      <c r="AO1422" s="11">
        <v>5000</v>
      </c>
      <c r="AP1422" s="11">
        <v>2</v>
      </c>
      <c r="AQ1422" s="11">
        <v>0</v>
      </c>
      <c r="AR1422" s="6">
        <v>0</v>
      </c>
      <c r="AS1422" s="11">
        <v>80001030</v>
      </c>
      <c r="AT1422" s="15" t="s">
        <v>196</v>
      </c>
      <c r="AU1422" s="11" t="s">
        <v>348</v>
      </c>
      <c r="AV1422" s="14">
        <v>10000007</v>
      </c>
      <c r="AW1422" s="14">
        <v>70405001</v>
      </c>
      <c r="AX1422" s="12" t="s">
        <v>160</v>
      </c>
      <c r="AY1422" s="11">
        <v>0</v>
      </c>
      <c r="AZ1422" s="13">
        <v>0</v>
      </c>
      <c r="BA1422" s="13">
        <v>0</v>
      </c>
      <c r="BB1422" s="37" t="s">
        <v>626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70505001</v>
      </c>
      <c r="D1423" s="12" t="s">
        <v>633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70204002</v>
      </c>
      <c r="AX1423" s="12" t="s">
        <v>160</v>
      </c>
      <c r="AY1423" s="11" t="s">
        <v>1886</v>
      </c>
      <c r="AZ1423" s="13">
        <v>0</v>
      </c>
      <c r="BA1423" s="13">
        <v>0</v>
      </c>
      <c r="BB1423" s="37" t="s">
        <v>669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70505002</v>
      </c>
      <c r="D1424" s="12" t="s">
        <v>670</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12</v>
      </c>
      <c r="AE1424" s="11">
        <v>2</v>
      </c>
      <c r="AF1424" s="11" t="s">
        <v>167</v>
      </c>
      <c r="AG1424" s="6">
        <v>0</v>
      </c>
      <c r="AH1424" s="6">
        <v>2</v>
      </c>
      <c r="AI1424" s="6">
        <v>0</v>
      </c>
      <c r="AJ1424" s="6">
        <v>1.5</v>
      </c>
      <c r="AK1424" s="11">
        <v>0</v>
      </c>
      <c r="AL1424" s="11">
        <v>0</v>
      </c>
      <c r="AM1424" s="11">
        <v>0</v>
      </c>
      <c r="AN1424" s="11">
        <v>1.5</v>
      </c>
      <c r="AO1424" s="11">
        <v>10000</v>
      </c>
      <c r="AP1424" s="11">
        <v>1</v>
      </c>
      <c r="AQ1424" s="11">
        <v>5</v>
      </c>
      <c r="AR1424" s="6">
        <v>0</v>
      </c>
      <c r="AS1424" s="11" t="s">
        <v>158</v>
      </c>
      <c r="AT1424" s="15" t="s">
        <v>397</v>
      </c>
      <c r="AU1424" s="11" t="s">
        <v>348</v>
      </c>
      <c r="AV1424" s="14">
        <v>10000007</v>
      </c>
      <c r="AW1424" s="14">
        <v>70302003</v>
      </c>
      <c r="AX1424" s="15" t="s">
        <v>379</v>
      </c>
      <c r="AY1424" s="11">
        <v>0</v>
      </c>
      <c r="AZ1424" s="13">
        <v>0</v>
      </c>
      <c r="BA1424" s="13">
        <v>0</v>
      </c>
      <c r="BB1424" s="37" t="s">
        <v>629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70505003</v>
      </c>
      <c r="D1425" s="15" t="s">
        <v>400</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12</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v>90204004</v>
      </c>
      <c r="AT1425" s="15" t="s">
        <v>159</v>
      </c>
      <c r="AU1425" s="14" t="s">
        <v>246</v>
      </c>
      <c r="AV1425" s="14">
        <v>0</v>
      </c>
      <c r="AW1425" s="14">
        <v>0</v>
      </c>
      <c r="AX1425" s="15" t="s">
        <v>160</v>
      </c>
      <c r="AY1425" s="15" t="s">
        <v>158</v>
      </c>
      <c r="AZ1425" s="13">
        <v>0</v>
      </c>
      <c r="BA1425" s="13">
        <v>0</v>
      </c>
      <c r="BB1425" s="68" t="s">
        <v>401</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70505004</v>
      </c>
      <c r="D1426" s="15" t="s">
        <v>465</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t="s">
        <v>463</v>
      </c>
      <c r="AS1426" s="14" t="s">
        <v>158</v>
      </c>
      <c r="AT1426" s="15" t="s">
        <v>159</v>
      </c>
      <c r="AU1426" s="14" t="s">
        <v>246</v>
      </c>
      <c r="AV1426" s="14">
        <v>0</v>
      </c>
      <c r="AW1426" s="14">
        <v>0</v>
      </c>
      <c r="AX1426" s="15" t="s">
        <v>160</v>
      </c>
      <c r="AY1426" s="15" t="s">
        <v>158</v>
      </c>
      <c r="AZ1426" s="13">
        <v>0</v>
      </c>
      <c r="BA1426" s="13">
        <v>0</v>
      </c>
      <c r="BB1426" s="68" t="s">
        <v>635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70505005</v>
      </c>
      <c r="D1427" s="12" t="s">
        <v>671</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15</v>
      </c>
      <c r="AE1427" s="11">
        <v>1</v>
      </c>
      <c r="AF1427" s="11" t="s">
        <v>391</v>
      </c>
      <c r="AG1427" s="6">
        <v>0</v>
      </c>
      <c r="AH1427" s="6">
        <v>1</v>
      </c>
      <c r="AI1427" s="6">
        <v>0</v>
      </c>
      <c r="AJ1427" s="6">
        <v>3</v>
      </c>
      <c r="AK1427" s="11">
        <v>0</v>
      </c>
      <c r="AL1427" s="11">
        <v>0</v>
      </c>
      <c r="AM1427" s="11">
        <v>0</v>
      </c>
      <c r="AN1427" s="11">
        <v>3</v>
      </c>
      <c r="AO1427" s="11">
        <v>5000</v>
      </c>
      <c r="AP1427" s="11">
        <v>2.5</v>
      </c>
      <c r="AQ1427" s="11">
        <v>0</v>
      </c>
      <c r="AR1427" s="6">
        <v>0</v>
      </c>
      <c r="AS1427" s="11" t="s">
        <v>425</v>
      </c>
      <c r="AT1427" s="15" t="s">
        <v>213</v>
      </c>
      <c r="AU1427" s="11" t="s">
        <v>348</v>
      </c>
      <c r="AV1427" s="14">
        <v>10000007</v>
      </c>
      <c r="AW1427" s="14">
        <v>70305005</v>
      </c>
      <c r="AX1427" s="12" t="s">
        <v>160</v>
      </c>
      <c r="AY1427" s="11">
        <v>0</v>
      </c>
      <c r="AZ1427" s="13">
        <v>0</v>
      </c>
      <c r="BA1427" s="13">
        <v>0</v>
      </c>
      <c r="BB1427" s="37" t="s">
        <v>637</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70505006</v>
      </c>
      <c r="D1428" s="12" t="s">
        <v>1850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3</v>
      </c>
      <c r="X1428" s="11">
        <v>0</v>
      </c>
      <c r="Y1428" s="11">
        <v>1</v>
      </c>
      <c r="Z1428" s="11">
        <v>0</v>
      </c>
      <c r="AA1428" s="11">
        <v>0</v>
      </c>
      <c r="AB1428" s="11">
        <v>0</v>
      </c>
      <c r="AC1428" s="11">
        <v>0</v>
      </c>
      <c r="AD1428" s="11">
        <v>7</v>
      </c>
      <c r="AE1428" s="11">
        <v>1</v>
      </c>
      <c r="AF1428" s="11" t="s">
        <v>391</v>
      </c>
      <c r="AG1428" s="6">
        <v>0</v>
      </c>
      <c r="AH1428" s="6">
        <v>1</v>
      </c>
      <c r="AI1428" s="6">
        <v>0</v>
      </c>
      <c r="AJ1428" s="6">
        <v>3</v>
      </c>
      <c r="AK1428" s="11">
        <v>0</v>
      </c>
      <c r="AL1428" s="11">
        <v>0</v>
      </c>
      <c r="AM1428" s="11">
        <v>0</v>
      </c>
      <c r="AN1428" s="11">
        <v>3</v>
      </c>
      <c r="AO1428" s="11">
        <v>5000</v>
      </c>
      <c r="AP1428" s="11">
        <v>2.5</v>
      </c>
      <c r="AQ1428" s="11">
        <v>0</v>
      </c>
      <c r="AR1428" s="6">
        <v>0</v>
      </c>
      <c r="AS1428" s="11" t="s">
        <v>158</v>
      </c>
      <c r="AT1428" s="15" t="s">
        <v>159</v>
      </c>
      <c r="AU1428" s="11" t="s">
        <v>348</v>
      </c>
      <c r="AV1428" s="14">
        <v>10000007</v>
      </c>
      <c r="AW1428" s="14">
        <v>70305007</v>
      </c>
      <c r="AX1428" s="12" t="s">
        <v>160</v>
      </c>
      <c r="AY1428" s="11">
        <v>0</v>
      </c>
      <c r="AZ1428" s="13">
        <v>0</v>
      </c>
      <c r="BA1428" s="13">
        <v>0</v>
      </c>
      <c r="BB1428" s="37" t="s">
        <v>377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70505007</v>
      </c>
      <c r="D1429" s="12" t="s">
        <v>638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30</v>
      </c>
      <c r="AE1429" s="11">
        <v>1</v>
      </c>
      <c r="AF1429" s="11" t="s">
        <v>507</v>
      </c>
      <c r="AG1429" s="6">
        <v>0</v>
      </c>
      <c r="AH1429" s="6">
        <v>0</v>
      </c>
      <c r="AI1429" s="6">
        <v>0</v>
      </c>
      <c r="AJ1429" s="6">
        <v>0</v>
      </c>
      <c r="AK1429" s="11">
        <v>0</v>
      </c>
      <c r="AL1429" s="11">
        <v>0</v>
      </c>
      <c r="AM1429" s="11">
        <v>0</v>
      </c>
      <c r="AN1429" s="11">
        <v>0.5</v>
      </c>
      <c r="AO1429" s="11">
        <v>999999</v>
      </c>
      <c r="AP1429" s="11">
        <v>0.5</v>
      </c>
      <c r="AQ1429" s="11">
        <v>0</v>
      </c>
      <c r="AR1429" s="6">
        <v>0</v>
      </c>
      <c r="AS1429" s="178" t="s">
        <v>586</v>
      </c>
      <c r="AT1429" s="15" t="s">
        <v>213</v>
      </c>
      <c r="AU1429" s="11" t="s">
        <v>348</v>
      </c>
      <c r="AV1429" s="14">
        <v>10000007</v>
      </c>
      <c r="AW1429" s="14">
        <v>70202004</v>
      </c>
      <c r="AX1429" s="15" t="s">
        <v>229</v>
      </c>
      <c r="AY1429" s="15" t="s">
        <v>259</v>
      </c>
      <c r="AZ1429" s="13">
        <v>0</v>
      </c>
      <c r="BA1429" s="13">
        <v>0</v>
      </c>
      <c r="BB1429" s="37" t="s">
        <v>575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70505008</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425</v>
      </c>
      <c r="AT1430" s="15" t="s">
        <v>196</v>
      </c>
      <c r="AU1430" s="11" t="s">
        <v>348</v>
      </c>
      <c r="AV1430" s="14">
        <v>10000007</v>
      </c>
      <c r="AW1430" s="14">
        <v>70403003</v>
      </c>
      <c r="AX1430" s="12" t="s">
        <v>160</v>
      </c>
      <c r="AY1430" s="11">
        <v>0</v>
      </c>
      <c r="AZ1430" s="13">
        <v>0</v>
      </c>
      <c r="BA1430" s="13">
        <v>0</v>
      </c>
      <c r="BB1430" s="37" t="s">
        <v>637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71000001</v>
      </c>
      <c r="D1431" s="15" t="s">
        <v>1887</v>
      </c>
      <c r="E1431" s="14">
        <v>1</v>
      </c>
      <c r="F1431" s="14">
        <v>60010100</v>
      </c>
      <c r="G1431" s="14">
        <v>0</v>
      </c>
      <c r="H1431" s="13">
        <v>0</v>
      </c>
      <c r="I1431" s="14">
        <v>1</v>
      </c>
      <c r="J1431" s="14">
        <v>0</v>
      </c>
      <c r="K1431" s="14">
        <v>0</v>
      </c>
      <c r="L1431" s="14">
        <v>0</v>
      </c>
      <c r="M1431" s="14">
        <v>0</v>
      </c>
      <c r="N1431" s="11">
        <v>2</v>
      </c>
      <c r="O1431" s="14">
        <v>0</v>
      </c>
      <c r="P1431" s="14">
        <v>0</v>
      </c>
      <c r="Q1431" s="14">
        <v>0</v>
      </c>
      <c r="R1431" s="6">
        <v>0</v>
      </c>
      <c r="S1431" s="13">
        <v>0</v>
      </c>
      <c r="T1431" s="11">
        <v>1</v>
      </c>
      <c r="U1431" s="14">
        <v>2</v>
      </c>
      <c r="V1431" s="14">
        <v>0</v>
      </c>
      <c r="W1431" s="14">
        <v>0</v>
      </c>
      <c r="X1431" s="14">
        <v>0</v>
      </c>
      <c r="Y1431" s="14">
        <v>1</v>
      </c>
      <c r="Z1431" s="14">
        <v>0</v>
      </c>
      <c r="AA1431" s="14">
        <v>0</v>
      </c>
      <c r="AB1431" s="11">
        <v>0</v>
      </c>
      <c r="AC1431" s="14">
        <v>0</v>
      </c>
      <c r="AD1431" s="14">
        <v>5</v>
      </c>
      <c r="AE1431" s="14">
        <v>1</v>
      </c>
      <c r="AF1431" s="14">
        <v>3</v>
      </c>
      <c r="AG1431" s="6">
        <v>2</v>
      </c>
      <c r="AH1431" s="6">
        <v>0</v>
      </c>
      <c r="AI1431" s="6">
        <v>0</v>
      </c>
      <c r="AJ1431" s="6">
        <v>1.6</v>
      </c>
      <c r="AK1431" s="14">
        <v>0</v>
      </c>
      <c r="AL1431" s="14">
        <v>0</v>
      </c>
      <c r="AM1431" s="14">
        <v>0</v>
      </c>
      <c r="AN1431" s="14">
        <v>0.5</v>
      </c>
      <c r="AO1431" s="14">
        <v>3000</v>
      </c>
      <c r="AP1431" s="14">
        <v>0</v>
      </c>
      <c r="AQ1431" s="14">
        <v>0</v>
      </c>
      <c r="AR1431" s="6">
        <v>0</v>
      </c>
      <c r="AS1431" s="14" t="s">
        <v>1888</v>
      </c>
      <c r="AT1431" s="15" t="s">
        <v>196</v>
      </c>
      <c r="AU1431" s="14" t="s">
        <v>348</v>
      </c>
      <c r="AV1431" s="14" t="s">
        <v>158</v>
      </c>
      <c r="AW1431" s="14" t="s">
        <v>158</v>
      </c>
      <c r="AX1431" s="15" t="s">
        <v>160</v>
      </c>
      <c r="AY1431" s="15">
        <v>0</v>
      </c>
      <c r="AZ1431" s="13">
        <v>0</v>
      </c>
      <c r="BA1431" s="13">
        <v>0</v>
      </c>
      <c r="BB1431" s="68" t="s">
        <v>1889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73001101</v>
      </c>
      <c r="D1432" s="15" t="s">
        <v>748</v>
      </c>
      <c r="E1432" s="14">
        <v>1</v>
      </c>
      <c r="F1432" s="9">
        <v>0</v>
      </c>
      <c r="G1432" s="14">
        <v>0</v>
      </c>
      <c r="H1432" s="13">
        <v>0</v>
      </c>
      <c r="I1432" s="14">
        <v>1</v>
      </c>
      <c r="J1432" s="14">
        <v>0</v>
      </c>
      <c r="K1432" s="14">
        <v>0</v>
      </c>
      <c r="L1432" s="14">
        <v>0</v>
      </c>
      <c r="M1432" s="14">
        <v>0</v>
      </c>
      <c r="N1432" s="14">
        <v>2</v>
      </c>
      <c r="O1432" s="14">
        <v>1</v>
      </c>
      <c r="P1432" s="14">
        <v>0.1</v>
      </c>
      <c r="Q1432" s="14">
        <v>0</v>
      </c>
      <c r="R1432" s="6">
        <v>0</v>
      </c>
      <c r="S1432" s="13">
        <v>0</v>
      </c>
      <c r="T1432" s="11">
        <v>1</v>
      </c>
      <c r="U1432" s="14">
        <v>1</v>
      </c>
      <c r="V1432" s="14">
        <v>0</v>
      </c>
      <c r="W1432" s="14">
        <v>1.5</v>
      </c>
      <c r="X1432" s="14">
        <v>0</v>
      </c>
      <c r="Y1432" s="14">
        <v>0</v>
      </c>
      <c r="Z1432" s="14">
        <v>0</v>
      </c>
      <c r="AA1432" s="14">
        <v>0</v>
      </c>
      <c r="AB1432" s="14">
        <v>1</v>
      </c>
      <c r="AC1432" s="14">
        <v>0</v>
      </c>
      <c r="AD1432" s="14">
        <v>5</v>
      </c>
      <c r="AE1432" s="14">
        <v>1</v>
      </c>
      <c r="AF1432" s="14">
        <v>3</v>
      </c>
      <c r="AG1432" s="6">
        <v>2</v>
      </c>
      <c r="AH1432" s="6">
        <v>1</v>
      </c>
      <c r="AI1432" s="6">
        <v>0</v>
      </c>
      <c r="AJ1432" s="6">
        <v>6</v>
      </c>
      <c r="AK1432" s="14">
        <v>0</v>
      </c>
      <c r="AL1432" s="14">
        <v>0</v>
      </c>
      <c r="AM1432" s="14">
        <v>0</v>
      </c>
      <c r="AN1432" s="14">
        <v>0.5</v>
      </c>
      <c r="AO1432" s="14">
        <v>5000</v>
      </c>
      <c r="AP1432" s="14">
        <v>0.2</v>
      </c>
      <c r="AQ1432" s="14">
        <v>0</v>
      </c>
      <c r="AR1432" s="6">
        <v>0</v>
      </c>
      <c r="AS1432" s="14" t="s">
        <v>158</v>
      </c>
      <c r="AT1432" s="15" t="s">
        <v>159</v>
      </c>
      <c r="AU1432" s="14">
        <v>0</v>
      </c>
      <c r="AV1432" s="14">
        <v>10000006</v>
      </c>
      <c r="AW1432" s="10">
        <v>60000004</v>
      </c>
      <c r="AX1432" s="15" t="s">
        <v>749</v>
      </c>
      <c r="AY1432" s="15" t="s">
        <v>158</v>
      </c>
      <c r="AZ1432" s="13">
        <v>0</v>
      </c>
      <c r="BA1432" s="13">
        <v>0</v>
      </c>
      <c r="BB1432" s="68"/>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73001102</v>
      </c>
      <c r="D1433" s="12" t="s">
        <v>346</v>
      </c>
      <c r="E1433" s="14">
        <v>1</v>
      </c>
      <c r="F1433" s="11">
        <v>0</v>
      </c>
      <c r="G1433" s="14">
        <v>0</v>
      </c>
      <c r="H1433" s="13">
        <v>0</v>
      </c>
      <c r="I1433" s="14">
        <v>1</v>
      </c>
      <c r="J1433" s="14">
        <v>0</v>
      </c>
      <c r="K1433" s="14">
        <v>0</v>
      </c>
      <c r="L1433" s="11">
        <v>0</v>
      </c>
      <c r="M1433" s="11">
        <v>0</v>
      </c>
      <c r="N1433" s="11">
        <v>2</v>
      </c>
      <c r="O1433" s="11">
        <v>1</v>
      </c>
      <c r="P1433" s="11">
        <v>1</v>
      </c>
      <c r="Q1433" s="11">
        <v>0</v>
      </c>
      <c r="R1433" s="6">
        <v>0</v>
      </c>
      <c r="S1433" s="11">
        <v>0</v>
      </c>
      <c r="T1433" s="11">
        <v>1</v>
      </c>
      <c r="U1433" s="11">
        <v>2</v>
      </c>
      <c r="V1433" s="11">
        <v>0</v>
      </c>
      <c r="W1433" s="11">
        <v>2</v>
      </c>
      <c r="X1433" s="11">
        <v>0</v>
      </c>
      <c r="Y1433" s="11">
        <v>1</v>
      </c>
      <c r="Z1433" s="11">
        <v>0</v>
      </c>
      <c r="AA1433" s="11">
        <v>0</v>
      </c>
      <c r="AB1433" s="11">
        <v>0</v>
      </c>
      <c r="AC1433" s="11">
        <v>0</v>
      </c>
      <c r="AD1433" s="11">
        <v>6</v>
      </c>
      <c r="AE1433" s="11">
        <v>1</v>
      </c>
      <c r="AF1433" s="11">
        <v>3</v>
      </c>
      <c r="AG1433" s="6">
        <v>0</v>
      </c>
      <c r="AH1433" s="6">
        <v>0</v>
      </c>
      <c r="AI1433" s="6">
        <v>0</v>
      </c>
      <c r="AJ1433" s="6">
        <v>1.5</v>
      </c>
      <c r="AK1433" s="11">
        <v>0</v>
      </c>
      <c r="AL1433" s="11">
        <v>0</v>
      </c>
      <c r="AM1433" s="11">
        <v>0</v>
      </c>
      <c r="AN1433" s="11">
        <v>1</v>
      </c>
      <c r="AO1433" s="11">
        <v>5000</v>
      </c>
      <c r="AP1433" s="11">
        <v>0.5</v>
      </c>
      <c r="AQ1433" s="11">
        <v>0</v>
      </c>
      <c r="AR1433" s="6">
        <v>0</v>
      </c>
      <c r="AS1433" s="11" t="s">
        <v>158</v>
      </c>
      <c r="AT1433" s="15" t="s">
        <v>159</v>
      </c>
      <c r="AU1433" s="11" t="s">
        <v>348</v>
      </c>
      <c r="AV1433" s="14">
        <v>10000007</v>
      </c>
      <c r="AW1433" s="14">
        <v>70105001</v>
      </c>
      <c r="AX1433" s="12" t="s">
        <v>160</v>
      </c>
      <c r="AY1433" s="11" t="s">
        <v>1793</v>
      </c>
      <c r="AZ1433" s="13">
        <v>0</v>
      </c>
      <c r="BA1433" s="13">
        <v>0</v>
      </c>
      <c r="BB1433" s="37" t="s">
        <v>1794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1.75" customHeight="1">
      <c r="C1434" s="14">
        <v>73001103</v>
      </c>
      <c r="D1434" s="12" t="s">
        <v>346</v>
      </c>
      <c r="E1434" s="14">
        <v>1</v>
      </c>
      <c r="F1434" s="11">
        <v>0</v>
      </c>
      <c r="G1434" s="14">
        <v>0</v>
      </c>
      <c r="H1434" s="13">
        <v>0</v>
      </c>
      <c r="I1434" s="14">
        <v>1</v>
      </c>
      <c r="J1434" s="14">
        <v>0</v>
      </c>
      <c r="K1434" s="14">
        <v>0</v>
      </c>
      <c r="L1434" s="11">
        <v>0</v>
      </c>
      <c r="M1434" s="11">
        <v>0</v>
      </c>
      <c r="N1434" s="11">
        <v>2</v>
      </c>
      <c r="O1434" s="11">
        <v>3</v>
      </c>
      <c r="P1434" s="11">
        <v>1</v>
      </c>
      <c r="Q1434" s="11">
        <v>0</v>
      </c>
      <c r="R1434" s="6">
        <v>0</v>
      </c>
      <c r="S1434" s="11">
        <v>0</v>
      </c>
      <c r="T1434" s="11">
        <v>1</v>
      </c>
      <c r="U1434" s="11">
        <v>2</v>
      </c>
      <c r="V1434" s="11">
        <v>0</v>
      </c>
      <c r="W1434" s="11">
        <v>3</v>
      </c>
      <c r="X1434" s="11">
        <v>0</v>
      </c>
      <c r="Y1434" s="11">
        <v>1</v>
      </c>
      <c r="Z1434" s="11">
        <v>0</v>
      </c>
      <c r="AA1434" s="11">
        <v>0</v>
      </c>
      <c r="AB1434" s="11">
        <v>0</v>
      </c>
      <c r="AC1434" s="11">
        <v>0</v>
      </c>
      <c r="AD1434" s="11">
        <v>9</v>
      </c>
      <c r="AE1434" s="11">
        <v>1</v>
      </c>
      <c r="AF1434" s="11">
        <v>4</v>
      </c>
      <c r="AG1434" s="6">
        <v>0</v>
      </c>
      <c r="AH1434" s="6">
        <v>1</v>
      </c>
      <c r="AI1434" s="6">
        <v>0</v>
      </c>
      <c r="AJ1434" s="6">
        <v>2</v>
      </c>
      <c r="AK1434" s="11">
        <v>0</v>
      </c>
      <c r="AL1434" s="11">
        <v>0</v>
      </c>
      <c r="AM1434" s="11">
        <v>0</v>
      </c>
      <c r="AN1434" s="11">
        <v>3</v>
      </c>
      <c r="AO1434" s="11">
        <v>5000</v>
      </c>
      <c r="AP1434" s="11">
        <v>2.5</v>
      </c>
      <c r="AQ1434" s="11">
        <v>0</v>
      </c>
      <c r="AR1434" s="6">
        <v>0</v>
      </c>
      <c r="AS1434" s="11" t="s">
        <v>347</v>
      </c>
      <c r="AT1434" s="12" t="s">
        <v>213</v>
      </c>
      <c r="AU1434" s="11" t="s">
        <v>348</v>
      </c>
      <c r="AV1434" s="14">
        <v>10000007</v>
      </c>
      <c r="AW1434" s="14">
        <v>70102001</v>
      </c>
      <c r="AX1434" s="12" t="s">
        <v>160</v>
      </c>
      <c r="AY1434" s="11" t="s">
        <v>1789</v>
      </c>
      <c r="AZ1434" s="13">
        <v>0</v>
      </c>
      <c r="BA1434" s="13">
        <v>0</v>
      </c>
      <c r="BB1434" s="37" t="s">
        <v>350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73001201</v>
      </c>
      <c r="D1435" s="12" t="s">
        <v>1876</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v>
      </c>
      <c r="X1435" s="11">
        <v>0</v>
      </c>
      <c r="Y1435" s="11">
        <v>1</v>
      </c>
      <c r="Z1435" s="11">
        <v>0</v>
      </c>
      <c r="AA1435" s="11">
        <v>0</v>
      </c>
      <c r="AB1435" s="11">
        <v>0</v>
      </c>
      <c r="AC1435" s="11">
        <v>0</v>
      </c>
      <c r="AD1435" s="11">
        <v>20</v>
      </c>
      <c r="AE1435" s="11">
        <v>1</v>
      </c>
      <c r="AF1435" s="11" t="s">
        <v>507</v>
      </c>
      <c r="AG1435" s="6">
        <v>1</v>
      </c>
      <c r="AH1435" s="6">
        <v>0</v>
      </c>
      <c r="AI1435" s="6">
        <v>0</v>
      </c>
      <c r="AJ1435" s="6">
        <v>0</v>
      </c>
      <c r="AK1435" s="11">
        <v>0</v>
      </c>
      <c r="AL1435" s="11">
        <v>0</v>
      </c>
      <c r="AM1435" s="11">
        <v>0</v>
      </c>
      <c r="AN1435" s="11">
        <v>0.5</v>
      </c>
      <c r="AO1435" s="11">
        <v>999999</v>
      </c>
      <c r="AP1435" s="11">
        <v>2</v>
      </c>
      <c r="AQ1435" s="11">
        <v>0</v>
      </c>
      <c r="AR1435" s="6">
        <v>0</v>
      </c>
      <c r="AS1435" s="11" t="s">
        <v>502</v>
      </c>
      <c r="AT1435" s="15" t="s">
        <v>213</v>
      </c>
      <c r="AU1435" s="11" t="s">
        <v>348</v>
      </c>
      <c r="AV1435" s="14">
        <v>10000007</v>
      </c>
      <c r="AW1435" s="14">
        <v>70405007</v>
      </c>
      <c r="AX1435" s="15" t="s">
        <v>229</v>
      </c>
      <c r="AY1435" s="15" t="s">
        <v>259</v>
      </c>
      <c r="AZ1435" s="13">
        <v>0</v>
      </c>
      <c r="BA1435" s="13">
        <v>0</v>
      </c>
      <c r="BB1435" s="37" t="s">
        <v>1877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73001203</v>
      </c>
      <c r="D1436" s="12" t="s">
        <v>1795</v>
      </c>
      <c r="E1436" s="14">
        <v>1</v>
      </c>
      <c r="F1436" s="11">
        <v>60010300</v>
      </c>
      <c r="G1436" s="14">
        <v>0</v>
      </c>
      <c r="H1436" s="13">
        <v>0</v>
      </c>
      <c r="I1436" s="14">
        <v>1</v>
      </c>
      <c r="J1436" s="14">
        <v>0</v>
      </c>
      <c r="K1436" s="14">
        <v>0</v>
      </c>
      <c r="L1436" s="11">
        <v>0</v>
      </c>
      <c r="M1436" s="11">
        <v>0</v>
      </c>
      <c r="N1436" s="11">
        <v>2</v>
      </c>
      <c r="O1436" s="11">
        <v>2</v>
      </c>
      <c r="P1436" s="11">
        <v>0.8</v>
      </c>
      <c r="Q1436" s="11">
        <v>0</v>
      </c>
      <c r="R1436" s="6">
        <v>0</v>
      </c>
      <c r="S1436" s="11">
        <v>0</v>
      </c>
      <c r="T1436" s="11">
        <v>1</v>
      </c>
      <c r="U1436" s="11">
        <v>2</v>
      </c>
      <c r="V1436" s="11">
        <v>0</v>
      </c>
      <c r="W1436" s="11">
        <v>0</v>
      </c>
      <c r="X1436" s="11">
        <v>0</v>
      </c>
      <c r="Y1436" s="11">
        <v>0</v>
      </c>
      <c r="Z1436" s="11">
        <v>0</v>
      </c>
      <c r="AA1436" s="11">
        <v>0</v>
      </c>
      <c r="AB1436" s="11">
        <v>0</v>
      </c>
      <c r="AC1436" s="11">
        <v>0</v>
      </c>
      <c r="AD1436" s="11">
        <v>30</v>
      </c>
      <c r="AE1436" s="11">
        <v>0</v>
      </c>
      <c r="AF1436" s="11">
        <v>0</v>
      </c>
      <c r="AG1436" s="6">
        <v>2</v>
      </c>
      <c r="AH1436" s="6">
        <v>2</v>
      </c>
      <c r="AI1436" s="6">
        <v>0</v>
      </c>
      <c r="AJ1436" s="6">
        <v>1.5</v>
      </c>
      <c r="AK1436" s="11">
        <v>0</v>
      </c>
      <c r="AL1436" s="11">
        <v>0</v>
      </c>
      <c r="AM1436" s="11">
        <v>0</v>
      </c>
      <c r="AN1436" s="11">
        <v>1</v>
      </c>
      <c r="AO1436" s="11">
        <v>3000</v>
      </c>
      <c r="AP1436" s="11">
        <v>0.5</v>
      </c>
      <c r="AQ1436" s="11">
        <v>0</v>
      </c>
      <c r="AR1436" s="6">
        <v>0</v>
      </c>
      <c r="AS1436" s="11" t="s">
        <v>158</v>
      </c>
      <c r="AT1436" s="15" t="s">
        <v>159</v>
      </c>
      <c r="AU1436" s="11" t="s">
        <v>355</v>
      </c>
      <c r="AV1436" s="14">
        <v>0</v>
      </c>
      <c r="AW1436" s="14">
        <v>0</v>
      </c>
      <c r="AX1436" s="12" t="s">
        <v>343</v>
      </c>
      <c r="AY1436" s="11" t="s">
        <v>1890</v>
      </c>
      <c r="AZ1436" s="13">
        <v>0</v>
      </c>
      <c r="BA1436" s="13">
        <v>0</v>
      </c>
      <c r="BB1436" s="37" t="s">
        <v>1797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73001204</v>
      </c>
      <c r="D1437" s="12" t="s">
        <v>1129</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10</v>
      </c>
      <c r="AE1437" s="11">
        <v>1</v>
      </c>
      <c r="AF1437" s="11">
        <v>3</v>
      </c>
      <c r="AG1437" s="6">
        <v>1</v>
      </c>
      <c r="AH1437" s="6">
        <v>1</v>
      </c>
      <c r="AI1437" s="6">
        <v>0</v>
      </c>
      <c r="AJ1437" s="6">
        <v>1.5</v>
      </c>
      <c r="AK1437" s="11">
        <v>0</v>
      </c>
      <c r="AL1437" s="11">
        <v>0</v>
      </c>
      <c r="AM1437" s="11">
        <v>0</v>
      </c>
      <c r="AN1437" s="11">
        <v>0.5</v>
      </c>
      <c r="AO1437" s="11">
        <v>5000</v>
      </c>
      <c r="AP1437" s="11">
        <v>3</v>
      </c>
      <c r="AQ1437" s="11">
        <v>0</v>
      </c>
      <c r="AR1437" s="6">
        <v>0</v>
      </c>
      <c r="AS1437" s="11" t="s">
        <v>158</v>
      </c>
      <c r="AT1437" s="15" t="s">
        <v>159</v>
      </c>
      <c r="AU1437" s="11" t="s">
        <v>348</v>
      </c>
      <c r="AV1437" s="14">
        <v>10000007</v>
      </c>
      <c r="AW1437" s="14">
        <v>70103003</v>
      </c>
      <c r="AX1437" s="12" t="s">
        <v>160</v>
      </c>
      <c r="AY1437" s="11" t="s">
        <v>1891</v>
      </c>
      <c r="AZ1437" s="13">
        <v>0</v>
      </c>
      <c r="BA1437" s="13">
        <v>0</v>
      </c>
      <c r="BB1437" s="37" t="s">
        <v>1131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73001205</v>
      </c>
      <c r="D1438" s="15" t="s">
        <v>378</v>
      </c>
      <c r="E1438" s="14">
        <v>1</v>
      </c>
      <c r="F1438" s="14">
        <v>60010300</v>
      </c>
      <c r="G1438" s="14">
        <v>0</v>
      </c>
      <c r="H1438" s="13">
        <v>0</v>
      </c>
      <c r="I1438" s="14">
        <v>1</v>
      </c>
      <c r="J1438" s="14">
        <v>0</v>
      </c>
      <c r="K1438" s="14">
        <v>0</v>
      </c>
      <c r="L1438" s="14">
        <v>0</v>
      </c>
      <c r="M1438" s="14">
        <v>0</v>
      </c>
      <c r="N1438" s="11">
        <v>2</v>
      </c>
      <c r="O1438" s="14">
        <v>1</v>
      </c>
      <c r="P1438" s="14">
        <v>0.5</v>
      </c>
      <c r="Q1438" s="14">
        <v>0</v>
      </c>
      <c r="R1438" s="6">
        <v>0</v>
      </c>
      <c r="S1438" s="13">
        <v>0</v>
      </c>
      <c r="T1438" s="11">
        <v>1</v>
      </c>
      <c r="U1438" s="14">
        <v>2</v>
      </c>
      <c r="V1438" s="14">
        <v>0</v>
      </c>
      <c r="W1438" s="14">
        <v>3</v>
      </c>
      <c r="X1438" s="14">
        <v>0</v>
      </c>
      <c r="Y1438" s="14">
        <v>0</v>
      </c>
      <c r="Z1438" s="14">
        <v>0</v>
      </c>
      <c r="AA1438" s="14">
        <v>0</v>
      </c>
      <c r="AB1438" s="14">
        <v>0</v>
      </c>
      <c r="AC1438" s="14">
        <v>0</v>
      </c>
      <c r="AD1438" s="14">
        <v>15</v>
      </c>
      <c r="AE1438" s="14">
        <v>1</v>
      </c>
      <c r="AF1438" s="14">
        <v>2</v>
      </c>
      <c r="AG1438" s="6">
        <v>2</v>
      </c>
      <c r="AH1438" s="6">
        <v>2</v>
      </c>
      <c r="AI1438" s="6">
        <v>0</v>
      </c>
      <c r="AJ1438" s="6">
        <v>3</v>
      </c>
      <c r="AK1438" s="14">
        <v>0</v>
      </c>
      <c r="AL1438" s="14">
        <v>0</v>
      </c>
      <c r="AM1438" s="14">
        <v>0</v>
      </c>
      <c r="AN1438" s="14">
        <v>2</v>
      </c>
      <c r="AO1438" s="14">
        <v>30000</v>
      </c>
      <c r="AP1438" s="14">
        <v>2</v>
      </c>
      <c r="AQ1438" s="14">
        <v>4</v>
      </c>
      <c r="AR1438" s="6">
        <v>0</v>
      </c>
      <c r="AS1438" s="14" t="s">
        <v>158</v>
      </c>
      <c r="AT1438" s="15" t="s">
        <v>159</v>
      </c>
      <c r="AU1438" s="14" t="s">
        <v>355</v>
      </c>
      <c r="AV1438" s="14">
        <v>10003002</v>
      </c>
      <c r="AW1438" s="14">
        <v>70106005</v>
      </c>
      <c r="AX1438" s="15" t="s">
        <v>379</v>
      </c>
      <c r="AY1438" s="15">
        <v>0</v>
      </c>
      <c r="AZ1438" s="13">
        <v>0</v>
      </c>
      <c r="BA1438" s="13">
        <v>0</v>
      </c>
      <c r="BB1438" s="68" t="s">
        <v>374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73001301</v>
      </c>
      <c r="D1439" s="12" t="s">
        <v>467</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196</v>
      </c>
      <c r="AU1439" s="11" t="s">
        <v>169</v>
      </c>
      <c r="AV1439" s="14">
        <v>10000011</v>
      </c>
      <c r="AW1439" s="14">
        <v>70404001</v>
      </c>
      <c r="AX1439" s="12" t="s">
        <v>170</v>
      </c>
      <c r="AY1439" s="11">
        <v>0</v>
      </c>
      <c r="AZ1439" s="13">
        <v>0</v>
      </c>
      <c r="BA1439" s="13">
        <v>0</v>
      </c>
      <c r="BB1439" s="37" t="s">
        <v>480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73001302</v>
      </c>
      <c r="D1440" s="12" t="s">
        <v>1795</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20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1892</v>
      </c>
      <c r="AZ1440" s="13">
        <v>0</v>
      </c>
      <c r="BA1440" s="13">
        <v>0</v>
      </c>
      <c r="BB1440" s="37" t="s">
        <v>1797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73001303</v>
      </c>
      <c r="D1441" s="12" t="s">
        <v>354</v>
      </c>
      <c r="E1441" s="14">
        <v>1</v>
      </c>
      <c r="F1441" s="11">
        <v>60010300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2.5</v>
      </c>
      <c r="AO1441" s="11">
        <v>4000</v>
      </c>
      <c r="AP1441" s="11">
        <v>2</v>
      </c>
      <c r="AQ1441" s="11">
        <v>0</v>
      </c>
      <c r="AR1441" s="6">
        <v>0</v>
      </c>
      <c r="AS1441" s="11" t="s">
        <v>158</v>
      </c>
      <c r="AT1441" s="15" t="s">
        <v>213</v>
      </c>
      <c r="AU1441" s="11" t="s">
        <v>355</v>
      </c>
      <c r="AV1441" s="14">
        <v>10001007</v>
      </c>
      <c r="AW1441" s="14">
        <v>70103001</v>
      </c>
      <c r="AX1441" s="12" t="s">
        <v>160</v>
      </c>
      <c r="AY1441" s="11">
        <v>0</v>
      </c>
      <c r="AZ1441" s="13">
        <v>0</v>
      </c>
      <c r="BA1441" s="13">
        <v>0</v>
      </c>
      <c r="BB1441" s="37" t="s">
        <v>356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73001305</v>
      </c>
      <c r="D1442" s="15" t="s">
        <v>465</v>
      </c>
      <c r="E1442" s="14">
        <v>1</v>
      </c>
      <c r="F1442" s="14">
        <v>60010500</v>
      </c>
      <c r="G1442" s="14">
        <v>0</v>
      </c>
      <c r="H1442" s="13">
        <v>0</v>
      </c>
      <c r="I1442" s="14">
        <v>1</v>
      </c>
      <c r="J1442" s="14">
        <v>0</v>
      </c>
      <c r="K1442" s="14">
        <v>0</v>
      </c>
      <c r="L1442" s="14">
        <v>0</v>
      </c>
      <c r="M1442" s="14">
        <v>0</v>
      </c>
      <c r="N1442" s="11">
        <v>2</v>
      </c>
      <c r="O1442" s="14">
        <v>2</v>
      </c>
      <c r="P1442" s="14">
        <v>0.5</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463</v>
      </c>
      <c r="AS1442" s="14" t="s">
        <v>158</v>
      </c>
      <c r="AT1442" s="15" t="s">
        <v>159</v>
      </c>
      <c r="AU1442" s="14" t="s">
        <v>246</v>
      </c>
      <c r="AV1442" s="14">
        <v>0</v>
      </c>
      <c r="AW1442" s="14">
        <v>0</v>
      </c>
      <c r="AX1442" s="15" t="s">
        <v>160</v>
      </c>
      <c r="AY1442" s="15" t="s">
        <v>158</v>
      </c>
      <c r="AZ1442" s="13">
        <v>0</v>
      </c>
      <c r="BA1442" s="13">
        <v>0</v>
      </c>
      <c r="BB1442" s="68" t="s">
        <v>635</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25" customHeight="1">
      <c r="C1443" s="14">
        <v>73001306</v>
      </c>
      <c r="D1443" s="15" t="s">
        <v>1021</v>
      </c>
      <c r="E1443" s="14">
        <v>1</v>
      </c>
      <c r="F1443" s="14">
        <v>62000101</v>
      </c>
      <c r="G1443" s="14">
        <v>0</v>
      </c>
      <c r="H1443" s="13">
        <v>0</v>
      </c>
      <c r="I1443" s="14">
        <v>1</v>
      </c>
      <c r="J1443" s="14">
        <v>0</v>
      </c>
      <c r="K1443" s="11">
        <v>0</v>
      </c>
      <c r="L1443" s="14">
        <v>0</v>
      </c>
      <c r="M1443" s="14">
        <v>0</v>
      </c>
      <c r="N1443" s="11">
        <v>2</v>
      </c>
      <c r="O1443" s="14">
        <v>1</v>
      </c>
      <c r="P1443" s="14">
        <v>0.3</v>
      </c>
      <c r="Q1443" s="14">
        <v>0</v>
      </c>
      <c r="R1443" s="6">
        <v>0</v>
      </c>
      <c r="S1443" s="13">
        <v>0</v>
      </c>
      <c r="T1443" s="11">
        <v>1</v>
      </c>
      <c r="U1443" s="14">
        <v>1</v>
      </c>
      <c r="V1443" s="14">
        <v>0</v>
      </c>
      <c r="W1443" s="14">
        <v>3</v>
      </c>
      <c r="X1443" s="14">
        <v>0</v>
      </c>
      <c r="Y1443" s="14">
        <v>0</v>
      </c>
      <c r="Z1443" s="14">
        <v>0</v>
      </c>
      <c r="AA1443" s="14">
        <v>0</v>
      </c>
      <c r="AB1443" s="14">
        <v>1</v>
      </c>
      <c r="AC1443" s="14">
        <v>12</v>
      </c>
      <c r="AD1443" s="14">
        <v>12</v>
      </c>
      <c r="AE1443" s="14">
        <v>0</v>
      </c>
      <c r="AF1443" s="14">
        <v>3</v>
      </c>
      <c r="AG1443" s="6">
        <v>7</v>
      </c>
      <c r="AH1443" s="6">
        <v>0</v>
      </c>
      <c r="AI1443" s="6">
        <v>0</v>
      </c>
      <c r="AJ1443" s="6">
        <v>10</v>
      </c>
      <c r="AK1443" s="14">
        <v>0</v>
      </c>
      <c r="AL1443" s="14">
        <v>0</v>
      </c>
      <c r="AM1443" s="14">
        <v>0</v>
      </c>
      <c r="AN1443" s="14">
        <v>0</v>
      </c>
      <c r="AO1443" s="14">
        <v>3000</v>
      </c>
      <c r="AP1443" s="14">
        <v>0.5</v>
      </c>
      <c r="AQ1443" s="14">
        <v>20</v>
      </c>
      <c r="AR1443" s="6">
        <v>0</v>
      </c>
      <c r="AS1443" s="14" t="s">
        <v>158</v>
      </c>
      <c r="AT1443" s="12" t="s">
        <v>186</v>
      </c>
      <c r="AU1443" s="14" t="s">
        <v>782</v>
      </c>
      <c r="AV1443" s="14">
        <v>10000011</v>
      </c>
      <c r="AW1443" s="14">
        <v>20001010</v>
      </c>
      <c r="AX1443" s="15" t="s">
        <v>193</v>
      </c>
      <c r="AY1443" s="15" t="s">
        <v>158</v>
      </c>
      <c r="AZ1443" s="13">
        <v>0</v>
      </c>
      <c r="BA1443" s="13">
        <v>0</v>
      </c>
      <c r="BB1443" s="37" t="s">
        <v>1022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73002101</v>
      </c>
      <c r="D1444" s="12" t="s">
        <v>1795</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1893</v>
      </c>
      <c r="AZ1444" s="13">
        <v>0</v>
      </c>
      <c r="BA1444" s="13">
        <v>0</v>
      </c>
      <c r="BB1444" s="37" t="s">
        <v>1797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73002102</v>
      </c>
      <c r="D1445" s="15" t="s">
        <v>1894</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90401006</v>
      </c>
      <c r="AS1445" s="14" t="s">
        <v>158</v>
      </c>
      <c r="AT1445" s="15" t="s">
        <v>159</v>
      </c>
      <c r="AU1445" s="14" t="s">
        <v>246</v>
      </c>
      <c r="AV1445" s="14">
        <v>0</v>
      </c>
      <c r="AW1445" s="14">
        <v>40000003</v>
      </c>
      <c r="AX1445" s="15" t="s">
        <v>160</v>
      </c>
      <c r="AY1445" s="15" t="s">
        <v>158</v>
      </c>
      <c r="AZ1445" s="13">
        <v>0</v>
      </c>
      <c r="BA1445" s="13">
        <v>0</v>
      </c>
      <c r="BB1445" s="68" t="s">
        <v>1895</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73002103</v>
      </c>
      <c r="D1446" s="15" t="s">
        <v>1896</v>
      </c>
      <c r="E1446" s="14">
        <v>1</v>
      </c>
      <c r="F1446" s="14">
        <v>60010300</v>
      </c>
      <c r="G1446" s="14">
        <v>0</v>
      </c>
      <c r="H1446" s="13">
        <v>0</v>
      </c>
      <c r="I1446" s="14">
        <v>1</v>
      </c>
      <c r="J1446" s="14">
        <v>0</v>
      </c>
      <c r="K1446" s="14">
        <v>0</v>
      </c>
      <c r="L1446" s="14">
        <v>0</v>
      </c>
      <c r="M1446" s="14">
        <v>0</v>
      </c>
      <c r="N1446" s="11">
        <v>2</v>
      </c>
      <c r="O1446" s="14">
        <v>6</v>
      </c>
      <c r="P1446" s="14">
        <v>0</v>
      </c>
      <c r="Q1446" s="14">
        <v>0</v>
      </c>
      <c r="R1446" s="6">
        <v>0</v>
      </c>
      <c r="S1446" s="13">
        <v>0</v>
      </c>
      <c r="T1446" s="11">
        <v>1</v>
      </c>
      <c r="U1446" s="14">
        <v>2</v>
      </c>
      <c r="V1446" s="14">
        <v>0</v>
      </c>
      <c r="W1446" s="14">
        <v>10</v>
      </c>
      <c r="X1446" s="14">
        <v>0</v>
      </c>
      <c r="Y1446" s="14">
        <v>0</v>
      </c>
      <c r="Z1446" s="14">
        <v>0</v>
      </c>
      <c r="AA1446" s="14">
        <v>0</v>
      </c>
      <c r="AB1446" s="14">
        <v>0</v>
      </c>
      <c r="AC1446" s="14">
        <v>0</v>
      </c>
      <c r="AD1446" s="14">
        <v>15</v>
      </c>
      <c r="AE1446" s="14">
        <v>1</v>
      </c>
      <c r="AF1446" s="14">
        <v>3</v>
      </c>
      <c r="AG1446" s="6">
        <v>1</v>
      </c>
      <c r="AH1446" s="6">
        <v>0</v>
      </c>
      <c r="AI1446" s="6">
        <v>0</v>
      </c>
      <c r="AJ1446" s="6">
        <v>1.5</v>
      </c>
      <c r="AK1446" s="14">
        <v>0</v>
      </c>
      <c r="AL1446" s="14">
        <v>0</v>
      </c>
      <c r="AM1446" s="14">
        <v>0</v>
      </c>
      <c r="AN1446" s="14">
        <v>1</v>
      </c>
      <c r="AO1446" s="14">
        <v>1000</v>
      </c>
      <c r="AP1446" s="14">
        <v>0.5</v>
      </c>
      <c r="AQ1446" s="14">
        <v>0</v>
      </c>
      <c r="AR1446" s="6">
        <v>0</v>
      </c>
      <c r="AS1446" s="14" t="s">
        <v>372</v>
      </c>
      <c r="AT1446" s="15" t="s">
        <v>159</v>
      </c>
      <c r="AU1446" s="14" t="s">
        <v>355</v>
      </c>
      <c r="AV1446" s="14">
        <v>10002001</v>
      </c>
      <c r="AW1446" s="14">
        <v>70106001</v>
      </c>
      <c r="AX1446" s="15" t="s">
        <v>229</v>
      </c>
      <c r="AY1446" s="15" t="s">
        <v>373</v>
      </c>
      <c r="AZ1446" s="13">
        <v>0</v>
      </c>
      <c r="BA1446" s="13">
        <v>0</v>
      </c>
      <c r="BB1446" s="68" t="s">
        <v>374</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73002104</v>
      </c>
      <c r="D1447" s="15" t="s">
        <v>1896</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90401004</v>
      </c>
      <c r="AS1447" s="14" t="s">
        <v>158</v>
      </c>
      <c r="AT1447" s="15" t="s">
        <v>159</v>
      </c>
      <c r="AU1447" s="14" t="s">
        <v>246</v>
      </c>
      <c r="AV1447" s="14">
        <v>0</v>
      </c>
      <c r="AW1447" s="14">
        <v>40000003</v>
      </c>
      <c r="AX1447" s="15" t="s">
        <v>160</v>
      </c>
      <c r="AY1447" s="15" t="s">
        <v>158</v>
      </c>
      <c r="AZ1447" s="13">
        <v>0</v>
      </c>
      <c r="BA1447" s="13">
        <v>0</v>
      </c>
      <c r="BB1447" s="68" t="s">
        <v>509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73002105</v>
      </c>
      <c r="D1448" s="12" t="s">
        <v>638</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1</v>
      </c>
      <c r="X1448" s="11">
        <v>0</v>
      </c>
      <c r="Y1448" s="11">
        <v>1</v>
      </c>
      <c r="Z1448" s="11">
        <v>0</v>
      </c>
      <c r="AA1448" s="11">
        <v>0</v>
      </c>
      <c r="AB1448" s="11">
        <v>0</v>
      </c>
      <c r="AC1448" s="11">
        <v>0</v>
      </c>
      <c r="AD1448" s="11">
        <v>30</v>
      </c>
      <c r="AE1448" s="11">
        <v>1</v>
      </c>
      <c r="AF1448" s="11" t="s">
        <v>507</v>
      </c>
      <c r="AG1448" s="6">
        <v>0</v>
      </c>
      <c r="AH1448" s="6">
        <v>0</v>
      </c>
      <c r="AI1448" s="6">
        <v>0</v>
      </c>
      <c r="AJ1448" s="6">
        <v>0</v>
      </c>
      <c r="AK1448" s="11">
        <v>0</v>
      </c>
      <c r="AL1448" s="11">
        <v>0</v>
      </c>
      <c r="AM1448" s="11">
        <v>0</v>
      </c>
      <c r="AN1448" s="11">
        <v>0.5</v>
      </c>
      <c r="AO1448" s="11">
        <v>999999</v>
      </c>
      <c r="AP1448" s="11">
        <v>0.5</v>
      </c>
      <c r="AQ1448" s="11">
        <v>0</v>
      </c>
      <c r="AR1448" s="6">
        <v>0</v>
      </c>
      <c r="AS1448" s="178" t="s">
        <v>586</v>
      </c>
      <c r="AT1448" s="15" t="s">
        <v>213</v>
      </c>
      <c r="AU1448" s="11" t="s">
        <v>348</v>
      </c>
      <c r="AV1448" s="14">
        <v>10000007</v>
      </c>
      <c r="AW1448" s="14">
        <v>70202004</v>
      </c>
      <c r="AX1448" s="15" t="s">
        <v>229</v>
      </c>
      <c r="AY1448" s="15" t="s">
        <v>259</v>
      </c>
      <c r="AZ1448" s="13">
        <v>0</v>
      </c>
      <c r="BA1448" s="13">
        <v>0</v>
      </c>
      <c r="BB1448" s="37" t="s">
        <v>1897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73002201</v>
      </c>
      <c r="D1449" s="12" t="s">
        <v>390</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12</v>
      </c>
      <c r="AE1449" s="11">
        <v>1</v>
      </c>
      <c r="AF1449" s="11" t="s">
        <v>391</v>
      </c>
      <c r="AG1449" s="6">
        <v>1</v>
      </c>
      <c r="AH1449" s="6">
        <v>1</v>
      </c>
      <c r="AI1449" s="6">
        <v>0</v>
      </c>
      <c r="AJ1449" s="6">
        <v>3</v>
      </c>
      <c r="AK1449" s="11">
        <v>0</v>
      </c>
      <c r="AL1449" s="11">
        <v>0</v>
      </c>
      <c r="AM1449" s="11">
        <v>0</v>
      </c>
      <c r="AN1449" s="11">
        <v>3</v>
      </c>
      <c r="AO1449" s="11">
        <v>5000</v>
      </c>
      <c r="AP1449" s="11">
        <v>2.5</v>
      </c>
      <c r="AQ1449" s="11">
        <v>0</v>
      </c>
      <c r="AR1449" s="6">
        <v>0</v>
      </c>
      <c r="AS1449" s="11" t="s">
        <v>158</v>
      </c>
      <c r="AT1449" s="15" t="s">
        <v>213</v>
      </c>
      <c r="AU1449" s="11" t="s">
        <v>348</v>
      </c>
      <c r="AV1449" s="14">
        <v>10000007</v>
      </c>
      <c r="AW1449" s="14">
        <v>70107001</v>
      </c>
      <c r="AX1449" s="12" t="s">
        <v>160</v>
      </c>
      <c r="AY1449" s="11">
        <v>0</v>
      </c>
      <c r="AZ1449" s="13">
        <v>0</v>
      </c>
      <c r="BA1449" s="13">
        <v>0</v>
      </c>
      <c r="BB1449" s="37" t="s">
        <v>392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73002202</v>
      </c>
      <c r="D1450" s="12" t="s">
        <v>426</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12</v>
      </c>
      <c r="AE1450" s="11">
        <v>1</v>
      </c>
      <c r="AF1450" s="11">
        <v>3</v>
      </c>
      <c r="AG1450" s="6">
        <v>4</v>
      </c>
      <c r="AH1450" s="6">
        <v>1</v>
      </c>
      <c r="AI1450" s="6">
        <v>0</v>
      </c>
      <c r="AJ1450" s="6">
        <v>1.5</v>
      </c>
      <c r="AK1450" s="11">
        <v>0</v>
      </c>
      <c r="AL1450" s="11">
        <v>0</v>
      </c>
      <c r="AM1450" s="11">
        <v>0</v>
      </c>
      <c r="AN1450" s="11">
        <v>3</v>
      </c>
      <c r="AO1450" s="11">
        <v>5000</v>
      </c>
      <c r="AP1450" s="11">
        <v>3</v>
      </c>
      <c r="AQ1450" s="11">
        <v>0</v>
      </c>
      <c r="AR1450" s="6">
        <v>0</v>
      </c>
      <c r="AS1450" s="11" t="s">
        <v>158</v>
      </c>
      <c r="AT1450" s="15" t="s">
        <v>159</v>
      </c>
      <c r="AU1450" s="11" t="s">
        <v>348</v>
      </c>
      <c r="AV1450" s="14">
        <v>10000007</v>
      </c>
      <c r="AW1450" s="14">
        <v>70103003</v>
      </c>
      <c r="AX1450" s="12" t="s">
        <v>160</v>
      </c>
      <c r="AY1450" s="11" t="s">
        <v>1898</v>
      </c>
      <c r="AZ1450" s="13">
        <v>0</v>
      </c>
      <c r="BA1450" s="13">
        <v>0</v>
      </c>
      <c r="BB1450" s="37" t="s">
        <v>428</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73002203</v>
      </c>
      <c r="D1451" s="12" t="s">
        <v>429</v>
      </c>
      <c r="E1451" s="11">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0</v>
      </c>
      <c r="Z1451" s="11">
        <v>0</v>
      </c>
      <c r="AA1451" s="11">
        <v>0</v>
      </c>
      <c r="AB1451" s="11">
        <v>0</v>
      </c>
      <c r="AC1451" s="11">
        <v>0</v>
      </c>
      <c r="AD1451" s="11">
        <v>12</v>
      </c>
      <c r="AE1451" s="11">
        <v>1</v>
      </c>
      <c r="AF1451" s="11">
        <v>3</v>
      </c>
      <c r="AG1451" s="6">
        <v>6</v>
      </c>
      <c r="AH1451" s="6">
        <v>1</v>
      </c>
      <c r="AI1451" s="6">
        <v>0</v>
      </c>
      <c r="AJ1451" s="6">
        <v>1.5</v>
      </c>
      <c r="AK1451" s="11">
        <v>0</v>
      </c>
      <c r="AL1451" s="11">
        <v>0</v>
      </c>
      <c r="AM1451" s="11">
        <v>0</v>
      </c>
      <c r="AN1451" s="11">
        <v>3</v>
      </c>
      <c r="AO1451" s="11">
        <v>5000</v>
      </c>
      <c r="AP1451" s="11">
        <v>3</v>
      </c>
      <c r="AQ1451" s="11">
        <v>0</v>
      </c>
      <c r="AR1451" s="6">
        <v>0</v>
      </c>
      <c r="AS1451" s="11" t="s">
        <v>158</v>
      </c>
      <c r="AT1451" s="15" t="s">
        <v>196</v>
      </c>
      <c r="AU1451" s="11" t="s">
        <v>348</v>
      </c>
      <c r="AV1451" s="14">
        <v>10000007</v>
      </c>
      <c r="AW1451" s="14">
        <v>70103003</v>
      </c>
      <c r="AX1451" s="12" t="s">
        <v>160</v>
      </c>
      <c r="AY1451" s="11" t="s">
        <v>1899</v>
      </c>
      <c r="AZ1451" s="13">
        <v>0</v>
      </c>
      <c r="BA1451" s="13">
        <v>0</v>
      </c>
      <c r="BB1451" s="37" t="s">
        <v>431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73002204</v>
      </c>
      <c r="D1452" s="15" t="s">
        <v>432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4">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90102001</v>
      </c>
      <c r="AS1452" s="14" t="s">
        <v>158</v>
      </c>
      <c r="AT1452" s="15" t="s">
        <v>159</v>
      </c>
      <c r="AU1452" s="14" t="s">
        <v>246</v>
      </c>
      <c r="AV1452" s="14">
        <v>0</v>
      </c>
      <c r="AW1452" s="14">
        <v>40000003</v>
      </c>
      <c r="AX1452" s="15" t="s">
        <v>160</v>
      </c>
      <c r="AY1452" s="15" t="s">
        <v>158</v>
      </c>
      <c r="AZ1452" s="13">
        <v>0</v>
      </c>
      <c r="BA1452" s="13">
        <v>0</v>
      </c>
      <c r="BB1452" s="68" t="s">
        <v>433</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73002205</v>
      </c>
      <c r="D1453" s="15" t="s">
        <v>434</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4">
        <v>0</v>
      </c>
      <c r="AC1453" s="14">
        <v>0</v>
      </c>
      <c r="AD1453" s="11">
        <v>99999</v>
      </c>
      <c r="AE1453" s="14">
        <v>0</v>
      </c>
      <c r="AF1453" s="14">
        <v>0</v>
      </c>
      <c r="AG1453" s="6">
        <v>2</v>
      </c>
      <c r="AH1453" s="6">
        <v>0</v>
      </c>
      <c r="AI1453" s="6">
        <v>0</v>
      </c>
      <c r="AJ1453" s="6">
        <v>0</v>
      </c>
      <c r="AK1453" s="14">
        <v>0</v>
      </c>
      <c r="AL1453" s="14">
        <v>0</v>
      </c>
      <c r="AM1453" s="14">
        <v>0</v>
      </c>
      <c r="AN1453" s="14">
        <v>0</v>
      </c>
      <c r="AO1453" s="14">
        <v>1000</v>
      </c>
      <c r="AP1453" s="14">
        <v>0</v>
      </c>
      <c r="AQ1453" s="14">
        <v>0</v>
      </c>
      <c r="AR1453" s="6">
        <v>90104002</v>
      </c>
      <c r="AS1453" s="14" t="s">
        <v>158</v>
      </c>
      <c r="AT1453" s="15" t="s">
        <v>159</v>
      </c>
      <c r="AU1453" s="14" t="s">
        <v>246</v>
      </c>
      <c r="AV1453" s="14">
        <v>0</v>
      </c>
      <c r="AW1453" s="14">
        <v>0</v>
      </c>
      <c r="AX1453" s="15" t="s">
        <v>160</v>
      </c>
      <c r="AY1453" s="15" t="s">
        <v>158</v>
      </c>
      <c r="AZ1453" s="13">
        <v>0</v>
      </c>
      <c r="BA1453" s="13">
        <v>0</v>
      </c>
      <c r="BB1453" s="68" t="s">
        <v>435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73002301</v>
      </c>
      <c r="D1454" s="12" t="s">
        <v>570</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15</v>
      </c>
      <c r="AE1454" s="11">
        <v>1</v>
      </c>
      <c r="AF1454" s="11">
        <v>3</v>
      </c>
      <c r="AG1454" s="6">
        <v>4</v>
      </c>
      <c r="AH1454" s="6">
        <v>1</v>
      </c>
      <c r="AI1454" s="6">
        <v>0</v>
      </c>
      <c r="AJ1454" s="6">
        <v>1.5</v>
      </c>
      <c r="AK1454" s="11">
        <v>0</v>
      </c>
      <c r="AL1454" s="11">
        <v>0</v>
      </c>
      <c r="AM1454" s="11">
        <v>0</v>
      </c>
      <c r="AN1454" s="11">
        <v>3</v>
      </c>
      <c r="AO1454" s="11">
        <v>999999</v>
      </c>
      <c r="AP1454" s="11">
        <v>3</v>
      </c>
      <c r="AQ1454" s="11">
        <v>0</v>
      </c>
      <c r="AR1454" s="6">
        <v>0</v>
      </c>
      <c r="AS1454" s="11" t="s">
        <v>158</v>
      </c>
      <c r="AT1454" s="15" t="s">
        <v>213</v>
      </c>
      <c r="AU1454" s="11" t="s">
        <v>348</v>
      </c>
      <c r="AV1454" s="14">
        <v>10000007</v>
      </c>
      <c r="AW1454" s="14">
        <v>70205001</v>
      </c>
      <c r="AX1454" s="12" t="s">
        <v>160</v>
      </c>
      <c r="AY1454" s="11" t="s">
        <v>1900</v>
      </c>
      <c r="AZ1454" s="13">
        <v>0</v>
      </c>
      <c r="BA1454" s="13">
        <v>0</v>
      </c>
      <c r="BB1454" s="37" t="s">
        <v>572</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73002302</v>
      </c>
      <c r="D1455" s="12" t="s">
        <v>619</v>
      </c>
      <c r="E1455" s="14">
        <v>1</v>
      </c>
      <c r="F1455" s="11">
        <v>60010100</v>
      </c>
      <c r="G1455" s="14">
        <v>0</v>
      </c>
      <c r="H1455" s="13">
        <v>0</v>
      </c>
      <c r="I1455" s="14">
        <v>1</v>
      </c>
      <c r="J1455" s="14">
        <v>0</v>
      </c>
      <c r="K1455" s="14">
        <v>0</v>
      </c>
      <c r="L1455" s="11">
        <v>0</v>
      </c>
      <c r="M1455" s="11">
        <v>0</v>
      </c>
      <c r="N1455" s="11">
        <v>2</v>
      </c>
      <c r="O1455" s="11">
        <v>1</v>
      </c>
      <c r="P1455" s="11">
        <v>0.3</v>
      </c>
      <c r="Q1455" s="11">
        <v>0</v>
      </c>
      <c r="R1455" s="6">
        <v>1</v>
      </c>
      <c r="S1455" s="11">
        <v>0</v>
      </c>
      <c r="T1455" s="11">
        <v>1</v>
      </c>
      <c r="U1455" s="11">
        <v>2</v>
      </c>
      <c r="V1455" s="11">
        <v>0</v>
      </c>
      <c r="W1455" s="11">
        <v>3</v>
      </c>
      <c r="X1455" s="11">
        <v>0</v>
      </c>
      <c r="Y1455" s="11">
        <v>1</v>
      </c>
      <c r="Z1455" s="11">
        <v>0</v>
      </c>
      <c r="AA1455" s="11">
        <v>0</v>
      </c>
      <c r="AB1455" s="11">
        <v>0</v>
      </c>
      <c r="AC1455" s="11">
        <v>0</v>
      </c>
      <c r="AD1455" s="11">
        <v>15</v>
      </c>
      <c r="AE1455" s="11">
        <v>1</v>
      </c>
      <c r="AF1455" s="11" t="s">
        <v>391</v>
      </c>
      <c r="AG1455" s="6">
        <v>0</v>
      </c>
      <c r="AH1455" s="6">
        <v>1</v>
      </c>
      <c r="AI1455" s="6">
        <v>0</v>
      </c>
      <c r="AJ1455" s="6">
        <v>3</v>
      </c>
      <c r="AK1455" s="11">
        <v>0</v>
      </c>
      <c r="AL1455" s="11">
        <v>0</v>
      </c>
      <c r="AM1455" s="11">
        <v>0</v>
      </c>
      <c r="AN1455" s="11">
        <v>3</v>
      </c>
      <c r="AO1455" s="11">
        <v>5000</v>
      </c>
      <c r="AP1455" s="11">
        <v>2.5</v>
      </c>
      <c r="AQ1455" s="11">
        <v>0</v>
      </c>
      <c r="AR1455" s="6">
        <v>0</v>
      </c>
      <c r="AS1455" s="11" t="s">
        <v>425</v>
      </c>
      <c r="AT1455" s="15" t="s">
        <v>196</v>
      </c>
      <c r="AU1455" s="11" t="s">
        <v>348</v>
      </c>
      <c r="AV1455" s="14">
        <v>10000007</v>
      </c>
      <c r="AW1455" s="14">
        <v>70403003</v>
      </c>
      <c r="AX1455" s="12" t="s">
        <v>160</v>
      </c>
      <c r="AY1455" s="11">
        <v>0</v>
      </c>
      <c r="AZ1455" s="13">
        <v>0</v>
      </c>
      <c r="BA1455" s="13">
        <v>0</v>
      </c>
      <c r="BB1455" s="37" t="s">
        <v>1846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73002303</v>
      </c>
      <c r="D1456" s="12" t="s">
        <v>670</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10</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397</v>
      </c>
      <c r="AU1456" s="11" t="s">
        <v>348</v>
      </c>
      <c r="AV1456" s="14">
        <v>10000007</v>
      </c>
      <c r="AW1456" s="14">
        <v>70302003</v>
      </c>
      <c r="AX1456" s="15" t="s">
        <v>379</v>
      </c>
      <c r="AY1456" s="13" t="s">
        <v>1901</v>
      </c>
      <c r="AZ1456" s="13">
        <v>0</v>
      </c>
      <c r="BA1456" s="13">
        <v>0</v>
      </c>
      <c r="BB1456" s="37" t="s">
        <v>629</v>
      </c>
      <c r="BC1456" s="11">
        <v>1</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73002304</v>
      </c>
      <c r="D1457" s="15" t="s">
        <v>351</v>
      </c>
      <c r="E1457" s="14">
        <v>1</v>
      </c>
      <c r="F1457" s="14">
        <v>60010500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0</v>
      </c>
      <c r="X1457" s="14">
        <v>0</v>
      </c>
      <c r="Y1457" s="14">
        <v>0</v>
      </c>
      <c r="Z1457" s="14">
        <v>0</v>
      </c>
      <c r="AA1457" s="14">
        <v>0</v>
      </c>
      <c r="AB1457" s="11">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90401004</v>
      </c>
      <c r="AS1457" s="14" t="s">
        <v>158</v>
      </c>
      <c r="AT1457" s="15" t="s">
        <v>159</v>
      </c>
      <c r="AU1457" s="14" t="s">
        <v>246</v>
      </c>
      <c r="AV1457" s="14">
        <v>0</v>
      </c>
      <c r="AW1457" s="14">
        <v>40000003</v>
      </c>
      <c r="AX1457" s="15" t="s">
        <v>160</v>
      </c>
      <c r="AY1457" s="15" t="s">
        <v>158</v>
      </c>
      <c r="AZ1457" s="13">
        <v>0</v>
      </c>
      <c r="BA1457" s="13">
        <v>0</v>
      </c>
      <c r="BB1457" s="68" t="s">
        <v>509</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73002305</v>
      </c>
      <c r="D1458" s="15" t="s">
        <v>465</v>
      </c>
      <c r="E1458" s="14">
        <v>1</v>
      </c>
      <c r="F1458" s="14">
        <v>60010500</v>
      </c>
      <c r="G1458" s="14">
        <v>0</v>
      </c>
      <c r="H1458" s="13">
        <v>0</v>
      </c>
      <c r="I1458" s="14">
        <v>1</v>
      </c>
      <c r="J1458" s="14">
        <v>0</v>
      </c>
      <c r="K1458" s="14">
        <v>0</v>
      </c>
      <c r="L1458" s="14">
        <v>0</v>
      </c>
      <c r="M1458" s="14">
        <v>0</v>
      </c>
      <c r="N1458" s="11">
        <v>2</v>
      </c>
      <c r="O1458" s="14">
        <v>2</v>
      </c>
      <c r="P1458" s="14">
        <v>0.5</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463</v>
      </c>
      <c r="AS1458" s="14" t="s">
        <v>158</v>
      </c>
      <c r="AT1458" s="15" t="s">
        <v>159</v>
      </c>
      <c r="AU1458" s="14" t="s">
        <v>246</v>
      </c>
      <c r="AV1458" s="14">
        <v>0</v>
      </c>
      <c r="AW1458" s="14">
        <v>0</v>
      </c>
      <c r="AX1458" s="15" t="s">
        <v>160</v>
      </c>
      <c r="AY1458" s="15" t="s">
        <v>158</v>
      </c>
      <c r="AZ1458" s="13">
        <v>0</v>
      </c>
      <c r="BA1458" s="13">
        <v>0</v>
      </c>
      <c r="BB1458" s="68" t="s">
        <v>635</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73002307</v>
      </c>
      <c r="D1459" s="12" t="s">
        <v>1902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v>
      </c>
      <c r="X1459" s="11">
        <v>0</v>
      </c>
      <c r="Y1459" s="11">
        <v>1</v>
      </c>
      <c r="Z1459" s="11">
        <v>0</v>
      </c>
      <c r="AA1459" s="11">
        <v>0</v>
      </c>
      <c r="AB1459" s="11">
        <v>0</v>
      </c>
      <c r="AC1459" s="11">
        <v>0</v>
      </c>
      <c r="AD1459" s="11">
        <v>15</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6">
        <v>90205007</v>
      </c>
      <c r="AT1459" s="15" t="s">
        <v>397</v>
      </c>
      <c r="AU1459" s="11" t="s">
        <v>348</v>
      </c>
      <c r="AV1459" s="14">
        <v>10000007</v>
      </c>
      <c r="AW1459" s="14">
        <v>70205001</v>
      </c>
      <c r="AX1459" s="15" t="s">
        <v>229</v>
      </c>
      <c r="AY1459" s="15" t="s">
        <v>259</v>
      </c>
      <c r="AZ1459" s="13">
        <v>0</v>
      </c>
      <c r="BA1459" s="13">
        <v>0</v>
      </c>
      <c r="BB1459" s="37"/>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66">
        <v>73003101</v>
      </c>
      <c r="D1460" s="54" t="s">
        <v>467</v>
      </c>
      <c r="E1460" s="55">
        <v>2</v>
      </c>
      <c r="F1460" s="55">
        <v>61012301</v>
      </c>
      <c r="G1460" s="55">
        <v>0</v>
      </c>
      <c r="H1460" s="73">
        <v>0</v>
      </c>
      <c r="I1460" s="66">
        <v>1</v>
      </c>
      <c r="J1460" s="66">
        <v>0</v>
      </c>
      <c r="K1460" s="66">
        <v>0</v>
      </c>
      <c r="L1460" s="55">
        <v>0</v>
      </c>
      <c r="M1460" s="55">
        <v>0</v>
      </c>
      <c r="N1460" s="11">
        <v>2</v>
      </c>
      <c r="O1460" s="55">
        <v>1</v>
      </c>
      <c r="P1460" s="55">
        <v>0.5</v>
      </c>
      <c r="Q1460" s="55">
        <v>0</v>
      </c>
      <c r="R1460" s="62">
        <v>1</v>
      </c>
      <c r="S1460" s="55">
        <v>0</v>
      </c>
      <c r="T1460" s="55">
        <v>1</v>
      </c>
      <c r="U1460" s="55">
        <v>2</v>
      </c>
      <c r="V1460" s="55">
        <v>0</v>
      </c>
      <c r="W1460" s="55">
        <v>1.4</v>
      </c>
      <c r="X1460" s="55">
        <v>150</v>
      </c>
      <c r="Y1460" s="55">
        <v>1</v>
      </c>
      <c r="Z1460" s="55">
        <v>0</v>
      </c>
      <c r="AA1460" s="55">
        <v>0</v>
      </c>
      <c r="AB1460" s="55">
        <v>0</v>
      </c>
      <c r="AC1460" s="55">
        <v>0</v>
      </c>
      <c r="AD1460" s="55">
        <v>12</v>
      </c>
      <c r="AE1460" s="55">
        <v>2</v>
      </c>
      <c r="AF1460" s="55" t="s">
        <v>167</v>
      </c>
      <c r="AG1460" s="62">
        <v>7</v>
      </c>
      <c r="AH1460" s="62">
        <v>2</v>
      </c>
      <c r="AI1460" s="6">
        <v>0</v>
      </c>
      <c r="AJ1460" s="62">
        <v>1.5</v>
      </c>
      <c r="AK1460" s="55">
        <v>0</v>
      </c>
      <c r="AL1460" s="55">
        <v>0</v>
      </c>
      <c r="AM1460" s="55">
        <v>0</v>
      </c>
      <c r="AN1460" s="55">
        <v>1.5</v>
      </c>
      <c r="AO1460" s="55">
        <v>1200</v>
      </c>
      <c r="AP1460" s="55">
        <v>1</v>
      </c>
      <c r="AQ1460" s="55">
        <v>15</v>
      </c>
      <c r="AR1460" s="62">
        <v>0</v>
      </c>
      <c r="AS1460" s="55" t="s">
        <v>158</v>
      </c>
      <c r="AT1460" s="54" t="s">
        <v>196</v>
      </c>
      <c r="AU1460" s="55" t="s">
        <v>169</v>
      </c>
      <c r="AV1460" s="66">
        <v>10000011</v>
      </c>
      <c r="AW1460" s="66">
        <v>70404001</v>
      </c>
      <c r="AX1460" s="54" t="s">
        <v>170</v>
      </c>
      <c r="AY1460" s="55">
        <v>0</v>
      </c>
      <c r="AZ1460" s="73">
        <v>0</v>
      </c>
      <c r="BA1460" s="73">
        <v>0</v>
      </c>
      <c r="BB1460" s="74" t="s">
        <v>480</v>
      </c>
      <c r="BC1460" s="55">
        <v>0</v>
      </c>
      <c r="BD1460" s="55">
        <v>0</v>
      </c>
      <c r="BE1460" s="55">
        <v>0</v>
      </c>
      <c r="BF1460" s="55">
        <v>0</v>
      </c>
      <c r="BG1460" s="55">
        <v>0</v>
      </c>
      <c r="BH1460" s="55">
        <v>0</v>
      </c>
      <c r="BI1460" s="85">
        <v>0</v>
      </c>
      <c r="BJ1460" s="6">
        <v>0</v>
      </c>
      <c r="BK1460" s="6">
        <v>0</v>
      </c>
      <c r="BL1460" s="6">
        <v>0</v>
      </c>
      <c r="BM1460" s="6">
        <v>0</v>
      </c>
      <c r="BN1460" s="6">
        <v>0</v>
      </c>
      <c r="BO1460" s="6">
        <v>0</v>
      </c>
    </row>
    <row r="1461" spans="3:67" ht="19.5" customHeight="1">
      <c r="C1461" s="14">
        <v>73003102</v>
      </c>
      <c r="D1461" s="12" t="s">
        <v>619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t="s">
        <v>391</v>
      </c>
      <c r="AG1461" s="6">
        <v>0</v>
      </c>
      <c r="AH1461" s="6">
        <v>1</v>
      </c>
      <c r="AI1461" s="6">
        <v>0</v>
      </c>
      <c r="AJ1461" s="6">
        <v>3</v>
      </c>
      <c r="AK1461" s="11">
        <v>0</v>
      </c>
      <c r="AL1461" s="11">
        <v>0</v>
      </c>
      <c r="AM1461" s="11">
        <v>0</v>
      </c>
      <c r="AN1461" s="11">
        <v>3</v>
      </c>
      <c r="AO1461" s="11">
        <v>5000</v>
      </c>
      <c r="AP1461" s="11">
        <v>2.5</v>
      </c>
      <c r="AQ1461" s="11">
        <v>0</v>
      </c>
      <c r="AR1461" s="6">
        <v>0</v>
      </c>
      <c r="AS1461" s="11">
        <v>80001030</v>
      </c>
      <c r="AT1461" s="15" t="s">
        <v>213</v>
      </c>
      <c r="AU1461" s="11" t="s">
        <v>348</v>
      </c>
      <c r="AV1461" s="14">
        <v>10000007</v>
      </c>
      <c r="AW1461" s="14">
        <v>70204001</v>
      </c>
      <c r="AX1461" s="12" t="s">
        <v>160</v>
      </c>
      <c r="AY1461" s="11">
        <v>0</v>
      </c>
      <c r="AZ1461" s="13">
        <v>0</v>
      </c>
      <c r="BA1461" s="13">
        <v>0</v>
      </c>
      <c r="BB1461" s="37" t="s">
        <v>620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73003103</v>
      </c>
      <c r="D1462" s="12" t="s">
        <v>346</v>
      </c>
      <c r="E1462" s="14">
        <v>1</v>
      </c>
      <c r="F1462" s="11">
        <v>0</v>
      </c>
      <c r="G1462" s="14">
        <v>0</v>
      </c>
      <c r="H1462" s="13">
        <v>0</v>
      </c>
      <c r="I1462" s="14">
        <v>1</v>
      </c>
      <c r="J1462" s="14">
        <v>0</v>
      </c>
      <c r="K1462" s="14">
        <v>0</v>
      </c>
      <c r="L1462" s="11">
        <v>0</v>
      </c>
      <c r="M1462" s="11">
        <v>0</v>
      </c>
      <c r="N1462" s="11">
        <v>2</v>
      </c>
      <c r="O1462" s="11">
        <v>1</v>
      </c>
      <c r="P1462" s="11">
        <v>1</v>
      </c>
      <c r="Q1462" s="11">
        <v>0</v>
      </c>
      <c r="R1462" s="6">
        <v>0</v>
      </c>
      <c r="S1462" s="11">
        <v>0</v>
      </c>
      <c r="T1462" s="11">
        <v>1</v>
      </c>
      <c r="U1462" s="11">
        <v>2</v>
      </c>
      <c r="V1462" s="11">
        <v>0</v>
      </c>
      <c r="W1462" s="11">
        <v>2</v>
      </c>
      <c r="X1462" s="11">
        <v>0</v>
      </c>
      <c r="Y1462" s="11">
        <v>1</v>
      </c>
      <c r="Z1462" s="11">
        <v>0</v>
      </c>
      <c r="AA1462" s="11">
        <v>0</v>
      </c>
      <c r="AB1462" s="11">
        <v>0</v>
      </c>
      <c r="AC1462" s="11">
        <v>0</v>
      </c>
      <c r="AD1462" s="11">
        <v>6</v>
      </c>
      <c r="AE1462" s="11">
        <v>1</v>
      </c>
      <c r="AF1462" s="11">
        <v>3</v>
      </c>
      <c r="AG1462" s="6">
        <v>0</v>
      </c>
      <c r="AH1462" s="6">
        <v>0</v>
      </c>
      <c r="AI1462" s="6">
        <v>0</v>
      </c>
      <c r="AJ1462" s="6">
        <v>1.5</v>
      </c>
      <c r="AK1462" s="11">
        <v>0</v>
      </c>
      <c r="AL1462" s="11">
        <v>0</v>
      </c>
      <c r="AM1462" s="11">
        <v>0</v>
      </c>
      <c r="AN1462" s="11">
        <v>1</v>
      </c>
      <c r="AO1462" s="11">
        <v>5000</v>
      </c>
      <c r="AP1462" s="11">
        <v>0.5</v>
      </c>
      <c r="AQ1462" s="11">
        <v>0</v>
      </c>
      <c r="AR1462" s="6">
        <v>0</v>
      </c>
      <c r="AS1462" s="11" t="s">
        <v>158</v>
      </c>
      <c r="AT1462" s="15" t="s">
        <v>159</v>
      </c>
      <c r="AU1462" s="11" t="s">
        <v>348</v>
      </c>
      <c r="AV1462" s="14">
        <v>10000007</v>
      </c>
      <c r="AW1462" s="14">
        <v>70105001</v>
      </c>
      <c r="AX1462" s="12" t="s">
        <v>160</v>
      </c>
      <c r="AY1462" s="11" t="s">
        <v>1793</v>
      </c>
      <c r="AZ1462" s="13">
        <v>0</v>
      </c>
      <c r="BA1462" s="13">
        <v>0</v>
      </c>
      <c r="BB1462" s="37" t="s">
        <v>1794</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73003104</v>
      </c>
      <c r="D1463" s="12" t="s">
        <v>457</v>
      </c>
      <c r="E1463" s="14">
        <v>1</v>
      </c>
      <c r="F1463" s="14">
        <v>60010500</v>
      </c>
      <c r="G1463" s="14">
        <v>0</v>
      </c>
      <c r="H1463" s="13">
        <v>0</v>
      </c>
      <c r="I1463" s="14">
        <v>1</v>
      </c>
      <c r="J1463" s="14">
        <v>0</v>
      </c>
      <c r="K1463" s="14">
        <v>0</v>
      </c>
      <c r="L1463" s="14">
        <v>0</v>
      </c>
      <c r="M1463" s="14">
        <v>0</v>
      </c>
      <c r="N1463" s="11">
        <v>2</v>
      </c>
      <c r="O1463" s="14">
        <v>1</v>
      </c>
      <c r="P1463" s="14">
        <v>0.05</v>
      </c>
      <c r="Q1463" s="14">
        <v>0</v>
      </c>
      <c r="R1463" s="6">
        <v>0</v>
      </c>
      <c r="S1463" s="13">
        <v>0</v>
      </c>
      <c r="T1463" s="11">
        <v>1</v>
      </c>
      <c r="U1463" s="14">
        <v>1</v>
      </c>
      <c r="V1463" s="14">
        <v>0</v>
      </c>
      <c r="W1463" s="14">
        <v>2</v>
      </c>
      <c r="X1463" s="14">
        <v>0</v>
      </c>
      <c r="Y1463" s="14">
        <v>0</v>
      </c>
      <c r="Z1463" s="14">
        <v>0</v>
      </c>
      <c r="AA1463" s="14">
        <v>0</v>
      </c>
      <c r="AB1463" s="11">
        <v>0</v>
      </c>
      <c r="AC1463" s="14">
        <v>0</v>
      </c>
      <c r="AD1463" s="14">
        <v>10</v>
      </c>
      <c r="AE1463" s="14">
        <v>0</v>
      </c>
      <c r="AF1463" s="14">
        <v>0</v>
      </c>
      <c r="AG1463" s="6">
        <v>7</v>
      </c>
      <c r="AH1463" s="6">
        <v>0</v>
      </c>
      <c r="AI1463" s="6">
        <v>0</v>
      </c>
      <c r="AJ1463" s="6">
        <v>0</v>
      </c>
      <c r="AK1463" s="14">
        <v>0</v>
      </c>
      <c r="AL1463" s="14">
        <v>0</v>
      </c>
      <c r="AM1463" s="14">
        <v>0</v>
      </c>
      <c r="AN1463" s="14">
        <v>0</v>
      </c>
      <c r="AO1463" s="14">
        <v>1000</v>
      </c>
      <c r="AP1463" s="14">
        <v>0.5</v>
      </c>
      <c r="AQ1463" s="14">
        <v>0</v>
      </c>
      <c r="AR1463" s="6">
        <v>0</v>
      </c>
      <c r="AS1463" s="14" t="s">
        <v>425</v>
      </c>
      <c r="AT1463" s="15" t="s">
        <v>458</v>
      </c>
      <c r="AU1463" s="14">
        <v>0</v>
      </c>
      <c r="AV1463" s="14">
        <v>10007001</v>
      </c>
      <c r="AW1463" s="14">
        <v>0</v>
      </c>
      <c r="AX1463" s="15" t="s">
        <v>160</v>
      </c>
      <c r="AY1463" s="15" t="s">
        <v>158</v>
      </c>
      <c r="AZ1463" s="13">
        <v>0</v>
      </c>
      <c r="BA1463" s="13">
        <v>0</v>
      </c>
      <c r="BB1463" s="68" t="s">
        <v>1903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73003201</v>
      </c>
      <c r="D1464" s="12" t="s">
        <v>429</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158</v>
      </c>
      <c r="AT1464" s="15" t="s">
        <v>196</v>
      </c>
      <c r="AU1464" s="11" t="s">
        <v>348</v>
      </c>
      <c r="AV1464" s="14">
        <v>10000007</v>
      </c>
      <c r="AW1464" s="14">
        <v>70103003</v>
      </c>
      <c r="AX1464" s="12" t="s">
        <v>160</v>
      </c>
      <c r="AY1464" s="11" t="s">
        <v>1881</v>
      </c>
      <c r="AZ1464" s="13">
        <v>0</v>
      </c>
      <c r="BA1464" s="13">
        <v>0</v>
      </c>
      <c r="BB1464" s="37" t="s">
        <v>431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73003202</v>
      </c>
      <c r="D1465" s="15" t="s">
        <v>1904</v>
      </c>
      <c r="E1465" s="14">
        <v>1</v>
      </c>
      <c r="F1465" s="14">
        <v>60010500</v>
      </c>
      <c r="G1465" s="14">
        <v>0</v>
      </c>
      <c r="H1465" s="13">
        <v>0</v>
      </c>
      <c r="I1465" s="14">
        <v>1</v>
      </c>
      <c r="J1465" s="14">
        <v>0</v>
      </c>
      <c r="K1465" s="14">
        <v>0</v>
      </c>
      <c r="L1465" s="14">
        <v>0</v>
      </c>
      <c r="M1465" s="14">
        <v>0</v>
      </c>
      <c r="N1465" s="11">
        <v>2</v>
      </c>
      <c r="O1465" s="14">
        <v>2</v>
      </c>
      <c r="P1465" s="14">
        <v>0.95</v>
      </c>
      <c r="Q1465" s="14">
        <v>0</v>
      </c>
      <c r="R1465" s="6">
        <v>0</v>
      </c>
      <c r="S1465" s="13">
        <v>0</v>
      </c>
      <c r="T1465" s="11">
        <v>1</v>
      </c>
      <c r="U1465" s="14">
        <v>2</v>
      </c>
      <c r="V1465" s="14">
        <v>0</v>
      </c>
      <c r="W1465" s="14">
        <v>0</v>
      </c>
      <c r="X1465" s="14">
        <v>0</v>
      </c>
      <c r="Y1465" s="14">
        <v>0</v>
      </c>
      <c r="Z1465" s="14">
        <v>0</v>
      </c>
      <c r="AA1465" s="14">
        <v>0</v>
      </c>
      <c r="AB1465" s="11">
        <v>0</v>
      </c>
      <c r="AC1465" s="14">
        <v>0</v>
      </c>
      <c r="AD1465" s="14">
        <v>20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v>83000001</v>
      </c>
      <c r="AT1465" s="15" t="s">
        <v>458</v>
      </c>
      <c r="AU1465" s="14">
        <v>0</v>
      </c>
      <c r="AV1465" s="14">
        <v>10007001</v>
      </c>
      <c r="AW1465" s="14">
        <v>0</v>
      </c>
      <c r="AX1465" s="15" t="s">
        <v>160</v>
      </c>
      <c r="AY1465" s="15" t="s">
        <v>158</v>
      </c>
      <c r="AZ1465" s="13">
        <v>0</v>
      </c>
      <c r="BA1465" s="13">
        <v>0</v>
      </c>
      <c r="BB1465" s="68" t="s">
        <v>1905</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73003203</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1846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73003204</v>
      </c>
      <c r="D1467" s="9" t="s">
        <v>481</v>
      </c>
      <c r="E1467" s="9">
        <v>1</v>
      </c>
      <c r="F1467" s="11">
        <v>60010002</v>
      </c>
      <c r="G1467" s="9">
        <v>0</v>
      </c>
      <c r="H1467" s="10">
        <v>0</v>
      </c>
      <c r="I1467" s="9">
        <v>0</v>
      </c>
      <c r="J1467" s="9">
        <v>0</v>
      </c>
      <c r="K1467" s="10">
        <v>0</v>
      </c>
      <c r="L1467" s="10">
        <v>0</v>
      </c>
      <c r="M1467" s="9">
        <v>0</v>
      </c>
      <c r="N1467" s="9">
        <v>2</v>
      </c>
      <c r="O1467" s="9">
        <v>2</v>
      </c>
      <c r="P1467" s="9">
        <v>0.95</v>
      </c>
      <c r="Q1467" s="9">
        <v>0</v>
      </c>
      <c r="R1467" s="6">
        <v>0</v>
      </c>
      <c r="S1467" s="9">
        <v>0</v>
      </c>
      <c r="T1467" s="11">
        <v>1</v>
      </c>
      <c r="U1467" s="9">
        <v>2</v>
      </c>
      <c r="V1467" s="10">
        <v>0</v>
      </c>
      <c r="W1467" s="9">
        <v>3</v>
      </c>
      <c r="X1467" s="9">
        <v>0</v>
      </c>
      <c r="Y1467" s="9">
        <v>0</v>
      </c>
      <c r="Z1467" s="9">
        <v>0</v>
      </c>
      <c r="AA1467" s="10">
        <v>0</v>
      </c>
      <c r="AB1467" s="9">
        <v>0</v>
      </c>
      <c r="AC1467" s="9">
        <v>0</v>
      </c>
      <c r="AD1467" s="9">
        <v>15</v>
      </c>
      <c r="AE1467" s="9">
        <v>2</v>
      </c>
      <c r="AF1467" s="9" t="s">
        <v>482</v>
      </c>
      <c r="AG1467" s="27">
        <v>0</v>
      </c>
      <c r="AH1467" s="27">
        <v>2</v>
      </c>
      <c r="AI1467" s="6">
        <v>0</v>
      </c>
      <c r="AJ1467" s="9">
        <v>4</v>
      </c>
      <c r="AK1467" s="28">
        <v>0</v>
      </c>
      <c r="AL1467" s="9">
        <v>0</v>
      </c>
      <c r="AM1467" s="9">
        <v>0</v>
      </c>
      <c r="AN1467" s="9">
        <v>2</v>
      </c>
      <c r="AO1467" s="11">
        <v>4000</v>
      </c>
      <c r="AP1467" s="9">
        <v>2</v>
      </c>
      <c r="AQ1467" s="9">
        <v>0</v>
      </c>
      <c r="AR1467" s="6">
        <v>0</v>
      </c>
      <c r="AS1467" s="11" t="s">
        <v>425</v>
      </c>
      <c r="AT1467" s="15" t="s">
        <v>213</v>
      </c>
      <c r="AU1467" s="10">
        <v>0</v>
      </c>
      <c r="AV1467" s="10">
        <v>0</v>
      </c>
      <c r="AW1467" s="10">
        <v>70205004</v>
      </c>
      <c r="AX1467" s="15" t="s">
        <v>160</v>
      </c>
      <c r="AY1467" s="15">
        <v>0</v>
      </c>
      <c r="AZ1467" s="15">
        <v>0</v>
      </c>
      <c r="BA1467" s="15">
        <v>0</v>
      </c>
      <c r="BB1467" s="37" t="s">
        <v>483</v>
      </c>
      <c r="BC1467" s="9">
        <v>2</v>
      </c>
      <c r="BD1467" s="9">
        <v>0</v>
      </c>
      <c r="BE1467" s="14">
        <v>0</v>
      </c>
      <c r="BF1467" s="9">
        <v>1</v>
      </c>
      <c r="BG1467" s="9">
        <v>2</v>
      </c>
      <c r="BH1467" s="28">
        <v>0</v>
      </c>
      <c r="BI1467" s="9">
        <v>0</v>
      </c>
      <c r="BJ1467" s="6">
        <v>0</v>
      </c>
      <c r="BK1467" s="6">
        <v>0</v>
      </c>
      <c r="BL1467" s="6">
        <v>0</v>
      </c>
      <c r="BM1467" s="6">
        <v>0</v>
      </c>
      <c r="BN1467" s="6">
        <v>0</v>
      </c>
      <c r="BO1467" s="6">
        <v>0</v>
      </c>
    </row>
    <row r="1468" spans="3:67" ht="20.100000000000001" customHeight="1">
      <c r="C1468" s="14">
        <v>73003301</v>
      </c>
      <c r="D1468" s="54" t="s">
        <v>402</v>
      </c>
      <c r="E1468" s="11">
        <v>1</v>
      </c>
      <c r="F1468" s="11">
        <v>90002001</v>
      </c>
      <c r="G1468" s="55">
        <v>0</v>
      </c>
      <c r="H1468" s="13">
        <v>0</v>
      </c>
      <c r="I1468" s="14">
        <v>1</v>
      </c>
      <c r="J1468" s="14">
        <v>0</v>
      </c>
      <c r="K1468" s="14">
        <v>0</v>
      </c>
      <c r="L1468" s="55">
        <v>0</v>
      </c>
      <c r="M1468" s="55">
        <v>0</v>
      </c>
      <c r="N1468" s="55">
        <v>2</v>
      </c>
      <c r="O1468" s="55">
        <v>2</v>
      </c>
      <c r="P1468" s="55">
        <v>0.9</v>
      </c>
      <c r="Q1468" s="55">
        <v>0</v>
      </c>
      <c r="R1468" s="6">
        <v>0</v>
      </c>
      <c r="S1468" s="55">
        <v>0</v>
      </c>
      <c r="T1468" s="11">
        <v>1</v>
      </c>
      <c r="U1468" s="55">
        <v>2</v>
      </c>
      <c r="V1468" s="55">
        <v>0</v>
      </c>
      <c r="W1468" s="55">
        <v>3</v>
      </c>
      <c r="X1468" s="55">
        <v>0</v>
      </c>
      <c r="Y1468" s="55">
        <v>0</v>
      </c>
      <c r="Z1468" s="55">
        <v>0</v>
      </c>
      <c r="AA1468" s="55">
        <v>0</v>
      </c>
      <c r="AB1468" s="55">
        <v>0</v>
      </c>
      <c r="AC1468" s="55">
        <v>0</v>
      </c>
      <c r="AD1468" s="55">
        <v>20</v>
      </c>
      <c r="AE1468" s="55">
        <v>2</v>
      </c>
      <c r="AF1468" s="55" t="s">
        <v>403</v>
      </c>
      <c r="AG1468" s="6">
        <v>0</v>
      </c>
      <c r="AH1468" s="6">
        <v>2</v>
      </c>
      <c r="AI1468" s="6">
        <v>0</v>
      </c>
      <c r="AJ1468" s="62">
        <v>0</v>
      </c>
      <c r="AK1468" s="55">
        <v>0</v>
      </c>
      <c r="AL1468" s="55">
        <v>0</v>
      </c>
      <c r="AM1468" s="55">
        <v>0</v>
      </c>
      <c r="AN1468" s="55">
        <v>5</v>
      </c>
      <c r="AO1468" s="55">
        <v>5000</v>
      </c>
      <c r="AP1468" s="55">
        <v>0</v>
      </c>
      <c r="AQ1468" s="55">
        <v>0</v>
      </c>
      <c r="AR1468" s="6">
        <v>0</v>
      </c>
      <c r="AS1468" s="55">
        <v>0</v>
      </c>
      <c r="AT1468" s="54" t="s">
        <v>213</v>
      </c>
      <c r="AU1468" s="11">
        <v>0</v>
      </c>
      <c r="AV1468" s="66">
        <v>0</v>
      </c>
      <c r="AW1468" s="14">
        <v>22000030</v>
      </c>
      <c r="AX1468" s="54" t="s">
        <v>404</v>
      </c>
      <c r="AY1468" s="55" t="s">
        <v>1906</v>
      </c>
      <c r="AZ1468" s="73">
        <v>0</v>
      </c>
      <c r="BA1468" s="73">
        <v>0</v>
      </c>
      <c r="BB1468" s="74" t="s">
        <v>1907</v>
      </c>
      <c r="BC1468" s="55">
        <v>0</v>
      </c>
      <c r="BD1468" s="11">
        <v>0</v>
      </c>
      <c r="BE1468" s="55">
        <v>0</v>
      </c>
      <c r="BF1468" s="55">
        <v>0</v>
      </c>
      <c r="BG1468" s="55">
        <v>0</v>
      </c>
      <c r="BH1468" s="55">
        <v>0</v>
      </c>
      <c r="BI1468" s="11">
        <v>0</v>
      </c>
      <c r="BJ1468" s="6">
        <v>0</v>
      </c>
      <c r="BK1468" s="6">
        <v>0</v>
      </c>
      <c r="BL1468" s="6">
        <v>0</v>
      </c>
      <c r="BM1468" s="6">
        <v>0</v>
      </c>
      <c r="BN1468" s="6">
        <v>0</v>
      </c>
      <c r="BO1468" s="6">
        <v>0</v>
      </c>
    </row>
    <row r="1469" spans="3:67" ht="20.100000000000001" customHeight="1">
      <c r="C1469" s="14">
        <v>73003302</v>
      </c>
      <c r="D1469" s="12" t="s">
        <v>387</v>
      </c>
      <c r="E1469" s="14">
        <v>1</v>
      </c>
      <c r="F1469" s="11">
        <v>60010300</v>
      </c>
      <c r="G1469" s="14">
        <v>0</v>
      </c>
      <c r="H1469" s="13">
        <v>0</v>
      </c>
      <c r="I1469" s="14">
        <v>1</v>
      </c>
      <c r="J1469" s="14">
        <v>0</v>
      </c>
      <c r="K1469" s="14">
        <v>0</v>
      </c>
      <c r="L1469" s="11">
        <v>0</v>
      </c>
      <c r="M1469" s="11">
        <v>0</v>
      </c>
      <c r="N1469" s="55">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355</v>
      </c>
      <c r="AV1469" s="14">
        <v>0</v>
      </c>
      <c r="AW1469" s="14">
        <v>0</v>
      </c>
      <c r="AX1469" s="12" t="s">
        <v>343</v>
      </c>
      <c r="AY1469" s="11" t="s">
        <v>1908</v>
      </c>
      <c r="AZ1469" s="13">
        <v>0</v>
      </c>
      <c r="BA1469" s="13">
        <v>0</v>
      </c>
      <c r="BB1469" s="37" t="s">
        <v>1797</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73003303</v>
      </c>
      <c r="D1470" s="12" t="s">
        <v>670</v>
      </c>
      <c r="E1470" s="14">
        <v>1</v>
      </c>
      <c r="F1470" s="11">
        <v>60010100</v>
      </c>
      <c r="G1470" s="14">
        <v>0</v>
      </c>
      <c r="H1470" s="13">
        <v>0</v>
      </c>
      <c r="I1470" s="14">
        <v>1</v>
      </c>
      <c r="J1470" s="14">
        <v>0</v>
      </c>
      <c r="K1470" s="14">
        <v>0</v>
      </c>
      <c r="L1470" s="11">
        <v>0</v>
      </c>
      <c r="M1470" s="11">
        <v>0</v>
      </c>
      <c r="N1470" s="55">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167</v>
      </c>
      <c r="AG1470" s="6">
        <v>0</v>
      </c>
      <c r="AH1470" s="6">
        <v>2</v>
      </c>
      <c r="AI1470" s="6">
        <v>0</v>
      </c>
      <c r="AJ1470" s="6">
        <v>1.5</v>
      </c>
      <c r="AK1470" s="11">
        <v>0</v>
      </c>
      <c r="AL1470" s="11">
        <v>0</v>
      </c>
      <c r="AM1470" s="11">
        <v>0</v>
      </c>
      <c r="AN1470" s="11">
        <v>1.5</v>
      </c>
      <c r="AO1470" s="11">
        <v>10000</v>
      </c>
      <c r="AP1470" s="11">
        <v>1</v>
      </c>
      <c r="AQ1470" s="11">
        <v>5</v>
      </c>
      <c r="AR1470" s="6">
        <v>0</v>
      </c>
      <c r="AS1470" s="11" t="s">
        <v>158</v>
      </c>
      <c r="AT1470" s="15" t="s">
        <v>397</v>
      </c>
      <c r="AU1470" s="11" t="s">
        <v>348</v>
      </c>
      <c r="AV1470" s="14">
        <v>10000007</v>
      </c>
      <c r="AW1470" s="14">
        <v>70302003</v>
      </c>
      <c r="AX1470" s="15" t="s">
        <v>379</v>
      </c>
      <c r="AY1470" s="13">
        <v>0</v>
      </c>
      <c r="AZ1470" s="13">
        <v>0</v>
      </c>
      <c r="BA1470" s="13">
        <v>0</v>
      </c>
      <c r="BB1470" s="37" t="s">
        <v>629</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73003304</v>
      </c>
      <c r="D1471" s="54" t="s">
        <v>1909</v>
      </c>
      <c r="E1471" s="66">
        <v>1</v>
      </c>
      <c r="F1471" s="66">
        <v>60010500</v>
      </c>
      <c r="G1471" s="66">
        <v>0</v>
      </c>
      <c r="H1471" s="73">
        <v>0</v>
      </c>
      <c r="I1471" s="66">
        <v>1</v>
      </c>
      <c r="J1471" s="66">
        <v>0</v>
      </c>
      <c r="K1471" s="66">
        <v>0</v>
      </c>
      <c r="L1471" s="66">
        <v>0</v>
      </c>
      <c r="M1471" s="66">
        <v>0</v>
      </c>
      <c r="N1471" s="55">
        <v>2</v>
      </c>
      <c r="O1471" s="66">
        <v>2</v>
      </c>
      <c r="P1471" s="66">
        <v>0.95</v>
      </c>
      <c r="Q1471" s="66">
        <v>0</v>
      </c>
      <c r="R1471" s="62">
        <v>1</v>
      </c>
      <c r="S1471" s="73">
        <v>0</v>
      </c>
      <c r="T1471" s="55">
        <v>1</v>
      </c>
      <c r="U1471" s="66">
        <v>1</v>
      </c>
      <c r="V1471" s="66">
        <v>0</v>
      </c>
      <c r="W1471" s="66">
        <v>2</v>
      </c>
      <c r="X1471" s="66">
        <v>0</v>
      </c>
      <c r="Y1471" s="66">
        <v>0</v>
      </c>
      <c r="Z1471" s="66">
        <v>0</v>
      </c>
      <c r="AA1471" s="66">
        <v>0</v>
      </c>
      <c r="AB1471" s="55">
        <v>0</v>
      </c>
      <c r="AC1471" s="66">
        <v>0</v>
      </c>
      <c r="AD1471" s="66">
        <v>10</v>
      </c>
      <c r="AE1471" s="66">
        <v>0</v>
      </c>
      <c r="AF1471" s="66">
        <v>0</v>
      </c>
      <c r="AG1471" s="62">
        <v>7</v>
      </c>
      <c r="AH1471" s="62">
        <v>0</v>
      </c>
      <c r="AI1471" s="6">
        <v>0</v>
      </c>
      <c r="AJ1471" s="62">
        <v>0</v>
      </c>
      <c r="AK1471" s="66">
        <v>0</v>
      </c>
      <c r="AL1471" s="66">
        <v>0</v>
      </c>
      <c r="AM1471" s="66">
        <v>0</v>
      </c>
      <c r="AN1471" s="66">
        <v>0</v>
      </c>
      <c r="AO1471" s="66">
        <v>1000</v>
      </c>
      <c r="AP1471" s="66">
        <v>0.5</v>
      </c>
      <c r="AQ1471" s="66">
        <v>0</v>
      </c>
      <c r="AR1471" s="62">
        <v>0</v>
      </c>
      <c r="AS1471" s="66">
        <v>83000003</v>
      </c>
      <c r="AT1471" s="82" t="s">
        <v>458</v>
      </c>
      <c r="AU1471" s="66">
        <v>0</v>
      </c>
      <c r="AV1471" s="66">
        <v>10007001</v>
      </c>
      <c r="AW1471" s="66">
        <v>0</v>
      </c>
      <c r="AX1471" s="82" t="s">
        <v>160</v>
      </c>
      <c r="AY1471" s="82" t="s">
        <v>158</v>
      </c>
      <c r="AZ1471" s="73">
        <v>0</v>
      </c>
      <c r="BA1471" s="73">
        <v>0</v>
      </c>
      <c r="BB1471" s="84" t="s">
        <v>1903</v>
      </c>
      <c r="BC1471" s="66">
        <v>0</v>
      </c>
      <c r="BD1471" s="55">
        <v>0</v>
      </c>
      <c r="BE1471" s="66">
        <v>0</v>
      </c>
      <c r="BF1471" s="66">
        <v>0</v>
      </c>
      <c r="BG1471" s="66">
        <v>0</v>
      </c>
      <c r="BH1471" s="66">
        <v>0</v>
      </c>
      <c r="BI1471" s="85">
        <v>0</v>
      </c>
      <c r="BJ1471" s="6">
        <v>0</v>
      </c>
      <c r="BK1471" s="6">
        <v>0</v>
      </c>
      <c r="BL1471" s="6">
        <v>0</v>
      </c>
      <c r="BM1471" s="6">
        <v>0</v>
      </c>
      <c r="BN1471" s="6">
        <v>0</v>
      </c>
      <c r="BO1471" s="6">
        <v>0</v>
      </c>
    </row>
    <row r="1472" spans="3:67" ht="19.5" customHeight="1">
      <c r="C1472" s="14">
        <v>73003305</v>
      </c>
      <c r="D1472" s="12" t="s">
        <v>619</v>
      </c>
      <c r="E1472" s="14">
        <v>1</v>
      </c>
      <c r="F1472" s="11">
        <v>60010100</v>
      </c>
      <c r="G1472" s="14">
        <v>0</v>
      </c>
      <c r="H1472" s="13">
        <v>0</v>
      </c>
      <c r="I1472" s="14">
        <v>1</v>
      </c>
      <c r="J1472" s="14">
        <v>0</v>
      </c>
      <c r="K1472" s="14">
        <v>0</v>
      </c>
      <c r="L1472" s="11">
        <v>0</v>
      </c>
      <c r="M1472" s="11">
        <v>0</v>
      </c>
      <c r="N1472" s="55">
        <v>2</v>
      </c>
      <c r="O1472" s="11">
        <v>2</v>
      </c>
      <c r="P1472" s="11">
        <v>0.9</v>
      </c>
      <c r="Q1472" s="11">
        <v>0</v>
      </c>
      <c r="R1472" s="6">
        <v>1</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90001023</v>
      </c>
      <c r="AT1472" s="15" t="s">
        <v>196</v>
      </c>
      <c r="AU1472" s="11" t="s">
        <v>348</v>
      </c>
      <c r="AV1472" s="14">
        <v>10000007</v>
      </c>
      <c r="AW1472" s="14">
        <v>70403003</v>
      </c>
      <c r="AX1472" s="12" t="s">
        <v>160</v>
      </c>
      <c r="AY1472" s="11">
        <v>0</v>
      </c>
      <c r="AZ1472" s="13">
        <v>0</v>
      </c>
      <c r="BA1472" s="13">
        <v>0</v>
      </c>
      <c r="BB1472" s="37" t="s">
        <v>1846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73003306</v>
      </c>
      <c r="D1473" s="15" t="s">
        <v>434</v>
      </c>
      <c r="E1473" s="14">
        <v>1</v>
      </c>
      <c r="F1473" s="14">
        <v>60010500</v>
      </c>
      <c r="G1473" s="14">
        <v>0</v>
      </c>
      <c r="H1473" s="13">
        <v>0</v>
      </c>
      <c r="I1473" s="14">
        <v>1</v>
      </c>
      <c r="J1473" s="14">
        <v>0</v>
      </c>
      <c r="K1473" s="14">
        <v>0</v>
      </c>
      <c r="L1473" s="14">
        <v>0</v>
      </c>
      <c r="M1473" s="14">
        <v>0</v>
      </c>
      <c r="N1473" s="55">
        <v>2</v>
      </c>
      <c r="O1473" s="14">
        <v>2</v>
      </c>
      <c r="P1473" s="14">
        <v>0.6</v>
      </c>
      <c r="Q1473" s="14">
        <v>0</v>
      </c>
      <c r="R1473" s="6">
        <v>0</v>
      </c>
      <c r="S1473" s="13">
        <v>0</v>
      </c>
      <c r="T1473" s="11">
        <v>1</v>
      </c>
      <c r="U1473" s="14">
        <v>2</v>
      </c>
      <c r="V1473" s="14">
        <v>0</v>
      </c>
      <c r="W1473" s="14">
        <v>0</v>
      </c>
      <c r="X1473" s="14">
        <v>0</v>
      </c>
      <c r="Y1473" s="14">
        <v>0</v>
      </c>
      <c r="Z1473" s="14">
        <v>0</v>
      </c>
      <c r="AA1473" s="14">
        <v>0</v>
      </c>
      <c r="AB1473" s="14">
        <v>0</v>
      </c>
      <c r="AC1473" s="14">
        <v>0</v>
      </c>
      <c r="AD1473" s="11">
        <v>99999</v>
      </c>
      <c r="AE1473" s="14">
        <v>0</v>
      </c>
      <c r="AF1473" s="14">
        <v>0</v>
      </c>
      <c r="AG1473" s="6">
        <v>2</v>
      </c>
      <c r="AH1473" s="6">
        <v>0</v>
      </c>
      <c r="AI1473" s="6">
        <v>0</v>
      </c>
      <c r="AJ1473" s="6">
        <v>0</v>
      </c>
      <c r="AK1473" s="14">
        <v>0</v>
      </c>
      <c r="AL1473" s="14">
        <v>0</v>
      </c>
      <c r="AM1473" s="14">
        <v>0</v>
      </c>
      <c r="AN1473" s="14">
        <v>0</v>
      </c>
      <c r="AO1473" s="14">
        <v>1000</v>
      </c>
      <c r="AP1473" s="14">
        <v>0</v>
      </c>
      <c r="AQ1473" s="14">
        <v>0</v>
      </c>
      <c r="AR1473" s="6">
        <v>90104002</v>
      </c>
      <c r="AS1473" s="14" t="s">
        <v>158</v>
      </c>
      <c r="AT1473" s="15" t="s">
        <v>159</v>
      </c>
      <c r="AU1473" s="14" t="s">
        <v>246</v>
      </c>
      <c r="AV1473" s="14">
        <v>0</v>
      </c>
      <c r="AW1473" s="14">
        <v>0</v>
      </c>
      <c r="AX1473" s="15" t="s">
        <v>160</v>
      </c>
      <c r="AY1473" s="15" t="s">
        <v>158</v>
      </c>
      <c r="AZ1473" s="13">
        <v>0</v>
      </c>
      <c r="BA1473" s="13">
        <v>0</v>
      </c>
      <c r="BB1473" s="68" t="s">
        <v>435</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73003307</v>
      </c>
      <c r="D1474" s="12" t="s">
        <v>1910</v>
      </c>
      <c r="E1474" s="14">
        <v>1</v>
      </c>
      <c r="F1474" s="11">
        <v>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1</v>
      </c>
      <c r="X1474" s="11">
        <v>0</v>
      </c>
      <c r="Y1474" s="11">
        <v>1</v>
      </c>
      <c r="Z1474" s="11">
        <v>0</v>
      </c>
      <c r="AA1474" s="11">
        <v>0</v>
      </c>
      <c r="AB1474" s="11">
        <v>0</v>
      </c>
      <c r="AC1474" s="11">
        <v>0</v>
      </c>
      <c r="AD1474" s="11">
        <v>3</v>
      </c>
      <c r="AE1474" s="11">
        <v>1</v>
      </c>
      <c r="AF1474" s="11">
        <v>3</v>
      </c>
      <c r="AG1474" s="6">
        <v>0</v>
      </c>
      <c r="AH1474" s="6">
        <v>0</v>
      </c>
      <c r="AI1474" s="6">
        <v>0</v>
      </c>
      <c r="AJ1474" s="6">
        <v>1.5</v>
      </c>
      <c r="AK1474" s="11">
        <v>0</v>
      </c>
      <c r="AL1474" s="11">
        <v>0</v>
      </c>
      <c r="AM1474" s="11">
        <v>0</v>
      </c>
      <c r="AN1474" s="11">
        <v>1</v>
      </c>
      <c r="AO1474" s="11">
        <v>1500</v>
      </c>
      <c r="AP1474" s="11">
        <v>0.5</v>
      </c>
      <c r="AQ1474" s="11">
        <v>0</v>
      </c>
      <c r="AR1474" s="6">
        <v>0</v>
      </c>
      <c r="AS1474" s="11">
        <v>83000002</v>
      </c>
      <c r="AT1474" s="15" t="s">
        <v>159</v>
      </c>
      <c r="AU1474" s="11" t="s">
        <v>348</v>
      </c>
      <c r="AV1474" s="14">
        <v>10000007</v>
      </c>
      <c r="AW1474" s="14">
        <v>70105001</v>
      </c>
      <c r="AX1474" s="12" t="s">
        <v>160</v>
      </c>
      <c r="AY1474" s="11" t="s">
        <v>1793</v>
      </c>
      <c r="AZ1474" s="13">
        <v>0</v>
      </c>
      <c r="BA1474" s="13">
        <v>0</v>
      </c>
      <c r="BB1474" s="37" t="s">
        <v>1794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73003308</v>
      </c>
      <c r="D1475" s="12" t="s">
        <v>670</v>
      </c>
      <c r="E1475" s="14">
        <v>1</v>
      </c>
      <c r="F1475" s="11">
        <v>60010100</v>
      </c>
      <c r="G1475" s="14">
        <v>0</v>
      </c>
      <c r="H1475" s="13">
        <v>0</v>
      </c>
      <c r="I1475" s="14">
        <v>1</v>
      </c>
      <c r="J1475" s="14">
        <v>0</v>
      </c>
      <c r="K1475" s="14">
        <v>0</v>
      </c>
      <c r="L1475" s="11">
        <v>0</v>
      </c>
      <c r="M1475" s="11">
        <v>0</v>
      </c>
      <c r="N1475" s="55">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10</v>
      </c>
      <c r="AE1475" s="11">
        <v>2</v>
      </c>
      <c r="AF1475" s="11" t="s">
        <v>167</v>
      </c>
      <c r="AG1475" s="6">
        <v>0</v>
      </c>
      <c r="AH1475" s="6">
        <v>2</v>
      </c>
      <c r="AI1475" s="6">
        <v>0</v>
      </c>
      <c r="AJ1475" s="6">
        <v>1.5</v>
      </c>
      <c r="AK1475" s="11">
        <v>0</v>
      </c>
      <c r="AL1475" s="11">
        <v>0</v>
      </c>
      <c r="AM1475" s="11">
        <v>0</v>
      </c>
      <c r="AN1475" s="11">
        <v>1.5</v>
      </c>
      <c r="AO1475" s="11">
        <v>10000</v>
      </c>
      <c r="AP1475" s="11">
        <v>1</v>
      </c>
      <c r="AQ1475" s="11">
        <v>5</v>
      </c>
      <c r="AR1475" s="6">
        <v>0</v>
      </c>
      <c r="AS1475" s="11" t="s">
        <v>158</v>
      </c>
      <c r="AT1475" s="15" t="s">
        <v>397</v>
      </c>
      <c r="AU1475" s="11" t="s">
        <v>348</v>
      </c>
      <c r="AV1475" s="14">
        <v>10000007</v>
      </c>
      <c r="AW1475" s="14">
        <v>70302003</v>
      </c>
      <c r="AX1475" s="15" t="s">
        <v>379</v>
      </c>
      <c r="AY1475" s="13" t="s">
        <v>1911</v>
      </c>
      <c r="AZ1475" s="13">
        <v>0</v>
      </c>
      <c r="BA1475" s="13">
        <v>0</v>
      </c>
      <c r="BB1475" s="37" t="s">
        <v>629</v>
      </c>
      <c r="BC1475" s="11">
        <v>1</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73004101</v>
      </c>
      <c r="D1476" s="12" t="s">
        <v>457</v>
      </c>
      <c r="E1476" s="14">
        <v>1</v>
      </c>
      <c r="F1476" s="14">
        <v>60010500</v>
      </c>
      <c r="G1476" s="14">
        <v>0</v>
      </c>
      <c r="H1476" s="13">
        <v>0</v>
      </c>
      <c r="I1476" s="14">
        <v>1</v>
      </c>
      <c r="J1476" s="14">
        <v>0</v>
      </c>
      <c r="K1476" s="14">
        <v>0</v>
      </c>
      <c r="L1476" s="14">
        <v>0</v>
      </c>
      <c r="M1476" s="14">
        <v>0</v>
      </c>
      <c r="N1476" s="55">
        <v>2</v>
      </c>
      <c r="O1476" s="14">
        <v>2</v>
      </c>
      <c r="P1476" s="14">
        <v>0.95</v>
      </c>
      <c r="Q1476" s="14">
        <v>0</v>
      </c>
      <c r="R1476" s="6">
        <v>0</v>
      </c>
      <c r="S1476" s="13">
        <v>0</v>
      </c>
      <c r="T1476" s="11">
        <v>1</v>
      </c>
      <c r="U1476" s="14">
        <v>1</v>
      </c>
      <c r="V1476" s="14">
        <v>0</v>
      </c>
      <c r="W1476" s="14">
        <v>3</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0</v>
      </c>
      <c r="AT1476" s="15" t="s">
        <v>458</v>
      </c>
      <c r="AU1476" s="14">
        <v>0</v>
      </c>
      <c r="AV1476" s="14">
        <v>10007001</v>
      </c>
      <c r="AW1476" s="14">
        <v>0</v>
      </c>
      <c r="AX1476" s="15" t="s">
        <v>160</v>
      </c>
      <c r="AY1476" s="15" t="s">
        <v>158</v>
      </c>
      <c r="AZ1476" s="13">
        <v>0</v>
      </c>
      <c r="BA1476" s="13">
        <v>0</v>
      </c>
      <c r="BB1476" s="68" t="s">
        <v>1912</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73004102</v>
      </c>
      <c r="D1477" s="12" t="s">
        <v>387</v>
      </c>
      <c r="E1477" s="14">
        <v>1</v>
      </c>
      <c r="F1477" s="11">
        <v>60010300</v>
      </c>
      <c r="G1477" s="14">
        <v>0</v>
      </c>
      <c r="H1477" s="13">
        <v>0</v>
      </c>
      <c r="I1477" s="14">
        <v>1</v>
      </c>
      <c r="J1477" s="14">
        <v>0</v>
      </c>
      <c r="K1477" s="14">
        <v>0</v>
      </c>
      <c r="L1477" s="11">
        <v>0</v>
      </c>
      <c r="M1477" s="11">
        <v>0</v>
      </c>
      <c r="N1477" s="55">
        <v>2</v>
      </c>
      <c r="O1477" s="11">
        <v>2</v>
      </c>
      <c r="P1477" s="11">
        <v>0.9</v>
      </c>
      <c r="Q1477" s="11">
        <v>0</v>
      </c>
      <c r="R1477" s="6">
        <v>0</v>
      </c>
      <c r="S1477" s="11">
        <v>0</v>
      </c>
      <c r="T1477" s="11">
        <v>1</v>
      </c>
      <c r="U1477" s="11">
        <v>2</v>
      </c>
      <c r="V1477" s="11">
        <v>0</v>
      </c>
      <c r="W1477" s="11">
        <v>0</v>
      </c>
      <c r="X1477" s="11">
        <v>0</v>
      </c>
      <c r="Y1477" s="11">
        <v>0</v>
      </c>
      <c r="Z1477" s="11">
        <v>0</v>
      </c>
      <c r="AA1477" s="11">
        <v>0</v>
      </c>
      <c r="AB1477" s="11">
        <v>0</v>
      </c>
      <c r="AC1477" s="11">
        <v>0</v>
      </c>
      <c r="AD1477" s="11">
        <v>30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355</v>
      </c>
      <c r="AV1477" s="14">
        <v>0</v>
      </c>
      <c r="AW1477" s="14">
        <v>0</v>
      </c>
      <c r="AX1477" s="12" t="s">
        <v>343</v>
      </c>
      <c r="AY1477" s="11" t="s">
        <v>1913</v>
      </c>
      <c r="AZ1477" s="13">
        <v>0</v>
      </c>
      <c r="BA1477" s="13">
        <v>0</v>
      </c>
      <c r="BB1477" s="37" t="s">
        <v>1914</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73004103</v>
      </c>
      <c r="D1478" s="12" t="s">
        <v>670</v>
      </c>
      <c r="E1478" s="14">
        <v>1</v>
      </c>
      <c r="F1478" s="11">
        <v>60010100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10</v>
      </c>
      <c r="AE1478" s="11">
        <v>2</v>
      </c>
      <c r="AF1478" s="11" t="s">
        <v>167</v>
      </c>
      <c r="AG1478" s="6">
        <v>0</v>
      </c>
      <c r="AH1478" s="6">
        <v>2</v>
      </c>
      <c r="AI1478" s="6">
        <v>0</v>
      </c>
      <c r="AJ1478" s="6">
        <v>1.5</v>
      </c>
      <c r="AK1478" s="11">
        <v>0</v>
      </c>
      <c r="AL1478" s="11">
        <v>0</v>
      </c>
      <c r="AM1478" s="11">
        <v>0</v>
      </c>
      <c r="AN1478" s="11">
        <v>1.5</v>
      </c>
      <c r="AO1478" s="11">
        <v>10000</v>
      </c>
      <c r="AP1478" s="11">
        <v>1</v>
      </c>
      <c r="AQ1478" s="11">
        <v>5</v>
      </c>
      <c r="AR1478" s="6">
        <v>0</v>
      </c>
      <c r="AS1478" s="11" t="s">
        <v>158</v>
      </c>
      <c r="AT1478" s="15" t="s">
        <v>397</v>
      </c>
      <c r="AU1478" s="11" t="s">
        <v>348</v>
      </c>
      <c r="AV1478" s="14">
        <v>10000007</v>
      </c>
      <c r="AW1478" s="14">
        <v>70302003</v>
      </c>
      <c r="AX1478" s="15" t="s">
        <v>379</v>
      </c>
      <c r="AY1478" s="13">
        <v>0</v>
      </c>
      <c r="AZ1478" s="13">
        <v>0</v>
      </c>
      <c r="BA1478" s="13">
        <v>0</v>
      </c>
      <c r="BB1478" s="37" t="s">
        <v>629</v>
      </c>
      <c r="BC1478" s="11">
        <v>1</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73004201</v>
      </c>
      <c r="D1479" s="12" t="s">
        <v>429</v>
      </c>
      <c r="E1479" s="11">
        <v>1</v>
      </c>
      <c r="F1479" s="11">
        <v>60010100</v>
      </c>
      <c r="G1479" s="14">
        <v>0</v>
      </c>
      <c r="H1479" s="13">
        <v>0</v>
      </c>
      <c r="I1479" s="14">
        <v>1</v>
      </c>
      <c r="J1479" s="14">
        <v>0</v>
      </c>
      <c r="K1479" s="14">
        <v>0</v>
      </c>
      <c r="L1479" s="11">
        <v>0</v>
      </c>
      <c r="M1479" s="11">
        <v>0</v>
      </c>
      <c r="N1479" s="55">
        <v>2</v>
      </c>
      <c r="O1479" s="11">
        <v>1</v>
      </c>
      <c r="P1479" s="11">
        <v>0.3</v>
      </c>
      <c r="Q1479" s="11">
        <v>0</v>
      </c>
      <c r="R1479" s="6">
        <v>101</v>
      </c>
      <c r="S1479" s="11">
        <v>0</v>
      </c>
      <c r="T1479" s="11">
        <v>1</v>
      </c>
      <c r="U1479" s="11">
        <v>2</v>
      </c>
      <c r="V1479" s="11">
        <v>0</v>
      </c>
      <c r="W1479" s="11">
        <v>3</v>
      </c>
      <c r="X1479" s="11">
        <v>0</v>
      </c>
      <c r="Y1479" s="11">
        <v>0</v>
      </c>
      <c r="Z1479" s="11">
        <v>0</v>
      </c>
      <c r="AA1479" s="11">
        <v>0</v>
      </c>
      <c r="AB1479" s="11">
        <v>0</v>
      </c>
      <c r="AC1479" s="11">
        <v>0</v>
      </c>
      <c r="AD1479" s="11">
        <v>12</v>
      </c>
      <c r="AE1479" s="11">
        <v>1</v>
      </c>
      <c r="AF1479" s="11">
        <v>3</v>
      </c>
      <c r="AG1479" s="6">
        <v>6</v>
      </c>
      <c r="AH1479" s="6">
        <v>1</v>
      </c>
      <c r="AI1479" s="6">
        <v>0</v>
      </c>
      <c r="AJ1479" s="6">
        <v>1.5</v>
      </c>
      <c r="AK1479" s="11">
        <v>0</v>
      </c>
      <c r="AL1479" s="11">
        <v>0</v>
      </c>
      <c r="AM1479" s="11">
        <v>0</v>
      </c>
      <c r="AN1479" s="11">
        <v>3</v>
      </c>
      <c r="AO1479" s="11">
        <v>5000</v>
      </c>
      <c r="AP1479" s="11">
        <v>3</v>
      </c>
      <c r="AQ1479" s="11">
        <v>0</v>
      </c>
      <c r="AR1479" s="6">
        <v>0</v>
      </c>
      <c r="AS1479" s="11" t="s">
        <v>158</v>
      </c>
      <c r="AT1479" s="15" t="s">
        <v>196</v>
      </c>
      <c r="AU1479" s="11" t="s">
        <v>348</v>
      </c>
      <c r="AV1479" s="14">
        <v>10000007</v>
      </c>
      <c r="AW1479" s="14">
        <v>70103003</v>
      </c>
      <c r="AX1479" s="12" t="s">
        <v>160</v>
      </c>
      <c r="AY1479" s="11" t="s">
        <v>1915</v>
      </c>
      <c r="AZ1479" s="13">
        <v>0</v>
      </c>
      <c r="BA1479" s="13">
        <v>0</v>
      </c>
      <c r="BB1479" s="37" t="s">
        <v>431</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73004202</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1912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73004203</v>
      </c>
      <c r="D1481" s="12" t="s">
        <v>619</v>
      </c>
      <c r="E1481" s="14">
        <v>1</v>
      </c>
      <c r="F1481" s="11">
        <v>60010100</v>
      </c>
      <c r="G1481" s="14">
        <v>0</v>
      </c>
      <c r="H1481" s="13">
        <v>0</v>
      </c>
      <c r="I1481" s="14">
        <v>1</v>
      </c>
      <c r="J1481" s="14">
        <v>0</v>
      </c>
      <c r="K1481" s="14">
        <v>0</v>
      </c>
      <c r="L1481" s="11">
        <v>0</v>
      </c>
      <c r="M1481" s="11">
        <v>0</v>
      </c>
      <c r="N1481" s="55">
        <v>2</v>
      </c>
      <c r="O1481" s="11">
        <v>2</v>
      </c>
      <c r="P1481" s="11">
        <v>0.9</v>
      </c>
      <c r="Q1481" s="11">
        <v>0</v>
      </c>
      <c r="R1481" s="6">
        <v>101</v>
      </c>
      <c r="S1481" s="11">
        <v>0</v>
      </c>
      <c r="T1481" s="11">
        <v>1</v>
      </c>
      <c r="U1481" s="11">
        <v>2</v>
      </c>
      <c r="V1481" s="11">
        <v>0</v>
      </c>
      <c r="W1481" s="11">
        <v>3</v>
      </c>
      <c r="X1481" s="11">
        <v>0</v>
      </c>
      <c r="Y1481" s="11">
        <v>1</v>
      </c>
      <c r="Z1481" s="11">
        <v>0</v>
      </c>
      <c r="AA1481" s="11">
        <v>0</v>
      </c>
      <c r="AB1481" s="11">
        <v>0</v>
      </c>
      <c r="AC1481" s="11">
        <v>0</v>
      </c>
      <c r="AD1481" s="11">
        <v>15</v>
      </c>
      <c r="AE1481" s="11">
        <v>1</v>
      </c>
      <c r="AF1481" s="11" t="s">
        <v>391</v>
      </c>
      <c r="AG1481" s="6">
        <v>1</v>
      </c>
      <c r="AH1481" s="6">
        <v>1</v>
      </c>
      <c r="AI1481" s="6">
        <v>0</v>
      </c>
      <c r="AJ1481" s="6">
        <v>3</v>
      </c>
      <c r="AK1481" s="11">
        <v>0</v>
      </c>
      <c r="AL1481" s="11">
        <v>0</v>
      </c>
      <c r="AM1481" s="11">
        <v>0</v>
      </c>
      <c r="AN1481" s="11">
        <v>3</v>
      </c>
      <c r="AO1481" s="11">
        <v>5000</v>
      </c>
      <c r="AP1481" s="11">
        <v>2.5</v>
      </c>
      <c r="AQ1481" s="11">
        <v>0</v>
      </c>
      <c r="AR1481" s="6">
        <v>0</v>
      </c>
      <c r="AS1481" s="11" t="s">
        <v>425</v>
      </c>
      <c r="AT1481" s="15" t="s">
        <v>196</v>
      </c>
      <c r="AU1481" s="11" t="s">
        <v>348</v>
      </c>
      <c r="AV1481" s="14">
        <v>10000007</v>
      </c>
      <c r="AW1481" s="14">
        <v>70403003</v>
      </c>
      <c r="AX1481" s="12" t="s">
        <v>160</v>
      </c>
      <c r="AY1481" s="11">
        <v>0</v>
      </c>
      <c r="AZ1481" s="13">
        <v>0</v>
      </c>
      <c r="BA1481" s="13">
        <v>0</v>
      </c>
      <c r="BB1481" s="37" t="s">
        <v>1846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73004204</v>
      </c>
      <c r="D1482" s="12" t="s">
        <v>638</v>
      </c>
      <c r="E1482" s="14">
        <v>1</v>
      </c>
      <c r="F1482" s="11">
        <v>60010100</v>
      </c>
      <c r="G1482" s="14">
        <v>0</v>
      </c>
      <c r="H1482" s="13">
        <v>0</v>
      </c>
      <c r="I1482" s="14">
        <v>1</v>
      </c>
      <c r="J1482" s="14">
        <v>0</v>
      </c>
      <c r="K1482" s="14">
        <v>0</v>
      </c>
      <c r="L1482" s="11">
        <v>0</v>
      </c>
      <c r="M1482" s="11">
        <v>0</v>
      </c>
      <c r="N1482" s="55">
        <v>2</v>
      </c>
      <c r="O1482" s="11">
        <v>1</v>
      </c>
      <c r="P1482" s="11">
        <v>0.3</v>
      </c>
      <c r="Q1482" s="11">
        <v>0</v>
      </c>
      <c r="R1482" s="6">
        <v>101</v>
      </c>
      <c r="S1482" s="11">
        <v>0</v>
      </c>
      <c r="T1482" s="11">
        <v>1</v>
      </c>
      <c r="U1482" s="11">
        <v>2</v>
      </c>
      <c r="V1482" s="11">
        <v>0</v>
      </c>
      <c r="W1482" s="11">
        <v>1</v>
      </c>
      <c r="X1482" s="11">
        <v>0</v>
      </c>
      <c r="Y1482" s="11">
        <v>1</v>
      </c>
      <c r="Z1482" s="11">
        <v>0</v>
      </c>
      <c r="AA1482" s="11">
        <v>0</v>
      </c>
      <c r="AB1482" s="11">
        <v>0</v>
      </c>
      <c r="AC1482" s="11">
        <v>0</v>
      </c>
      <c r="AD1482" s="11">
        <v>30</v>
      </c>
      <c r="AE1482" s="11">
        <v>1</v>
      </c>
      <c r="AF1482" s="11" t="s">
        <v>507</v>
      </c>
      <c r="AG1482" s="6">
        <v>0</v>
      </c>
      <c r="AH1482" s="6">
        <v>0</v>
      </c>
      <c r="AI1482" s="6">
        <v>0</v>
      </c>
      <c r="AJ1482" s="6">
        <v>0</v>
      </c>
      <c r="AK1482" s="11">
        <v>0</v>
      </c>
      <c r="AL1482" s="11">
        <v>0</v>
      </c>
      <c r="AM1482" s="11">
        <v>0</v>
      </c>
      <c r="AN1482" s="11">
        <v>0.5</v>
      </c>
      <c r="AO1482" s="11">
        <v>999999</v>
      </c>
      <c r="AP1482" s="11">
        <v>0.5</v>
      </c>
      <c r="AQ1482" s="11">
        <v>0</v>
      </c>
      <c r="AR1482" s="6">
        <v>0</v>
      </c>
      <c r="AS1482" s="178" t="s">
        <v>586</v>
      </c>
      <c r="AT1482" s="15" t="s">
        <v>213</v>
      </c>
      <c r="AU1482" s="11" t="s">
        <v>348</v>
      </c>
      <c r="AV1482" s="14">
        <v>10000007</v>
      </c>
      <c r="AW1482" s="14">
        <v>70202004</v>
      </c>
      <c r="AX1482" s="15" t="s">
        <v>229</v>
      </c>
      <c r="AY1482" s="15" t="s">
        <v>259</v>
      </c>
      <c r="AZ1482" s="13">
        <v>0</v>
      </c>
      <c r="BA1482" s="13">
        <v>0</v>
      </c>
      <c r="BB1482" s="37" t="s">
        <v>1897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73004301</v>
      </c>
      <c r="D1483" s="12" t="s">
        <v>1916</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167</v>
      </c>
      <c r="AG1483" s="6">
        <v>0</v>
      </c>
      <c r="AH1483" s="6">
        <v>2</v>
      </c>
      <c r="AI1483" s="6">
        <v>0</v>
      </c>
      <c r="AJ1483" s="6">
        <v>1.5</v>
      </c>
      <c r="AK1483" s="11">
        <v>0</v>
      </c>
      <c r="AL1483" s="11">
        <v>0</v>
      </c>
      <c r="AM1483" s="11">
        <v>0</v>
      </c>
      <c r="AN1483" s="11">
        <v>1.5</v>
      </c>
      <c r="AO1483" s="11">
        <v>10000</v>
      </c>
      <c r="AP1483" s="11">
        <v>1</v>
      </c>
      <c r="AQ1483" s="11">
        <v>5</v>
      </c>
      <c r="AR1483" s="6">
        <v>0</v>
      </c>
      <c r="AS1483" s="11" t="s">
        <v>158</v>
      </c>
      <c r="AT1483" s="15" t="s">
        <v>397</v>
      </c>
      <c r="AU1483" s="11" t="s">
        <v>348</v>
      </c>
      <c r="AV1483" s="14">
        <v>10000007</v>
      </c>
      <c r="AW1483" s="14">
        <v>70302003</v>
      </c>
      <c r="AX1483" s="15" t="s">
        <v>379</v>
      </c>
      <c r="AY1483" s="13">
        <v>0</v>
      </c>
      <c r="AZ1483" s="13">
        <v>0</v>
      </c>
      <c r="BA1483" s="13">
        <v>0</v>
      </c>
      <c r="BB1483" s="37" t="s">
        <v>629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73004302</v>
      </c>
      <c r="D1484" s="12" t="s">
        <v>1916</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167</v>
      </c>
      <c r="AG1484" s="6">
        <v>0</v>
      </c>
      <c r="AH1484" s="6">
        <v>2</v>
      </c>
      <c r="AI1484" s="6">
        <v>0</v>
      </c>
      <c r="AJ1484" s="6">
        <v>1.5</v>
      </c>
      <c r="AK1484" s="11">
        <v>0</v>
      </c>
      <c r="AL1484" s="11">
        <v>0</v>
      </c>
      <c r="AM1484" s="11">
        <v>0</v>
      </c>
      <c r="AN1484" s="11">
        <v>1.5</v>
      </c>
      <c r="AO1484" s="11">
        <v>10000</v>
      </c>
      <c r="AP1484" s="11">
        <v>1</v>
      </c>
      <c r="AQ1484" s="11">
        <v>5</v>
      </c>
      <c r="AR1484" s="6">
        <v>0</v>
      </c>
      <c r="AS1484" s="11" t="s">
        <v>158</v>
      </c>
      <c r="AT1484" s="15" t="s">
        <v>397</v>
      </c>
      <c r="AU1484" s="11" t="s">
        <v>348</v>
      </c>
      <c r="AV1484" s="14">
        <v>10000007</v>
      </c>
      <c r="AW1484" s="14">
        <v>70302003</v>
      </c>
      <c r="AX1484" s="15" t="s">
        <v>379</v>
      </c>
      <c r="AY1484" s="13" t="s">
        <v>1917</v>
      </c>
      <c r="AZ1484" s="13">
        <v>0</v>
      </c>
      <c r="BA1484" s="13">
        <v>0</v>
      </c>
      <c r="BB1484" s="37" t="s">
        <v>629</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73004303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1846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73004304</v>
      </c>
      <c r="D1486" s="15" t="s">
        <v>434</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246</v>
      </c>
      <c r="AV1486" s="14">
        <v>0</v>
      </c>
      <c r="AW1486" s="14">
        <v>0</v>
      </c>
      <c r="AX1486" s="15" t="s">
        <v>160</v>
      </c>
      <c r="AY1486" s="15" t="s">
        <v>158</v>
      </c>
      <c r="AZ1486" s="13">
        <v>0</v>
      </c>
      <c r="BA1486" s="13">
        <v>0</v>
      </c>
      <c r="BB1486" s="68" t="s">
        <v>435</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73004305</v>
      </c>
      <c r="D1487" s="15" t="s">
        <v>1904</v>
      </c>
      <c r="E1487" s="14">
        <v>1</v>
      </c>
      <c r="F1487" s="14">
        <v>60010500</v>
      </c>
      <c r="G1487" s="14">
        <v>0</v>
      </c>
      <c r="H1487" s="13">
        <v>0</v>
      </c>
      <c r="I1487" s="14">
        <v>1</v>
      </c>
      <c r="J1487" s="14">
        <v>0</v>
      </c>
      <c r="K1487" s="14">
        <v>0</v>
      </c>
      <c r="L1487" s="14">
        <v>0</v>
      </c>
      <c r="M1487" s="14">
        <v>0</v>
      </c>
      <c r="N1487" s="55">
        <v>2</v>
      </c>
      <c r="O1487" s="14">
        <v>2</v>
      </c>
      <c r="P1487" s="14">
        <v>0.95</v>
      </c>
      <c r="Q1487" s="14">
        <v>0</v>
      </c>
      <c r="R1487" s="6">
        <v>101</v>
      </c>
      <c r="S1487" s="13">
        <v>0</v>
      </c>
      <c r="T1487" s="11">
        <v>1</v>
      </c>
      <c r="U1487" s="14">
        <v>2</v>
      </c>
      <c r="V1487" s="14">
        <v>0</v>
      </c>
      <c r="W1487" s="14">
        <v>0</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82" t="s">
        <v>1918</v>
      </c>
      <c r="AT1487" s="15" t="s">
        <v>458</v>
      </c>
      <c r="AU1487" s="14">
        <v>0</v>
      </c>
      <c r="AV1487" s="14">
        <v>10007001</v>
      </c>
      <c r="AW1487" s="14">
        <v>0</v>
      </c>
      <c r="AX1487" s="15" t="s">
        <v>160</v>
      </c>
      <c r="AY1487" s="15" t="s">
        <v>158</v>
      </c>
      <c r="AZ1487" s="13">
        <v>0</v>
      </c>
      <c r="BA1487" s="13">
        <v>0</v>
      </c>
      <c r="BB1487" s="68" t="s">
        <v>1905</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73004306</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1913</v>
      </c>
      <c r="AZ1488" s="13">
        <v>0</v>
      </c>
      <c r="BA1488" s="13">
        <v>0</v>
      </c>
      <c r="BB1488" s="37" t="s">
        <v>1914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66">
        <v>74001001</v>
      </c>
      <c r="D1489" s="54" t="s">
        <v>467</v>
      </c>
      <c r="E1489" s="55">
        <v>2</v>
      </c>
      <c r="F1489" s="55">
        <v>61012301</v>
      </c>
      <c r="G1489" s="55">
        <v>0</v>
      </c>
      <c r="H1489" s="73">
        <v>0</v>
      </c>
      <c r="I1489" s="66">
        <v>1</v>
      </c>
      <c r="J1489" s="66">
        <v>0</v>
      </c>
      <c r="K1489" s="66">
        <v>0</v>
      </c>
      <c r="L1489" s="55">
        <v>0</v>
      </c>
      <c r="M1489" s="55">
        <v>0</v>
      </c>
      <c r="N1489" s="55">
        <v>1</v>
      </c>
      <c r="O1489" s="55">
        <v>1</v>
      </c>
      <c r="P1489" s="55">
        <v>0.5</v>
      </c>
      <c r="Q1489" s="55">
        <v>0</v>
      </c>
      <c r="R1489" s="62">
        <v>1</v>
      </c>
      <c r="S1489" s="55">
        <v>0</v>
      </c>
      <c r="T1489" s="55">
        <v>1</v>
      </c>
      <c r="U1489" s="55">
        <v>2</v>
      </c>
      <c r="V1489" s="55">
        <v>0</v>
      </c>
      <c r="W1489" s="55">
        <v>1.4</v>
      </c>
      <c r="X1489" s="55">
        <v>150</v>
      </c>
      <c r="Y1489" s="55">
        <v>1</v>
      </c>
      <c r="Z1489" s="55">
        <v>0</v>
      </c>
      <c r="AA1489" s="55">
        <v>0</v>
      </c>
      <c r="AB1489" s="55">
        <v>0</v>
      </c>
      <c r="AC1489" s="55">
        <v>0</v>
      </c>
      <c r="AD1489" s="55">
        <v>12</v>
      </c>
      <c r="AE1489" s="55">
        <v>2</v>
      </c>
      <c r="AF1489" s="55" t="s">
        <v>167</v>
      </c>
      <c r="AG1489" s="62">
        <v>7</v>
      </c>
      <c r="AH1489" s="62">
        <v>2</v>
      </c>
      <c r="AI1489" s="6">
        <v>0</v>
      </c>
      <c r="AJ1489" s="62">
        <v>1.5</v>
      </c>
      <c r="AK1489" s="55">
        <v>0</v>
      </c>
      <c r="AL1489" s="55">
        <v>0</v>
      </c>
      <c r="AM1489" s="55">
        <v>0</v>
      </c>
      <c r="AN1489" s="55">
        <v>1.5</v>
      </c>
      <c r="AO1489" s="55">
        <v>1200</v>
      </c>
      <c r="AP1489" s="55">
        <v>1</v>
      </c>
      <c r="AQ1489" s="55">
        <v>15</v>
      </c>
      <c r="AR1489" s="62">
        <v>0</v>
      </c>
      <c r="AS1489" s="55" t="s">
        <v>158</v>
      </c>
      <c r="AT1489" s="54" t="s">
        <v>196</v>
      </c>
      <c r="AU1489" s="55" t="s">
        <v>169</v>
      </c>
      <c r="AV1489" s="66">
        <v>10000011</v>
      </c>
      <c r="AW1489" s="66">
        <v>70404001</v>
      </c>
      <c r="AX1489" s="54" t="s">
        <v>170</v>
      </c>
      <c r="AY1489" s="55">
        <v>0</v>
      </c>
      <c r="AZ1489" s="73">
        <v>0</v>
      </c>
      <c r="BA1489" s="73">
        <v>0</v>
      </c>
      <c r="BB1489" s="74" t="s">
        <v>480</v>
      </c>
      <c r="BC1489" s="55">
        <v>0</v>
      </c>
      <c r="BD1489" s="55">
        <v>0</v>
      </c>
      <c r="BE1489" s="55">
        <v>0</v>
      </c>
      <c r="BF1489" s="55">
        <v>0</v>
      </c>
      <c r="BG1489" s="55">
        <v>0</v>
      </c>
      <c r="BH1489" s="55">
        <v>0</v>
      </c>
      <c r="BI1489" s="85">
        <v>0</v>
      </c>
      <c r="BJ1489" s="6">
        <v>0</v>
      </c>
      <c r="BK1489" s="6">
        <v>0</v>
      </c>
      <c r="BL1489" s="6">
        <v>0</v>
      </c>
      <c r="BM1489" s="6">
        <v>0</v>
      </c>
      <c r="BN1489" s="6">
        <v>0</v>
      </c>
      <c r="BO1489" s="6">
        <v>0</v>
      </c>
    </row>
    <row r="1490" spans="3:67" ht="20.100000000000001" customHeight="1">
      <c r="C1490" s="66">
        <v>75001001</v>
      </c>
      <c r="D1490" s="15" t="s">
        <v>1919</v>
      </c>
      <c r="E1490" s="14">
        <v>1</v>
      </c>
      <c r="F1490" s="14">
        <v>60010500</v>
      </c>
      <c r="G1490" s="14">
        <v>0</v>
      </c>
      <c r="H1490" s="13">
        <v>0</v>
      </c>
      <c r="I1490" s="14">
        <v>1</v>
      </c>
      <c r="J1490" s="14">
        <v>0</v>
      </c>
      <c r="K1490" s="14">
        <v>0</v>
      </c>
      <c r="L1490" s="14">
        <v>0</v>
      </c>
      <c r="M1490" s="14">
        <v>0</v>
      </c>
      <c r="N1490" s="14">
        <v>1</v>
      </c>
      <c r="O1490" s="14">
        <v>2</v>
      </c>
      <c r="P1490" s="14">
        <v>1</v>
      </c>
      <c r="Q1490" s="14">
        <v>0</v>
      </c>
      <c r="R1490" s="6">
        <v>0</v>
      </c>
      <c r="S1490" s="13">
        <v>0</v>
      </c>
      <c r="T1490" s="11">
        <v>1</v>
      </c>
      <c r="U1490" s="14">
        <v>2</v>
      </c>
      <c r="V1490" s="14">
        <v>0</v>
      </c>
      <c r="W1490" s="14">
        <v>0</v>
      </c>
      <c r="X1490" s="14">
        <v>0</v>
      </c>
      <c r="Y1490" s="14">
        <v>0</v>
      </c>
      <c r="Z1490" s="14">
        <v>0</v>
      </c>
      <c r="AA1490" s="14">
        <v>0</v>
      </c>
      <c r="AB1490" s="14">
        <v>0</v>
      </c>
      <c r="AC1490" s="14">
        <v>0</v>
      </c>
      <c r="AD1490" s="14">
        <v>30</v>
      </c>
      <c r="AE1490" s="14">
        <v>0</v>
      </c>
      <c r="AF1490" s="14">
        <v>0</v>
      </c>
      <c r="AG1490" s="6">
        <v>2</v>
      </c>
      <c r="AH1490" s="6">
        <v>0</v>
      </c>
      <c r="AI1490" s="6">
        <v>0</v>
      </c>
      <c r="AJ1490" s="6">
        <v>0</v>
      </c>
      <c r="AK1490" s="14">
        <v>0</v>
      </c>
      <c r="AL1490" s="14">
        <v>0</v>
      </c>
      <c r="AM1490" s="14">
        <v>0</v>
      </c>
      <c r="AN1490" s="14">
        <v>0</v>
      </c>
      <c r="AO1490" s="14">
        <v>1000</v>
      </c>
      <c r="AP1490" s="14">
        <v>0</v>
      </c>
      <c r="AQ1490" s="14">
        <v>0</v>
      </c>
      <c r="AR1490" s="6">
        <v>69000131</v>
      </c>
      <c r="AS1490" s="14" t="s">
        <v>158</v>
      </c>
      <c r="AT1490" s="15" t="s">
        <v>159</v>
      </c>
      <c r="AU1490" s="14" t="s">
        <v>246</v>
      </c>
      <c r="AV1490" s="14">
        <v>0</v>
      </c>
      <c r="AW1490" s="14">
        <v>40000003</v>
      </c>
      <c r="AX1490" s="15" t="s">
        <v>160</v>
      </c>
      <c r="AY1490" s="15" t="s">
        <v>158</v>
      </c>
      <c r="AZ1490" s="13">
        <v>0</v>
      </c>
      <c r="BA1490" s="13">
        <v>0</v>
      </c>
      <c r="BB1490" s="68" t="s">
        <v>352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66">
        <v>76001001</v>
      </c>
      <c r="D1491" s="12" t="s">
        <v>1920</v>
      </c>
      <c r="E1491" s="14">
        <v>1</v>
      </c>
      <c r="F1491" s="11">
        <v>60010100</v>
      </c>
      <c r="G1491" s="14">
        <v>0</v>
      </c>
      <c r="H1491" s="13">
        <v>0</v>
      </c>
      <c r="I1491" s="14">
        <v>1</v>
      </c>
      <c r="J1491" s="14">
        <v>0</v>
      </c>
      <c r="K1491" s="14">
        <v>0</v>
      </c>
      <c r="L1491" s="11">
        <v>0</v>
      </c>
      <c r="M1491" s="11">
        <v>0</v>
      </c>
      <c r="N1491" s="11">
        <v>1</v>
      </c>
      <c r="O1491" s="11">
        <v>0</v>
      </c>
      <c r="P1491" s="11">
        <v>0</v>
      </c>
      <c r="Q1491" s="11">
        <v>0</v>
      </c>
      <c r="R1491" s="6">
        <v>0</v>
      </c>
      <c r="S1491" s="11">
        <v>0</v>
      </c>
      <c r="T1491" s="11">
        <v>1</v>
      </c>
      <c r="U1491" s="11">
        <v>2</v>
      </c>
      <c r="V1491" s="11">
        <v>0</v>
      </c>
      <c r="W1491" s="11">
        <v>0</v>
      </c>
      <c r="X1491" s="11">
        <v>2000</v>
      </c>
      <c r="Y1491" s="11">
        <v>1</v>
      </c>
      <c r="Z1491" s="11">
        <v>0</v>
      </c>
      <c r="AA1491" s="11">
        <v>0</v>
      </c>
      <c r="AB1491" s="11">
        <v>0</v>
      </c>
      <c r="AC1491" s="11">
        <v>0</v>
      </c>
      <c r="AD1491" s="11">
        <v>5</v>
      </c>
      <c r="AE1491" s="11">
        <v>1</v>
      </c>
      <c r="AF1491" s="11">
        <v>3</v>
      </c>
      <c r="AG1491" s="6">
        <v>2</v>
      </c>
      <c r="AH1491" s="6">
        <v>1</v>
      </c>
      <c r="AI1491" s="6">
        <v>0</v>
      </c>
      <c r="AJ1491" s="6">
        <v>6</v>
      </c>
      <c r="AK1491" s="11">
        <v>0</v>
      </c>
      <c r="AL1491" s="11">
        <v>0</v>
      </c>
      <c r="AM1491" s="11">
        <v>0</v>
      </c>
      <c r="AN1491" s="11">
        <v>0</v>
      </c>
      <c r="AO1491" s="11">
        <v>1000</v>
      </c>
      <c r="AP1491" s="11">
        <v>0</v>
      </c>
      <c r="AQ1491" s="11">
        <v>0</v>
      </c>
      <c r="AR1491" s="6">
        <v>0</v>
      </c>
      <c r="AS1491" s="11">
        <v>0</v>
      </c>
      <c r="AT1491" s="15" t="s">
        <v>159</v>
      </c>
      <c r="AU1491" s="55" t="s">
        <v>169</v>
      </c>
      <c r="AV1491" s="14">
        <v>10000007</v>
      </c>
      <c r="AW1491" s="14">
        <v>70203005</v>
      </c>
      <c r="AX1491" s="12" t="s">
        <v>160</v>
      </c>
      <c r="AY1491" s="11">
        <v>0</v>
      </c>
      <c r="AZ1491" s="13">
        <v>0</v>
      </c>
      <c r="BA1491" s="13">
        <v>0</v>
      </c>
      <c r="BB1491" s="37" t="s">
        <v>1921</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79000001</v>
      </c>
      <c r="D1492" s="15" t="s">
        <v>457</v>
      </c>
      <c r="E1492" s="14">
        <v>1</v>
      </c>
      <c r="F1492" s="14">
        <v>60010500</v>
      </c>
      <c r="G1492" s="14">
        <v>0</v>
      </c>
      <c r="H1492" s="13">
        <v>0</v>
      </c>
      <c r="I1492" s="14">
        <v>1</v>
      </c>
      <c r="J1492" s="14">
        <v>0</v>
      </c>
      <c r="K1492" s="14">
        <v>0</v>
      </c>
      <c r="L1492" s="14">
        <v>0</v>
      </c>
      <c r="M1492" s="14">
        <v>0</v>
      </c>
      <c r="N1492" s="11">
        <v>2</v>
      </c>
      <c r="O1492" s="14">
        <v>1</v>
      </c>
      <c r="P1492" s="14">
        <v>0.1</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425</v>
      </c>
      <c r="AT1492" s="15" t="s">
        <v>458</v>
      </c>
      <c r="AU1492" s="14">
        <v>0</v>
      </c>
      <c r="AV1492" s="14">
        <v>10007001</v>
      </c>
      <c r="AW1492" s="14">
        <v>0</v>
      </c>
      <c r="AX1492" s="15" t="s">
        <v>160</v>
      </c>
      <c r="AY1492" s="15" t="s">
        <v>158</v>
      </c>
      <c r="AZ1492" s="13">
        <v>0</v>
      </c>
      <c r="BA1492" s="13">
        <v>0</v>
      </c>
      <c r="BB1492" s="68" t="s">
        <v>459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79000002</v>
      </c>
      <c r="D1493" s="12" t="s">
        <v>670</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167</v>
      </c>
      <c r="AG1493" s="6">
        <v>0</v>
      </c>
      <c r="AH1493" s="6">
        <v>2</v>
      </c>
      <c r="AI1493" s="6">
        <v>0</v>
      </c>
      <c r="AJ1493" s="6">
        <v>1.5</v>
      </c>
      <c r="AK1493" s="11">
        <v>0</v>
      </c>
      <c r="AL1493" s="11">
        <v>0</v>
      </c>
      <c r="AM1493" s="11">
        <v>0</v>
      </c>
      <c r="AN1493" s="11">
        <v>1.5</v>
      </c>
      <c r="AO1493" s="11">
        <v>10000</v>
      </c>
      <c r="AP1493" s="11">
        <v>1</v>
      </c>
      <c r="AQ1493" s="11">
        <v>5</v>
      </c>
      <c r="AR1493" s="6">
        <v>0</v>
      </c>
      <c r="AS1493" s="11" t="s">
        <v>158</v>
      </c>
      <c r="AT1493" s="15" t="s">
        <v>397</v>
      </c>
      <c r="AU1493" s="11" t="s">
        <v>348</v>
      </c>
      <c r="AV1493" s="14">
        <v>10000007</v>
      </c>
      <c r="AW1493" s="14">
        <v>70302003</v>
      </c>
      <c r="AX1493" s="15" t="s">
        <v>379</v>
      </c>
      <c r="AY1493" s="13" t="s">
        <v>1911</v>
      </c>
      <c r="AZ1493" s="13">
        <v>0</v>
      </c>
      <c r="BA1493" s="13">
        <v>0</v>
      </c>
      <c r="BB1493" s="37" t="s">
        <v>629</v>
      </c>
      <c r="BC1493" s="11">
        <v>1</v>
      </c>
      <c r="BD1493" s="11">
        <v>0</v>
      </c>
      <c r="BE1493" s="11">
        <v>0</v>
      </c>
      <c r="BF1493" s="11">
        <v>0</v>
      </c>
      <c r="BG1493" s="11">
        <v>0</v>
      </c>
      <c r="BH1493" s="11">
        <v>0</v>
      </c>
      <c r="BI1493" s="9">
        <v>0</v>
      </c>
      <c r="BJ1493" s="6">
        <v>0</v>
      </c>
      <c r="BK1493" s="6">
        <v>0</v>
      </c>
      <c r="BL1493" s="6">
        <v>0</v>
      </c>
      <c r="BM1493" s="6">
        <v>0</v>
      </c>
      <c r="BN1493" s="6">
        <v>0</v>
      </c>
      <c r="BO1493" s="6">
        <v>0</v>
      </c>
    </row>
    <row r="1494" spans="3:67" ht="19.5" customHeight="1">
      <c r="C1494" s="14">
        <v>79000003</v>
      </c>
      <c r="D1494" s="12" t="s">
        <v>619</v>
      </c>
      <c r="E1494" s="14">
        <v>1</v>
      </c>
      <c r="F1494" s="11">
        <v>60010100</v>
      </c>
      <c r="G1494" s="14">
        <v>0</v>
      </c>
      <c r="H1494" s="13">
        <v>0</v>
      </c>
      <c r="I1494" s="14">
        <v>1</v>
      </c>
      <c r="J1494" s="14">
        <v>0</v>
      </c>
      <c r="K1494" s="14">
        <v>0</v>
      </c>
      <c r="L1494" s="11">
        <v>0</v>
      </c>
      <c r="M1494" s="11">
        <v>0</v>
      </c>
      <c r="N1494" s="55">
        <v>2</v>
      </c>
      <c r="O1494" s="11">
        <v>2</v>
      </c>
      <c r="P1494" s="11">
        <v>0.9</v>
      </c>
      <c r="Q1494" s="11">
        <v>0</v>
      </c>
      <c r="R1494" s="6">
        <v>1</v>
      </c>
      <c r="S1494" s="11">
        <v>0</v>
      </c>
      <c r="T1494" s="11">
        <v>1</v>
      </c>
      <c r="U1494" s="11">
        <v>2</v>
      </c>
      <c r="V1494" s="11">
        <v>0</v>
      </c>
      <c r="W1494" s="11">
        <v>2</v>
      </c>
      <c r="X1494" s="11">
        <v>0</v>
      </c>
      <c r="Y1494" s="11">
        <v>1</v>
      </c>
      <c r="Z1494" s="11">
        <v>0</v>
      </c>
      <c r="AA1494" s="11">
        <v>0</v>
      </c>
      <c r="AB1494" s="11">
        <v>0</v>
      </c>
      <c r="AC1494" s="11">
        <v>0</v>
      </c>
      <c r="AD1494" s="11">
        <v>15</v>
      </c>
      <c r="AE1494" s="11">
        <v>1</v>
      </c>
      <c r="AF1494" s="11" t="s">
        <v>391</v>
      </c>
      <c r="AG1494" s="6">
        <v>0</v>
      </c>
      <c r="AH1494" s="6">
        <v>1</v>
      </c>
      <c r="AI1494" s="6">
        <v>0</v>
      </c>
      <c r="AJ1494" s="6">
        <v>3</v>
      </c>
      <c r="AK1494" s="11">
        <v>0</v>
      </c>
      <c r="AL1494" s="11">
        <v>0</v>
      </c>
      <c r="AM1494" s="11">
        <v>0</v>
      </c>
      <c r="AN1494" s="11">
        <v>3</v>
      </c>
      <c r="AO1494" s="11">
        <v>5000</v>
      </c>
      <c r="AP1494" s="11">
        <v>2.5</v>
      </c>
      <c r="AQ1494" s="11">
        <v>0</v>
      </c>
      <c r="AR1494" s="6">
        <v>0</v>
      </c>
      <c r="AS1494" s="11">
        <v>90001023</v>
      </c>
      <c r="AT1494" s="15" t="s">
        <v>196</v>
      </c>
      <c r="AU1494" s="11" t="s">
        <v>348</v>
      </c>
      <c r="AV1494" s="14">
        <v>10000007</v>
      </c>
      <c r="AW1494" s="14">
        <v>70403003</v>
      </c>
      <c r="AX1494" s="12" t="s">
        <v>160</v>
      </c>
      <c r="AY1494" s="11">
        <v>0</v>
      </c>
      <c r="AZ1494" s="13">
        <v>0</v>
      </c>
      <c r="BA1494" s="13">
        <v>0</v>
      </c>
      <c r="BB1494" s="37" t="s">
        <v>1846</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79000004</v>
      </c>
      <c r="D1495" s="12" t="s">
        <v>619</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2</v>
      </c>
      <c r="X1495" s="11">
        <v>0</v>
      </c>
      <c r="Y1495" s="11">
        <v>1</v>
      </c>
      <c r="Z1495" s="11">
        <v>0</v>
      </c>
      <c r="AA1495" s="11">
        <v>0</v>
      </c>
      <c r="AB1495" s="11">
        <v>0</v>
      </c>
      <c r="AC1495" s="11">
        <v>0</v>
      </c>
      <c r="AD1495" s="11">
        <v>12</v>
      </c>
      <c r="AE1495" s="11">
        <v>1</v>
      </c>
      <c r="AF1495" s="11" t="s">
        <v>391</v>
      </c>
      <c r="AG1495" s="6">
        <v>0</v>
      </c>
      <c r="AH1495" s="6">
        <v>1</v>
      </c>
      <c r="AI1495" s="6">
        <v>0</v>
      </c>
      <c r="AJ1495" s="6">
        <v>3</v>
      </c>
      <c r="AK1495" s="11">
        <v>0</v>
      </c>
      <c r="AL1495" s="11">
        <v>0</v>
      </c>
      <c r="AM1495" s="11">
        <v>0</v>
      </c>
      <c r="AN1495" s="11">
        <v>3</v>
      </c>
      <c r="AO1495" s="11">
        <v>5000</v>
      </c>
      <c r="AP1495" s="11">
        <v>2.5</v>
      </c>
      <c r="AQ1495" s="11">
        <v>0</v>
      </c>
      <c r="AR1495" s="6">
        <v>0</v>
      </c>
      <c r="AS1495" s="11">
        <v>80001030</v>
      </c>
      <c r="AT1495" s="15" t="s">
        <v>213</v>
      </c>
      <c r="AU1495" s="11" t="s">
        <v>348</v>
      </c>
      <c r="AV1495" s="14">
        <v>10000007</v>
      </c>
      <c r="AW1495" s="14">
        <v>70204001</v>
      </c>
      <c r="AX1495" s="12" t="s">
        <v>160</v>
      </c>
      <c r="AY1495" s="11">
        <v>0</v>
      </c>
      <c r="AZ1495" s="13">
        <v>0</v>
      </c>
      <c r="BA1495" s="13">
        <v>0</v>
      </c>
      <c r="BB1495" s="37" t="s">
        <v>620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79000005</v>
      </c>
      <c r="D1496" s="15" t="s">
        <v>434</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158</v>
      </c>
      <c r="AT1496" s="15" t="s">
        <v>159</v>
      </c>
      <c r="AU1496" s="14" t="s">
        <v>246</v>
      </c>
      <c r="AV1496" s="14">
        <v>0</v>
      </c>
      <c r="AW1496" s="14">
        <v>0</v>
      </c>
      <c r="AX1496" s="15" t="s">
        <v>160</v>
      </c>
      <c r="AY1496" s="15" t="s">
        <v>158</v>
      </c>
      <c r="AZ1496" s="13">
        <v>0</v>
      </c>
      <c r="BA1496" s="13">
        <v>0</v>
      </c>
      <c r="BB1496" s="68" t="s">
        <v>435</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79000006</v>
      </c>
      <c r="D1497" s="12" t="s">
        <v>346</v>
      </c>
      <c r="E1497" s="14">
        <v>1</v>
      </c>
      <c r="F1497" s="11">
        <v>0</v>
      </c>
      <c r="G1497" s="14">
        <v>0</v>
      </c>
      <c r="H1497" s="13">
        <v>0</v>
      </c>
      <c r="I1497" s="14">
        <v>1</v>
      </c>
      <c r="J1497" s="14">
        <v>0</v>
      </c>
      <c r="K1497" s="14">
        <v>0</v>
      </c>
      <c r="L1497" s="11">
        <v>0</v>
      </c>
      <c r="M1497" s="11">
        <v>0</v>
      </c>
      <c r="N1497" s="11">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6</v>
      </c>
      <c r="AE1497" s="11">
        <v>1</v>
      </c>
      <c r="AF1497" s="11">
        <v>3</v>
      </c>
      <c r="AG1497" s="6">
        <v>0</v>
      </c>
      <c r="AH1497" s="6">
        <v>0</v>
      </c>
      <c r="AI1497" s="6">
        <v>0</v>
      </c>
      <c r="AJ1497" s="6">
        <v>1.5</v>
      </c>
      <c r="AK1497" s="11">
        <v>0</v>
      </c>
      <c r="AL1497" s="11">
        <v>0</v>
      </c>
      <c r="AM1497" s="11">
        <v>0</v>
      </c>
      <c r="AN1497" s="11">
        <v>1</v>
      </c>
      <c r="AO1497" s="11">
        <v>5000</v>
      </c>
      <c r="AP1497" s="11">
        <v>0.5</v>
      </c>
      <c r="AQ1497" s="11">
        <v>0</v>
      </c>
      <c r="AR1497" s="6">
        <v>0</v>
      </c>
      <c r="AS1497" s="11" t="s">
        <v>158</v>
      </c>
      <c r="AT1497" s="15" t="s">
        <v>159</v>
      </c>
      <c r="AU1497" s="11" t="s">
        <v>348</v>
      </c>
      <c r="AV1497" s="14">
        <v>10000007</v>
      </c>
      <c r="AW1497" s="14">
        <v>70105001</v>
      </c>
      <c r="AX1497" s="12" t="s">
        <v>160</v>
      </c>
      <c r="AY1497" s="11" t="s">
        <v>1793</v>
      </c>
      <c r="AZ1497" s="13">
        <v>0</v>
      </c>
      <c r="BA1497" s="13">
        <v>0</v>
      </c>
      <c r="BB1497" s="37" t="s">
        <v>1794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79000007</v>
      </c>
      <c r="D1498" s="15" t="s">
        <v>351</v>
      </c>
      <c r="E1498" s="14">
        <v>1</v>
      </c>
      <c r="F1498" s="14">
        <v>60010500</v>
      </c>
      <c r="G1498" s="14">
        <v>0</v>
      </c>
      <c r="H1498" s="13">
        <v>0</v>
      </c>
      <c r="I1498" s="14">
        <v>1</v>
      </c>
      <c r="J1498" s="14">
        <v>0</v>
      </c>
      <c r="K1498" s="14">
        <v>0</v>
      </c>
      <c r="L1498" s="14">
        <v>0</v>
      </c>
      <c r="M1498" s="14">
        <v>0</v>
      </c>
      <c r="N1498" s="11">
        <v>2</v>
      </c>
      <c r="O1498" s="14">
        <v>2</v>
      </c>
      <c r="P1498" s="14">
        <v>0.8</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2</v>
      </c>
      <c r="AH1498" s="6">
        <v>0</v>
      </c>
      <c r="AI1498" s="6">
        <v>0</v>
      </c>
      <c r="AJ1498" s="6">
        <v>0</v>
      </c>
      <c r="AK1498" s="14">
        <v>0</v>
      </c>
      <c r="AL1498" s="14">
        <v>0</v>
      </c>
      <c r="AM1498" s="14">
        <v>0</v>
      </c>
      <c r="AN1498" s="14">
        <v>0</v>
      </c>
      <c r="AO1498" s="14">
        <v>1000</v>
      </c>
      <c r="AP1498" s="14">
        <v>0</v>
      </c>
      <c r="AQ1498" s="14">
        <v>0</v>
      </c>
      <c r="AR1498" s="6">
        <v>90401004</v>
      </c>
      <c r="AS1498" s="14" t="s">
        <v>158</v>
      </c>
      <c r="AT1498" s="15" t="s">
        <v>159</v>
      </c>
      <c r="AU1498" s="14" t="s">
        <v>246</v>
      </c>
      <c r="AV1498" s="14">
        <v>0</v>
      </c>
      <c r="AW1498" s="14">
        <v>40000003</v>
      </c>
      <c r="AX1498" s="15" t="s">
        <v>160</v>
      </c>
      <c r="AY1498" s="15" t="s">
        <v>158</v>
      </c>
      <c r="AZ1498" s="13">
        <v>0</v>
      </c>
      <c r="BA1498" s="13">
        <v>0</v>
      </c>
      <c r="BB1498" s="68" t="s">
        <v>509</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79000008</v>
      </c>
      <c r="D1499" s="12" t="s">
        <v>638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1</v>
      </c>
      <c r="X1499" s="11">
        <v>0</v>
      </c>
      <c r="Y1499" s="11">
        <v>1</v>
      </c>
      <c r="Z1499" s="11">
        <v>0</v>
      </c>
      <c r="AA1499" s="11">
        <v>0</v>
      </c>
      <c r="AB1499" s="11">
        <v>0</v>
      </c>
      <c r="AC1499" s="11">
        <v>0</v>
      </c>
      <c r="AD1499" s="11">
        <v>30</v>
      </c>
      <c r="AE1499" s="11">
        <v>1</v>
      </c>
      <c r="AF1499" s="11" t="s">
        <v>507</v>
      </c>
      <c r="AG1499" s="6">
        <v>0</v>
      </c>
      <c r="AH1499" s="6">
        <v>0</v>
      </c>
      <c r="AI1499" s="6">
        <v>0</v>
      </c>
      <c r="AJ1499" s="6">
        <v>0</v>
      </c>
      <c r="AK1499" s="11">
        <v>0</v>
      </c>
      <c r="AL1499" s="11">
        <v>0</v>
      </c>
      <c r="AM1499" s="11">
        <v>0</v>
      </c>
      <c r="AN1499" s="11">
        <v>0.5</v>
      </c>
      <c r="AO1499" s="11">
        <v>999999</v>
      </c>
      <c r="AP1499" s="11">
        <v>0.5</v>
      </c>
      <c r="AQ1499" s="11">
        <v>0</v>
      </c>
      <c r="AR1499" s="6">
        <v>0</v>
      </c>
      <c r="AS1499" s="178" t="s">
        <v>586</v>
      </c>
      <c r="AT1499" s="15" t="s">
        <v>213</v>
      </c>
      <c r="AU1499" s="11" t="s">
        <v>348</v>
      </c>
      <c r="AV1499" s="14">
        <v>10000007</v>
      </c>
      <c r="AW1499" s="14">
        <v>70202004</v>
      </c>
      <c r="AX1499" s="15" t="s">
        <v>229</v>
      </c>
      <c r="AY1499" s="15" t="s">
        <v>259</v>
      </c>
      <c r="AZ1499" s="13">
        <v>0</v>
      </c>
      <c r="BA1499" s="13">
        <v>0</v>
      </c>
      <c r="BB1499" s="37" t="s">
        <v>1897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79000009</v>
      </c>
      <c r="D1500" s="12" t="s">
        <v>354</v>
      </c>
      <c r="E1500" s="14">
        <v>1</v>
      </c>
      <c r="F1500" s="11">
        <v>60010300</v>
      </c>
      <c r="G1500" s="14">
        <v>0</v>
      </c>
      <c r="H1500" s="13">
        <v>0</v>
      </c>
      <c r="I1500" s="14">
        <v>1</v>
      </c>
      <c r="J1500" s="14">
        <v>0</v>
      </c>
      <c r="K1500" s="14">
        <v>0</v>
      </c>
      <c r="L1500" s="11">
        <v>0</v>
      </c>
      <c r="M1500" s="11">
        <v>0</v>
      </c>
      <c r="N1500" s="11">
        <v>2</v>
      </c>
      <c r="O1500" s="11">
        <v>1</v>
      </c>
      <c r="P1500" s="11">
        <v>0.5</v>
      </c>
      <c r="Q1500" s="11">
        <v>0</v>
      </c>
      <c r="R1500" s="6">
        <v>0</v>
      </c>
      <c r="S1500" s="11">
        <v>0</v>
      </c>
      <c r="T1500" s="11">
        <v>1</v>
      </c>
      <c r="U1500" s="11">
        <v>2</v>
      </c>
      <c r="V1500" s="11">
        <v>0</v>
      </c>
      <c r="W1500" s="11">
        <v>2</v>
      </c>
      <c r="X1500" s="11">
        <v>0</v>
      </c>
      <c r="Y1500" s="11">
        <v>0</v>
      </c>
      <c r="Z1500" s="11">
        <v>0</v>
      </c>
      <c r="AA1500" s="11">
        <v>0</v>
      </c>
      <c r="AB1500" s="11">
        <v>0</v>
      </c>
      <c r="AC1500" s="11">
        <v>0</v>
      </c>
      <c r="AD1500" s="11">
        <v>12</v>
      </c>
      <c r="AE1500" s="11">
        <v>2</v>
      </c>
      <c r="AF1500" s="11" t="s">
        <v>167</v>
      </c>
      <c r="AG1500" s="6">
        <v>0</v>
      </c>
      <c r="AH1500" s="6">
        <v>2</v>
      </c>
      <c r="AI1500" s="6">
        <v>0</v>
      </c>
      <c r="AJ1500" s="6">
        <v>1.5</v>
      </c>
      <c r="AK1500" s="11">
        <v>0</v>
      </c>
      <c r="AL1500" s="11">
        <v>0</v>
      </c>
      <c r="AM1500" s="11">
        <v>0</v>
      </c>
      <c r="AN1500" s="11">
        <v>2.5</v>
      </c>
      <c r="AO1500" s="11">
        <v>4000</v>
      </c>
      <c r="AP1500" s="11">
        <v>2</v>
      </c>
      <c r="AQ1500" s="11">
        <v>0</v>
      </c>
      <c r="AR1500" s="6">
        <v>0</v>
      </c>
      <c r="AS1500" s="11" t="s">
        <v>158</v>
      </c>
      <c r="AT1500" s="15" t="s">
        <v>213</v>
      </c>
      <c r="AU1500" s="11" t="s">
        <v>355</v>
      </c>
      <c r="AV1500" s="14">
        <v>10001007</v>
      </c>
      <c r="AW1500" s="14">
        <v>70103001</v>
      </c>
      <c r="AX1500" s="12" t="s">
        <v>160</v>
      </c>
      <c r="AY1500" s="11">
        <v>0</v>
      </c>
      <c r="AZ1500" s="13">
        <v>0</v>
      </c>
      <c r="BA1500" s="13">
        <v>0</v>
      </c>
      <c r="BB1500" s="37" t="s">
        <v>356</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79000010</v>
      </c>
      <c r="D1501" s="12" t="s">
        <v>1876</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v>
      </c>
      <c r="X1501" s="11">
        <v>0</v>
      </c>
      <c r="Y1501" s="11">
        <v>1</v>
      </c>
      <c r="Z1501" s="11">
        <v>0</v>
      </c>
      <c r="AA1501" s="11">
        <v>0</v>
      </c>
      <c r="AB1501" s="11">
        <v>0</v>
      </c>
      <c r="AC1501" s="11">
        <v>0</v>
      </c>
      <c r="AD1501" s="11">
        <v>20</v>
      </c>
      <c r="AE1501" s="11">
        <v>1</v>
      </c>
      <c r="AF1501" s="11" t="s">
        <v>507</v>
      </c>
      <c r="AG1501" s="6">
        <v>1</v>
      </c>
      <c r="AH1501" s="6">
        <v>0</v>
      </c>
      <c r="AI1501" s="6">
        <v>0</v>
      </c>
      <c r="AJ1501" s="6">
        <v>0</v>
      </c>
      <c r="AK1501" s="11">
        <v>0</v>
      </c>
      <c r="AL1501" s="11">
        <v>0</v>
      </c>
      <c r="AM1501" s="11">
        <v>0</v>
      </c>
      <c r="AN1501" s="11">
        <v>0.5</v>
      </c>
      <c r="AO1501" s="11">
        <v>999999</v>
      </c>
      <c r="AP1501" s="11">
        <v>2</v>
      </c>
      <c r="AQ1501" s="11">
        <v>0</v>
      </c>
      <c r="AR1501" s="6">
        <v>0</v>
      </c>
      <c r="AS1501" s="11" t="s">
        <v>502</v>
      </c>
      <c r="AT1501" s="15" t="s">
        <v>213</v>
      </c>
      <c r="AU1501" s="11" t="s">
        <v>348</v>
      </c>
      <c r="AV1501" s="14">
        <v>10000007</v>
      </c>
      <c r="AW1501" s="14">
        <v>70405007</v>
      </c>
      <c r="AX1501" s="15" t="s">
        <v>229</v>
      </c>
      <c r="AY1501" s="15" t="s">
        <v>259</v>
      </c>
      <c r="AZ1501" s="13">
        <v>0</v>
      </c>
      <c r="BA1501" s="13">
        <v>0</v>
      </c>
      <c r="BB1501" s="37" t="s">
        <v>1877</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79000011</v>
      </c>
      <c r="D1502" s="15" t="s">
        <v>1904</v>
      </c>
      <c r="E1502" s="14">
        <v>1</v>
      </c>
      <c r="F1502" s="14">
        <v>60010500</v>
      </c>
      <c r="G1502" s="14">
        <v>0</v>
      </c>
      <c r="H1502" s="13">
        <v>0</v>
      </c>
      <c r="I1502" s="14">
        <v>1</v>
      </c>
      <c r="J1502" s="14">
        <v>0</v>
      </c>
      <c r="K1502" s="14">
        <v>0</v>
      </c>
      <c r="L1502" s="14">
        <v>0</v>
      </c>
      <c r="M1502" s="14">
        <v>0</v>
      </c>
      <c r="N1502" s="11">
        <v>2</v>
      </c>
      <c r="O1502" s="14">
        <v>2</v>
      </c>
      <c r="P1502" s="14">
        <v>0.95</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83000001</v>
      </c>
      <c r="AT1502" s="15" t="s">
        <v>458</v>
      </c>
      <c r="AU1502" s="14">
        <v>0</v>
      </c>
      <c r="AV1502" s="14">
        <v>10007001</v>
      </c>
      <c r="AW1502" s="14">
        <v>0</v>
      </c>
      <c r="AX1502" s="15" t="s">
        <v>160</v>
      </c>
      <c r="AY1502" s="15" t="s">
        <v>158</v>
      </c>
      <c r="AZ1502" s="13">
        <v>0</v>
      </c>
      <c r="BA1502" s="13">
        <v>0</v>
      </c>
      <c r="BB1502" s="68" t="s">
        <v>1905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79000012</v>
      </c>
      <c r="D1503" s="12" t="s">
        <v>467</v>
      </c>
      <c r="E1503" s="11">
        <v>2</v>
      </c>
      <c r="F1503" s="11">
        <v>61012301</v>
      </c>
      <c r="G1503" s="11">
        <v>0</v>
      </c>
      <c r="H1503" s="13">
        <v>0</v>
      </c>
      <c r="I1503" s="14">
        <v>1</v>
      </c>
      <c r="J1503" s="14">
        <v>0</v>
      </c>
      <c r="K1503" s="14">
        <v>0</v>
      </c>
      <c r="L1503" s="11">
        <v>0</v>
      </c>
      <c r="M1503" s="11">
        <v>0</v>
      </c>
      <c r="N1503" s="11">
        <v>2</v>
      </c>
      <c r="O1503" s="11">
        <v>1</v>
      </c>
      <c r="P1503" s="11">
        <v>0.5</v>
      </c>
      <c r="Q1503" s="11">
        <v>0</v>
      </c>
      <c r="R1503" s="6">
        <v>0</v>
      </c>
      <c r="S1503" s="11">
        <v>0</v>
      </c>
      <c r="T1503" s="11">
        <v>1</v>
      </c>
      <c r="U1503" s="11">
        <v>2</v>
      </c>
      <c r="V1503" s="11">
        <v>0</v>
      </c>
      <c r="W1503" s="11">
        <v>1.4</v>
      </c>
      <c r="X1503" s="11">
        <v>150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1200</v>
      </c>
      <c r="AP1503" s="11">
        <v>1</v>
      </c>
      <c r="AQ1503" s="11">
        <v>15</v>
      </c>
      <c r="AR1503" s="6">
        <v>0</v>
      </c>
      <c r="AS1503" s="11" t="s">
        <v>158</v>
      </c>
      <c r="AT1503" s="12" t="s">
        <v>196</v>
      </c>
      <c r="AU1503" s="11" t="s">
        <v>169</v>
      </c>
      <c r="AV1503" s="14">
        <v>10000011</v>
      </c>
      <c r="AW1503" s="14">
        <v>70404001</v>
      </c>
      <c r="AX1503" s="12" t="s">
        <v>170</v>
      </c>
      <c r="AY1503" s="11">
        <v>0</v>
      </c>
      <c r="AZ1503" s="13">
        <v>0</v>
      </c>
      <c r="BA1503" s="13">
        <v>0</v>
      </c>
      <c r="BB1503" s="37" t="s">
        <v>480</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79001001</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3</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v>0</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79002001</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101</v>
      </c>
      <c r="S1505" s="11">
        <v>0</v>
      </c>
      <c r="T1505" s="11">
        <v>1</v>
      </c>
      <c r="U1505" s="11">
        <v>2</v>
      </c>
      <c r="V1505" s="11">
        <v>0</v>
      </c>
      <c r="W1505" s="11">
        <v>3</v>
      </c>
      <c r="X1505" s="11">
        <v>0</v>
      </c>
      <c r="Y1505" s="11">
        <v>1</v>
      </c>
      <c r="Z1505" s="11">
        <v>0</v>
      </c>
      <c r="AA1505" s="11">
        <v>0</v>
      </c>
      <c r="AB1505" s="11">
        <v>0</v>
      </c>
      <c r="AC1505" s="11">
        <v>0</v>
      </c>
      <c r="AD1505" s="11">
        <v>10</v>
      </c>
      <c r="AE1505" s="11">
        <v>1</v>
      </c>
      <c r="AF1505" s="11" t="s">
        <v>391</v>
      </c>
      <c r="AG1505" s="6">
        <v>1</v>
      </c>
      <c r="AH1505" s="6">
        <v>1</v>
      </c>
      <c r="AI1505" s="6">
        <v>0</v>
      </c>
      <c r="AJ1505" s="6">
        <v>3</v>
      </c>
      <c r="AK1505" s="11">
        <v>0</v>
      </c>
      <c r="AL1505" s="11">
        <v>0</v>
      </c>
      <c r="AM1505" s="11">
        <v>0</v>
      </c>
      <c r="AN1505" s="11">
        <v>3</v>
      </c>
      <c r="AO1505" s="11">
        <v>5000</v>
      </c>
      <c r="AP1505" s="11">
        <v>2.5</v>
      </c>
      <c r="AQ1505" s="11">
        <v>0</v>
      </c>
      <c r="AR1505" s="6">
        <v>0</v>
      </c>
      <c r="AS1505" s="11" t="s">
        <v>425</v>
      </c>
      <c r="AT1505" s="15" t="s">
        <v>196</v>
      </c>
      <c r="AU1505" s="11" t="s">
        <v>348</v>
      </c>
      <c r="AV1505" s="14">
        <v>10000007</v>
      </c>
      <c r="AW1505" s="14">
        <v>70403003</v>
      </c>
      <c r="AX1505" s="12" t="s">
        <v>160</v>
      </c>
      <c r="AY1505" s="11">
        <v>0</v>
      </c>
      <c r="AZ1505" s="13">
        <v>0</v>
      </c>
      <c r="BA1505" s="13">
        <v>0</v>
      </c>
      <c r="BB1505" s="37" t="s">
        <v>1846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79003001</v>
      </c>
      <c r="D1506" s="12" t="s">
        <v>429</v>
      </c>
      <c r="E1506" s="11">
        <v>1</v>
      </c>
      <c r="F1506" s="11">
        <v>60010100</v>
      </c>
      <c r="G1506" s="14">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0</v>
      </c>
      <c r="Z1506" s="11">
        <v>0</v>
      </c>
      <c r="AA1506" s="11">
        <v>0</v>
      </c>
      <c r="AB1506" s="11">
        <v>0</v>
      </c>
      <c r="AC1506" s="11">
        <v>0</v>
      </c>
      <c r="AD1506" s="11">
        <v>10</v>
      </c>
      <c r="AE1506" s="11">
        <v>1</v>
      </c>
      <c r="AF1506" s="11">
        <v>3</v>
      </c>
      <c r="AG1506" s="6">
        <v>6</v>
      </c>
      <c r="AH1506" s="6">
        <v>1</v>
      </c>
      <c r="AI1506" s="6">
        <v>0</v>
      </c>
      <c r="AJ1506" s="6">
        <v>1.5</v>
      </c>
      <c r="AK1506" s="11">
        <v>0</v>
      </c>
      <c r="AL1506" s="11">
        <v>0</v>
      </c>
      <c r="AM1506" s="11">
        <v>0</v>
      </c>
      <c r="AN1506" s="11">
        <v>3</v>
      </c>
      <c r="AO1506" s="11">
        <v>5000</v>
      </c>
      <c r="AP1506" s="11">
        <v>3</v>
      </c>
      <c r="AQ1506" s="11">
        <v>0</v>
      </c>
      <c r="AR1506" s="6">
        <v>0</v>
      </c>
      <c r="AS1506" s="11" t="s">
        <v>158</v>
      </c>
      <c r="AT1506" s="15" t="s">
        <v>196</v>
      </c>
      <c r="AU1506" s="11" t="s">
        <v>348</v>
      </c>
      <c r="AV1506" s="14">
        <v>10000007</v>
      </c>
      <c r="AW1506" s="14">
        <v>70103003</v>
      </c>
      <c r="AX1506" s="12" t="s">
        <v>160</v>
      </c>
      <c r="AY1506" s="11" t="s">
        <v>1899</v>
      </c>
      <c r="AZ1506" s="13">
        <v>0</v>
      </c>
      <c r="BA1506" s="13">
        <v>0</v>
      </c>
      <c r="BB1506" s="37" t="s">
        <v>431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79003002</v>
      </c>
      <c r="D1507" s="12" t="s">
        <v>638</v>
      </c>
      <c r="E1507" s="14">
        <v>1</v>
      </c>
      <c r="F1507" s="11">
        <v>60010100</v>
      </c>
      <c r="G1507" s="14">
        <v>0</v>
      </c>
      <c r="H1507" s="13">
        <v>0</v>
      </c>
      <c r="I1507" s="14">
        <v>1</v>
      </c>
      <c r="J1507" s="14">
        <v>0</v>
      </c>
      <c r="K1507" s="14">
        <v>0</v>
      </c>
      <c r="L1507" s="11">
        <v>0</v>
      </c>
      <c r="M1507" s="11">
        <v>0</v>
      </c>
      <c r="N1507" s="55">
        <v>2</v>
      </c>
      <c r="O1507" s="11">
        <v>1</v>
      </c>
      <c r="P1507" s="11">
        <v>0.5</v>
      </c>
      <c r="Q1507" s="11">
        <v>0</v>
      </c>
      <c r="R1507" s="6">
        <v>101</v>
      </c>
      <c r="S1507" s="11">
        <v>0</v>
      </c>
      <c r="T1507" s="11">
        <v>1</v>
      </c>
      <c r="U1507" s="11">
        <v>2</v>
      </c>
      <c r="V1507" s="11">
        <v>0</v>
      </c>
      <c r="W1507" s="11">
        <v>1</v>
      </c>
      <c r="X1507" s="11">
        <v>0</v>
      </c>
      <c r="Y1507" s="11">
        <v>1</v>
      </c>
      <c r="Z1507" s="11">
        <v>0</v>
      </c>
      <c r="AA1507" s="11">
        <v>0</v>
      </c>
      <c r="AB1507" s="11">
        <v>0</v>
      </c>
      <c r="AC1507" s="11">
        <v>0</v>
      </c>
      <c r="AD1507" s="11">
        <v>15</v>
      </c>
      <c r="AE1507" s="11">
        <v>1</v>
      </c>
      <c r="AF1507" s="11" t="s">
        <v>507</v>
      </c>
      <c r="AG1507" s="6">
        <v>0</v>
      </c>
      <c r="AH1507" s="6">
        <v>0</v>
      </c>
      <c r="AI1507" s="6">
        <v>0</v>
      </c>
      <c r="AJ1507" s="6">
        <v>0</v>
      </c>
      <c r="AK1507" s="11">
        <v>0</v>
      </c>
      <c r="AL1507" s="11">
        <v>0</v>
      </c>
      <c r="AM1507" s="11">
        <v>0</v>
      </c>
      <c r="AN1507" s="11">
        <v>0.5</v>
      </c>
      <c r="AO1507" s="11">
        <v>999999</v>
      </c>
      <c r="AP1507" s="11">
        <v>0.5</v>
      </c>
      <c r="AQ1507" s="11">
        <v>0</v>
      </c>
      <c r="AR1507" s="6">
        <v>0</v>
      </c>
      <c r="AS1507" s="178" t="s">
        <v>586</v>
      </c>
      <c r="AT1507" s="15" t="s">
        <v>213</v>
      </c>
      <c r="AU1507" s="11" t="s">
        <v>348</v>
      </c>
      <c r="AV1507" s="14">
        <v>10000007</v>
      </c>
      <c r="AW1507" s="14">
        <v>70202004</v>
      </c>
      <c r="AX1507" s="15" t="s">
        <v>229</v>
      </c>
      <c r="AY1507" s="15" t="s">
        <v>259</v>
      </c>
      <c r="AZ1507" s="13">
        <v>0</v>
      </c>
      <c r="BA1507" s="13">
        <v>0</v>
      </c>
      <c r="BB1507" s="37" t="s">
        <v>1897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80000001</v>
      </c>
      <c r="D1508" s="12" t="s">
        <v>1922</v>
      </c>
      <c r="E1508" s="11">
        <v>1</v>
      </c>
      <c r="F1508" s="11">
        <v>80000001</v>
      </c>
      <c r="G1508" s="14">
        <v>0</v>
      </c>
      <c r="H1508" s="13">
        <v>0</v>
      </c>
      <c r="I1508" s="14">
        <v>1</v>
      </c>
      <c r="J1508" s="14">
        <v>0</v>
      </c>
      <c r="K1508" s="14">
        <v>0</v>
      </c>
      <c r="L1508" s="11">
        <v>0</v>
      </c>
      <c r="M1508" s="11">
        <v>0</v>
      </c>
      <c r="N1508" s="11">
        <v>1</v>
      </c>
      <c r="O1508" s="11">
        <v>0</v>
      </c>
      <c r="P1508" s="11">
        <v>0</v>
      </c>
      <c r="Q1508" s="11">
        <v>0</v>
      </c>
      <c r="R1508" s="6">
        <v>0</v>
      </c>
      <c r="S1508" s="11">
        <v>0</v>
      </c>
      <c r="T1508" s="11">
        <v>1</v>
      </c>
      <c r="U1508" s="11">
        <v>2</v>
      </c>
      <c r="V1508" s="11">
        <v>0</v>
      </c>
      <c r="W1508" s="11">
        <v>1.2</v>
      </c>
      <c r="X1508" s="11">
        <v>100</v>
      </c>
      <c r="Y1508" s="11">
        <v>0</v>
      </c>
      <c r="Z1508" s="11">
        <v>0</v>
      </c>
      <c r="AA1508" s="11">
        <v>0</v>
      </c>
      <c r="AB1508" s="11">
        <v>0</v>
      </c>
      <c r="AC1508" s="11">
        <v>0</v>
      </c>
      <c r="AD1508" s="11">
        <v>9</v>
      </c>
      <c r="AE1508" s="11">
        <v>2</v>
      </c>
      <c r="AF1508" s="11" t="s">
        <v>167</v>
      </c>
      <c r="AG1508" s="6">
        <v>2</v>
      </c>
      <c r="AH1508" s="6">
        <v>2</v>
      </c>
      <c r="AI1508" s="6">
        <v>0</v>
      </c>
      <c r="AJ1508" s="6">
        <v>1.5</v>
      </c>
      <c r="AK1508" s="11">
        <v>0</v>
      </c>
      <c r="AL1508" s="11">
        <v>0</v>
      </c>
      <c r="AM1508" s="11">
        <v>0</v>
      </c>
      <c r="AN1508" s="11">
        <v>1</v>
      </c>
      <c r="AO1508" s="11">
        <v>3000</v>
      </c>
      <c r="AP1508" s="11">
        <v>0.5</v>
      </c>
      <c r="AQ1508" s="11">
        <v>0</v>
      </c>
      <c r="AR1508" s="6">
        <v>0</v>
      </c>
      <c r="AS1508" s="11" t="s">
        <v>158</v>
      </c>
      <c r="AT1508" s="12" t="s">
        <v>213</v>
      </c>
      <c r="AU1508" s="11">
        <v>0</v>
      </c>
      <c r="AV1508" s="14">
        <v>0</v>
      </c>
      <c r="AW1508" s="14">
        <v>0</v>
      </c>
      <c r="AX1508" s="12" t="s">
        <v>160</v>
      </c>
      <c r="AY1508" s="11" t="s">
        <v>1923</v>
      </c>
      <c r="AZ1508" s="13">
        <v>0</v>
      </c>
      <c r="BA1508" s="13">
        <v>0</v>
      </c>
      <c r="BB1508" s="37" t="s">
        <v>1924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80000002</v>
      </c>
      <c r="D1509" s="12" t="s">
        <v>1925</v>
      </c>
      <c r="E1509" s="11">
        <v>1</v>
      </c>
      <c r="F1509" s="11">
        <v>80000001</v>
      </c>
      <c r="G1509" s="14">
        <v>0</v>
      </c>
      <c r="H1509" s="13">
        <v>0</v>
      </c>
      <c r="I1509" s="14">
        <v>1</v>
      </c>
      <c r="J1509" s="14">
        <v>0</v>
      </c>
      <c r="K1509" s="14">
        <v>0</v>
      </c>
      <c r="L1509" s="11">
        <v>0</v>
      </c>
      <c r="M1509" s="11">
        <v>0</v>
      </c>
      <c r="N1509" s="11">
        <v>1</v>
      </c>
      <c r="O1509" s="11">
        <v>0</v>
      </c>
      <c r="P1509" s="11">
        <v>0</v>
      </c>
      <c r="Q1509" s="11">
        <v>0</v>
      </c>
      <c r="R1509" s="6">
        <v>0</v>
      </c>
      <c r="S1509" s="11">
        <v>0</v>
      </c>
      <c r="T1509" s="11">
        <v>1</v>
      </c>
      <c r="U1509" s="11">
        <v>2</v>
      </c>
      <c r="V1509" s="11">
        <v>0</v>
      </c>
      <c r="W1509" s="11">
        <v>1.2</v>
      </c>
      <c r="X1509" s="11">
        <v>100</v>
      </c>
      <c r="Y1509" s="11">
        <v>0</v>
      </c>
      <c r="Z1509" s="11">
        <v>0</v>
      </c>
      <c r="AA1509" s="11">
        <v>0</v>
      </c>
      <c r="AB1509" s="11">
        <v>0</v>
      </c>
      <c r="AC1509" s="11">
        <v>0</v>
      </c>
      <c r="AD1509" s="11">
        <v>9</v>
      </c>
      <c r="AE1509" s="11">
        <v>2</v>
      </c>
      <c r="AF1509" s="11" t="s">
        <v>167</v>
      </c>
      <c r="AG1509" s="6">
        <v>2</v>
      </c>
      <c r="AH1509" s="6">
        <v>2</v>
      </c>
      <c r="AI1509" s="6">
        <v>0</v>
      </c>
      <c r="AJ1509" s="6">
        <v>1.5</v>
      </c>
      <c r="AK1509" s="11">
        <v>0</v>
      </c>
      <c r="AL1509" s="11">
        <v>0</v>
      </c>
      <c r="AM1509" s="11">
        <v>0</v>
      </c>
      <c r="AN1509" s="11">
        <v>1</v>
      </c>
      <c r="AO1509" s="11">
        <v>3000</v>
      </c>
      <c r="AP1509" s="11">
        <v>0.5</v>
      </c>
      <c r="AQ1509" s="11">
        <v>0</v>
      </c>
      <c r="AR1509" s="6">
        <v>0</v>
      </c>
      <c r="AS1509" s="11" t="s">
        <v>158</v>
      </c>
      <c r="AT1509" s="12" t="s">
        <v>213</v>
      </c>
      <c r="AU1509" s="11">
        <v>0</v>
      </c>
      <c r="AV1509" s="14">
        <v>0</v>
      </c>
      <c r="AW1509" s="14">
        <v>0</v>
      </c>
      <c r="AX1509" s="12" t="s">
        <v>160</v>
      </c>
      <c r="AY1509" s="11" t="s">
        <v>1923</v>
      </c>
      <c r="AZ1509" s="13">
        <v>0</v>
      </c>
      <c r="BA1509" s="13">
        <v>0</v>
      </c>
      <c r="BB1509" s="37" t="s">
        <v>351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80000003</v>
      </c>
      <c r="D1510" s="12" t="s">
        <v>1926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1923</v>
      </c>
      <c r="AZ1510" s="13">
        <v>0</v>
      </c>
      <c r="BA1510" s="13">
        <v>0</v>
      </c>
      <c r="BB1510" s="37" t="s">
        <v>1927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80000004</v>
      </c>
      <c r="D1511" s="12" t="s">
        <v>1928</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1923</v>
      </c>
      <c r="AZ1511" s="13">
        <v>0</v>
      </c>
      <c r="BA1511" s="13">
        <v>0</v>
      </c>
      <c r="BB1511" s="37" t="s">
        <v>1929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80000005</v>
      </c>
      <c r="D1512" s="12" t="s">
        <v>1930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1923</v>
      </c>
      <c r="AZ1512" s="13">
        <v>0</v>
      </c>
      <c r="BA1512" s="13">
        <v>0</v>
      </c>
      <c r="BB1512" s="37" t="s">
        <v>1931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80000006</v>
      </c>
      <c r="D1513" s="12" t="s">
        <v>1932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1923</v>
      </c>
      <c r="AZ1513" s="13">
        <v>0</v>
      </c>
      <c r="BA1513" s="13">
        <v>0</v>
      </c>
      <c r="BB1513" s="37" t="s">
        <v>1933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80000007</v>
      </c>
      <c r="D1514" s="12" t="s">
        <v>1934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1923</v>
      </c>
      <c r="AZ1514" s="13">
        <v>0</v>
      </c>
      <c r="BA1514" s="13">
        <v>0</v>
      </c>
      <c r="BB1514" s="37" t="s">
        <v>1935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80000008</v>
      </c>
      <c r="D1515" s="12" t="s">
        <v>1936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1923</v>
      </c>
      <c r="AZ1515" s="13">
        <v>0</v>
      </c>
      <c r="BA1515" s="13">
        <v>0</v>
      </c>
      <c r="BB1515" s="37" t="s">
        <v>748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80001001</v>
      </c>
      <c r="D1516" s="12" t="s">
        <v>1937</v>
      </c>
      <c r="E1516" s="11">
        <v>1</v>
      </c>
      <c r="F1516" s="11">
        <v>80001001</v>
      </c>
      <c r="G1516" s="14">
        <v>0</v>
      </c>
      <c r="H1516" s="13">
        <v>0</v>
      </c>
      <c r="I1516" s="14">
        <v>1</v>
      </c>
      <c r="J1516" s="14">
        <v>0</v>
      </c>
      <c r="K1516" s="14">
        <v>0</v>
      </c>
      <c r="L1516" s="11">
        <v>0</v>
      </c>
      <c r="M1516" s="11">
        <v>0</v>
      </c>
      <c r="N1516" s="11">
        <v>5</v>
      </c>
      <c r="O1516" s="11">
        <v>0</v>
      </c>
      <c r="P1516" s="11">
        <v>0</v>
      </c>
      <c r="Q1516" s="11">
        <v>0</v>
      </c>
      <c r="R1516" s="6">
        <v>0</v>
      </c>
      <c r="S1516" s="11">
        <v>0</v>
      </c>
      <c r="T1516" s="11">
        <v>1</v>
      </c>
      <c r="U1516" s="11">
        <v>2</v>
      </c>
      <c r="V1516" s="11">
        <v>0</v>
      </c>
      <c r="W1516" s="11">
        <v>0</v>
      </c>
      <c r="X1516" s="11">
        <v>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1938</v>
      </c>
      <c r="AZ1516" s="13">
        <v>0</v>
      </c>
      <c r="BA1516" s="13">
        <v>0</v>
      </c>
      <c r="BB1516" s="37" t="s">
        <v>1939</v>
      </c>
      <c r="BC1516" s="11">
        <v>0</v>
      </c>
      <c r="BD1516" s="11">
        <v>0</v>
      </c>
      <c r="BE1516" s="11"/>
      <c r="BF1516" s="11"/>
      <c r="BG1516" s="11"/>
      <c r="BH1516" s="11">
        <v>80002001</v>
      </c>
      <c r="BI1516" s="9">
        <v>0</v>
      </c>
      <c r="BJ1516" s="6">
        <v>0</v>
      </c>
      <c r="BK1516" s="6">
        <v>0</v>
      </c>
      <c r="BL1516" s="6">
        <v>0</v>
      </c>
      <c r="BM1516" s="6">
        <v>0</v>
      </c>
      <c r="BN1516" s="6">
        <v>0</v>
      </c>
      <c r="BO1516" s="6">
        <v>0</v>
      </c>
    </row>
    <row r="1517" spans="3:67" ht="20.100000000000001" customHeight="1">
      <c r="C1517" s="14">
        <v>80001002</v>
      </c>
      <c r="D1517" s="12" t="s">
        <v>1940</v>
      </c>
      <c r="E1517" s="11">
        <v>1</v>
      </c>
      <c r="F1517" s="11">
        <v>80001002</v>
      </c>
      <c r="G1517" s="14">
        <v>0</v>
      </c>
      <c r="H1517" s="13">
        <v>0</v>
      </c>
      <c r="I1517" s="14">
        <v>1</v>
      </c>
      <c r="J1517" s="14">
        <v>0</v>
      </c>
      <c r="K1517" s="14">
        <v>0</v>
      </c>
      <c r="L1517" s="11">
        <v>0</v>
      </c>
      <c r="M1517" s="11">
        <v>0</v>
      </c>
      <c r="N1517" s="11">
        <v>5</v>
      </c>
      <c r="O1517" s="11">
        <v>0</v>
      </c>
      <c r="P1517" s="11">
        <v>0</v>
      </c>
      <c r="Q1517" s="11">
        <v>0</v>
      </c>
      <c r="R1517" s="6">
        <v>0</v>
      </c>
      <c r="S1517" s="11">
        <v>0</v>
      </c>
      <c r="T1517" s="11">
        <v>1</v>
      </c>
      <c r="U1517" s="11">
        <v>2</v>
      </c>
      <c r="V1517" s="11">
        <v>0</v>
      </c>
      <c r="W1517" s="11">
        <v>0</v>
      </c>
      <c r="X1517" s="11">
        <v>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1941</v>
      </c>
      <c r="AZ1517" s="13">
        <v>0</v>
      </c>
      <c r="BA1517" s="13">
        <v>0</v>
      </c>
      <c r="BB1517" s="37" t="s">
        <v>1942</v>
      </c>
      <c r="BC1517" s="11"/>
      <c r="BD1517" s="11">
        <v>0</v>
      </c>
      <c r="BE1517" s="11"/>
      <c r="BF1517" s="11"/>
      <c r="BG1517" s="11"/>
      <c r="BH1517" s="11">
        <v>80002002</v>
      </c>
      <c r="BI1517" s="11">
        <v>0</v>
      </c>
      <c r="BJ1517" s="6">
        <v>0</v>
      </c>
      <c r="BK1517" s="6">
        <v>0</v>
      </c>
      <c r="BL1517" s="6">
        <v>0</v>
      </c>
      <c r="BM1517" s="6">
        <v>0</v>
      </c>
      <c r="BN1517" s="6">
        <v>0</v>
      </c>
      <c r="BO1517" s="6">
        <v>0</v>
      </c>
    </row>
    <row r="1518" spans="3:67" ht="20.100000000000001" customHeight="1">
      <c r="C1518" s="14">
        <v>80001003</v>
      </c>
      <c r="D1518" s="12" t="s">
        <v>1943</v>
      </c>
      <c r="E1518" s="11">
        <v>1</v>
      </c>
      <c r="F1518" s="11">
        <v>80001003</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1944</v>
      </c>
      <c r="AZ1518" s="13">
        <v>0</v>
      </c>
      <c r="BA1518" s="13">
        <v>0</v>
      </c>
      <c r="BB1518" s="37" t="s">
        <v>1945</v>
      </c>
      <c r="BC1518" s="11"/>
      <c r="BD1518" s="11">
        <v>0</v>
      </c>
      <c r="BE1518" s="11"/>
      <c r="BF1518" s="11"/>
      <c r="BG1518" s="11"/>
      <c r="BH1518" s="11">
        <v>80002003</v>
      </c>
      <c r="BI1518" s="11">
        <v>0</v>
      </c>
      <c r="BJ1518" s="6">
        <v>0</v>
      </c>
      <c r="BK1518" s="6">
        <v>0</v>
      </c>
      <c r="BL1518" s="6">
        <v>0</v>
      </c>
      <c r="BM1518" s="6">
        <v>0</v>
      </c>
      <c r="BN1518" s="6">
        <v>0</v>
      </c>
      <c r="BO1518" s="6">
        <v>0</v>
      </c>
    </row>
    <row r="1519" spans="3:67" ht="20.100000000000001" customHeight="1">
      <c r="C1519" s="14">
        <v>80001004</v>
      </c>
      <c r="D1519" s="12" t="s">
        <v>1946</v>
      </c>
      <c r="E1519" s="11">
        <v>1</v>
      </c>
      <c r="F1519" s="11">
        <v>80001004</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1947</v>
      </c>
      <c r="AZ1519" s="13">
        <v>0</v>
      </c>
      <c r="BA1519" s="13">
        <v>0</v>
      </c>
      <c r="BB1519" s="37" t="s">
        <v>1948</v>
      </c>
      <c r="BC1519" s="11"/>
      <c r="BD1519" s="11">
        <v>0</v>
      </c>
      <c r="BE1519" s="11"/>
      <c r="BF1519" s="11"/>
      <c r="BG1519" s="11"/>
      <c r="BH1519" s="11">
        <v>80002004</v>
      </c>
      <c r="BI1519" s="11">
        <v>0</v>
      </c>
      <c r="BJ1519" s="6">
        <v>0</v>
      </c>
      <c r="BK1519" s="6">
        <v>0</v>
      </c>
      <c r="BL1519" s="6">
        <v>0</v>
      </c>
      <c r="BM1519" s="6">
        <v>0</v>
      </c>
      <c r="BN1519" s="6">
        <v>0</v>
      </c>
      <c r="BO1519" s="6">
        <v>0</v>
      </c>
    </row>
    <row r="1520" spans="3:67" ht="20.100000000000001" customHeight="1">
      <c r="C1520" s="14">
        <v>80001005</v>
      </c>
      <c r="D1520" s="12" t="s">
        <v>1949</v>
      </c>
      <c r="E1520" s="11">
        <v>1</v>
      </c>
      <c r="F1520" s="11">
        <v>80001005</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1040</v>
      </c>
      <c r="AZ1520" s="13">
        <v>0</v>
      </c>
      <c r="BA1520" s="13">
        <v>0</v>
      </c>
      <c r="BB1520" s="37" t="s">
        <v>1041</v>
      </c>
      <c r="BC1520" s="11"/>
      <c r="BD1520" s="11">
        <v>0</v>
      </c>
      <c r="BE1520" s="11"/>
      <c r="BF1520" s="11"/>
      <c r="BG1520" s="11"/>
      <c r="BH1520" s="11">
        <v>80002005</v>
      </c>
      <c r="BI1520" s="11">
        <v>0</v>
      </c>
      <c r="BJ1520" s="6">
        <v>0</v>
      </c>
      <c r="BK1520" s="6">
        <v>0</v>
      </c>
      <c r="BL1520" s="6">
        <v>0</v>
      </c>
      <c r="BM1520" s="6">
        <v>0</v>
      </c>
      <c r="BN1520" s="6">
        <v>0</v>
      </c>
      <c r="BO1520" s="6">
        <v>0</v>
      </c>
    </row>
    <row r="1521" spans="3:67" ht="20.100000000000001" customHeight="1">
      <c r="C1521" s="106">
        <v>80001006</v>
      </c>
      <c r="D1521" s="135" t="s">
        <v>863</v>
      </c>
      <c r="E1521" s="106">
        <v>1</v>
      </c>
      <c r="F1521" s="106">
        <v>80001006</v>
      </c>
      <c r="G1521" s="106">
        <v>0</v>
      </c>
      <c r="H1521" s="106">
        <v>0</v>
      </c>
      <c r="I1521" s="14">
        <v>1</v>
      </c>
      <c r="J1521" s="14">
        <v>0</v>
      </c>
      <c r="K1521" s="106">
        <v>0</v>
      </c>
      <c r="L1521" s="106">
        <v>0</v>
      </c>
      <c r="M1521" s="106">
        <v>0</v>
      </c>
      <c r="N1521" s="106">
        <v>5</v>
      </c>
      <c r="O1521" s="106">
        <v>0</v>
      </c>
      <c r="P1521" s="106">
        <v>0</v>
      </c>
      <c r="Q1521" s="106">
        <v>0</v>
      </c>
      <c r="R1521" s="6">
        <v>0</v>
      </c>
      <c r="S1521" s="106">
        <v>0</v>
      </c>
      <c r="T1521" s="106">
        <v>1</v>
      </c>
      <c r="U1521" s="106">
        <v>2</v>
      </c>
      <c r="V1521" s="106">
        <v>0</v>
      </c>
      <c r="W1521" s="11">
        <v>1</v>
      </c>
      <c r="X1521" s="11">
        <v>0</v>
      </c>
      <c r="Y1521" s="106">
        <v>0</v>
      </c>
      <c r="Z1521" s="106">
        <v>0</v>
      </c>
      <c r="AA1521" s="106">
        <v>0</v>
      </c>
      <c r="AB1521" s="106">
        <v>0</v>
      </c>
      <c r="AC1521" s="106">
        <v>0</v>
      </c>
      <c r="AD1521" s="106">
        <v>9</v>
      </c>
      <c r="AE1521" s="106">
        <v>2</v>
      </c>
      <c r="AF1521" s="106" t="s">
        <v>167</v>
      </c>
      <c r="AG1521" s="106">
        <v>2</v>
      </c>
      <c r="AH1521" s="106">
        <v>2</v>
      </c>
      <c r="AI1521" s="6">
        <v>0</v>
      </c>
      <c r="AJ1521" s="106">
        <v>1.5</v>
      </c>
      <c r="AK1521" s="106">
        <v>0</v>
      </c>
      <c r="AL1521" s="106">
        <v>0</v>
      </c>
      <c r="AM1521" s="106">
        <v>0</v>
      </c>
      <c r="AN1521" s="106">
        <v>1</v>
      </c>
      <c r="AO1521" s="106">
        <v>3000</v>
      </c>
      <c r="AP1521" s="106">
        <v>0.5</v>
      </c>
      <c r="AQ1521" s="106">
        <v>0</v>
      </c>
      <c r="AR1521" s="106">
        <v>0</v>
      </c>
      <c r="AS1521" s="106" t="s">
        <v>158</v>
      </c>
      <c r="AT1521" s="135" t="s">
        <v>213</v>
      </c>
      <c r="AU1521" s="106">
        <v>0</v>
      </c>
      <c r="AV1521" s="106">
        <v>0</v>
      </c>
      <c r="AW1521" s="106">
        <v>0</v>
      </c>
      <c r="AX1521" s="135" t="s">
        <v>160</v>
      </c>
      <c r="AY1521" s="106" t="s">
        <v>1950</v>
      </c>
      <c r="AZ1521" s="106">
        <v>0</v>
      </c>
      <c r="BA1521" s="106">
        <v>0</v>
      </c>
      <c r="BB1521" s="145" t="s">
        <v>1951</v>
      </c>
      <c r="BC1521" s="106"/>
      <c r="BD1521" s="11">
        <v>0</v>
      </c>
      <c r="BE1521" s="106"/>
      <c r="BF1521" s="106"/>
      <c r="BG1521" s="106"/>
      <c r="BH1521" s="106">
        <v>80002006</v>
      </c>
      <c r="BI1521" s="11">
        <v>0</v>
      </c>
      <c r="BJ1521" s="6">
        <v>0</v>
      </c>
      <c r="BK1521" s="6">
        <v>0</v>
      </c>
      <c r="BL1521" s="6">
        <v>0</v>
      </c>
      <c r="BM1521" s="6">
        <v>0</v>
      </c>
      <c r="BN1521" s="6">
        <v>0</v>
      </c>
      <c r="BO1521" s="6">
        <v>0</v>
      </c>
    </row>
    <row r="1522" spans="3:67" ht="20.100000000000001" customHeight="1">
      <c r="C1522" s="14">
        <v>80001007</v>
      </c>
      <c r="D1522" s="12" t="s">
        <v>1514</v>
      </c>
      <c r="E1522" s="11">
        <v>1</v>
      </c>
      <c r="F1522" s="11">
        <v>80001007</v>
      </c>
      <c r="G1522" s="14">
        <v>0</v>
      </c>
      <c r="H1522" s="13">
        <v>0</v>
      </c>
      <c r="I1522" s="14">
        <v>1</v>
      </c>
      <c r="J1522" s="14">
        <v>0</v>
      </c>
      <c r="K1522" s="14">
        <v>0</v>
      </c>
      <c r="L1522" s="11">
        <v>0</v>
      </c>
      <c r="M1522" s="11">
        <v>0</v>
      </c>
      <c r="N1522" s="11">
        <v>2</v>
      </c>
      <c r="O1522" s="11">
        <v>3</v>
      </c>
      <c r="P1522" s="11">
        <v>0.1</v>
      </c>
      <c r="Q1522" s="11">
        <v>0</v>
      </c>
      <c r="R1522" s="6">
        <v>0</v>
      </c>
      <c r="S1522" s="11">
        <v>0</v>
      </c>
      <c r="T1522" s="11">
        <v>1</v>
      </c>
      <c r="U1522" s="11">
        <v>2</v>
      </c>
      <c r="V1522" s="11">
        <v>0</v>
      </c>
      <c r="W1522" s="11">
        <v>1</v>
      </c>
      <c r="X1522" s="11">
        <v>0</v>
      </c>
      <c r="Y1522" s="11">
        <v>0</v>
      </c>
      <c r="Z1522" s="11">
        <v>0</v>
      </c>
      <c r="AA1522" s="11">
        <v>0</v>
      </c>
      <c r="AB1522" s="11">
        <v>0</v>
      </c>
      <c r="AC1522" s="11">
        <v>0</v>
      </c>
      <c r="AD1522" s="11">
        <v>9</v>
      </c>
      <c r="AE1522" s="11">
        <v>1</v>
      </c>
      <c r="AF1522" s="11">
        <v>0</v>
      </c>
      <c r="AG1522" s="6">
        <v>1</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c r="AZ1522" s="13">
        <v>0</v>
      </c>
      <c r="BA1522" s="13">
        <v>0</v>
      </c>
      <c r="BB1522" s="37" t="s">
        <v>1952</v>
      </c>
      <c r="BC1522" s="11"/>
      <c r="BD1522" s="11">
        <v>0</v>
      </c>
      <c r="BE1522" s="11"/>
      <c r="BF1522" s="11"/>
      <c r="BG1522" s="11"/>
      <c r="BH1522" s="11">
        <v>80002007</v>
      </c>
      <c r="BI1522" s="11">
        <v>0</v>
      </c>
      <c r="BJ1522" s="6">
        <v>0</v>
      </c>
      <c r="BK1522" s="6">
        <v>0</v>
      </c>
      <c r="BL1522" s="6">
        <v>0</v>
      </c>
      <c r="BM1522" s="6">
        <v>0</v>
      </c>
      <c r="BN1522" s="6">
        <v>0</v>
      </c>
      <c r="BO1522" s="6">
        <v>0</v>
      </c>
    </row>
    <row r="1523" spans="3:67" ht="20.100000000000001" customHeight="1">
      <c r="C1523" s="14">
        <v>80001008</v>
      </c>
      <c r="D1523" s="12" t="s">
        <v>1953</v>
      </c>
      <c r="E1523" s="11">
        <v>1</v>
      </c>
      <c r="F1523" s="11">
        <v>80001008</v>
      </c>
      <c r="G1523" s="14">
        <v>0</v>
      </c>
      <c r="H1523" s="13">
        <v>0</v>
      </c>
      <c r="I1523" s="14">
        <v>1</v>
      </c>
      <c r="J1523" s="14">
        <v>0</v>
      </c>
      <c r="K1523" s="14">
        <v>0</v>
      </c>
      <c r="L1523" s="11">
        <v>0</v>
      </c>
      <c r="M1523" s="11">
        <v>0</v>
      </c>
      <c r="N1523" s="11">
        <v>2</v>
      </c>
      <c r="O1523" s="11">
        <v>3</v>
      </c>
      <c r="P1523" s="11">
        <v>0.2</v>
      </c>
      <c r="Q1523" s="11">
        <v>0</v>
      </c>
      <c r="R1523" s="6">
        <v>0</v>
      </c>
      <c r="S1523" s="11">
        <v>0</v>
      </c>
      <c r="T1523" s="11">
        <v>1</v>
      </c>
      <c r="U1523" s="11">
        <v>2</v>
      </c>
      <c r="V1523" s="11">
        <v>0</v>
      </c>
      <c r="W1523" s="11">
        <v>0.5</v>
      </c>
      <c r="X1523" s="11">
        <v>0</v>
      </c>
      <c r="Y1523" s="11">
        <v>0</v>
      </c>
      <c r="Z1523" s="11">
        <v>0</v>
      </c>
      <c r="AA1523" s="11">
        <v>0</v>
      </c>
      <c r="AB1523" s="11">
        <v>0</v>
      </c>
      <c r="AC1523" s="11">
        <v>0</v>
      </c>
      <c r="AD1523" s="11">
        <v>9</v>
      </c>
      <c r="AE1523" s="11">
        <v>1</v>
      </c>
      <c r="AF1523" s="11">
        <v>0</v>
      </c>
      <c r="AG1523" s="6">
        <v>1</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c r="AZ1523" s="13">
        <v>0</v>
      </c>
      <c r="BA1523" s="13">
        <v>0</v>
      </c>
      <c r="BB1523" s="37" t="s">
        <v>1954</v>
      </c>
      <c r="BC1523" s="11"/>
      <c r="BD1523" s="11">
        <v>0</v>
      </c>
      <c r="BE1523" s="11"/>
      <c r="BF1523" s="11"/>
      <c r="BG1523" s="11"/>
      <c r="BH1523" s="11">
        <v>80002008</v>
      </c>
      <c r="BI1523" s="11">
        <v>0</v>
      </c>
      <c r="BJ1523" s="6">
        <v>0</v>
      </c>
      <c r="BK1523" s="6">
        <v>0</v>
      </c>
      <c r="BL1523" s="6">
        <v>0</v>
      </c>
      <c r="BM1523" s="6">
        <v>0</v>
      </c>
      <c r="BN1523" s="6">
        <v>0</v>
      </c>
      <c r="BO1523" s="6">
        <v>0</v>
      </c>
    </row>
    <row r="1524" spans="3:67" ht="20.100000000000001" customHeight="1">
      <c r="C1524" s="14">
        <v>80001009</v>
      </c>
      <c r="D1524" s="12" t="s">
        <v>1517</v>
      </c>
      <c r="E1524" s="11">
        <v>1</v>
      </c>
      <c r="F1524" s="11">
        <v>80001009</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1955</v>
      </c>
      <c r="AZ1524" s="13">
        <v>0</v>
      </c>
      <c r="BA1524" s="13">
        <v>0</v>
      </c>
      <c r="BB1524" s="37" t="s">
        <v>1956</v>
      </c>
      <c r="BC1524" s="11"/>
      <c r="BD1524" s="11">
        <v>0</v>
      </c>
      <c r="BE1524" s="11"/>
      <c r="BF1524" s="11"/>
      <c r="BG1524" s="11"/>
      <c r="BH1524" s="11">
        <v>80002009</v>
      </c>
      <c r="BI1524" s="11">
        <v>0</v>
      </c>
      <c r="BJ1524" s="6">
        <v>0</v>
      </c>
      <c r="BK1524" s="6">
        <v>0</v>
      </c>
      <c r="BL1524" s="6">
        <v>0</v>
      </c>
      <c r="BM1524" s="6">
        <v>0</v>
      </c>
      <c r="BN1524" s="6">
        <v>0</v>
      </c>
      <c r="BO1524" s="6">
        <v>0</v>
      </c>
    </row>
    <row r="1525" spans="3:67" ht="20.100000000000001" customHeight="1">
      <c r="C1525" s="14">
        <v>80001010</v>
      </c>
      <c r="D1525" s="12" t="s">
        <v>866</v>
      </c>
      <c r="E1525" s="11">
        <v>1</v>
      </c>
      <c r="F1525" s="11">
        <v>80001010</v>
      </c>
      <c r="G1525" s="14">
        <v>0</v>
      </c>
      <c r="H1525" s="13">
        <v>0</v>
      </c>
      <c r="I1525" s="14">
        <v>1</v>
      </c>
      <c r="J1525" s="14">
        <v>0</v>
      </c>
      <c r="K1525" s="14">
        <v>0</v>
      </c>
      <c r="L1525" s="11">
        <v>0</v>
      </c>
      <c r="M1525" s="11">
        <v>0</v>
      </c>
      <c r="N1525" s="11">
        <v>5</v>
      </c>
      <c r="O1525" s="11">
        <v>0</v>
      </c>
      <c r="P1525" s="11">
        <v>0</v>
      </c>
      <c r="Q1525" s="11">
        <v>0</v>
      </c>
      <c r="R1525" s="6">
        <v>0</v>
      </c>
      <c r="S1525" s="11">
        <v>0</v>
      </c>
      <c r="T1525" s="11">
        <v>1</v>
      </c>
      <c r="U1525" s="11">
        <v>2</v>
      </c>
      <c r="V1525" s="11">
        <v>0</v>
      </c>
      <c r="W1525" s="11">
        <v>0</v>
      </c>
      <c r="X1525" s="11">
        <v>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1957</v>
      </c>
      <c r="AZ1525" s="13">
        <v>0</v>
      </c>
      <c r="BA1525" s="13">
        <v>0</v>
      </c>
      <c r="BB1525" s="37" t="s">
        <v>1958</v>
      </c>
      <c r="BC1525" s="11"/>
      <c r="BD1525" s="11">
        <v>0</v>
      </c>
      <c r="BE1525" s="11"/>
      <c r="BF1525" s="11"/>
      <c r="BG1525" s="11"/>
      <c r="BH1525" s="11">
        <v>80002010</v>
      </c>
      <c r="BI1525" s="11">
        <v>0</v>
      </c>
      <c r="BJ1525" s="6">
        <v>0</v>
      </c>
      <c r="BK1525" s="6">
        <v>0</v>
      </c>
      <c r="BL1525" s="6">
        <v>0</v>
      </c>
      <c r="BM1525" s="6">
        <v>0</v>
      </c>
      <c r="BN1525" s="6">
        <v>0</v>
      </c>
      <c r="BO1525" s="6">
        <v>0</v>
      </c>
    </row>
    <row r="1526" spans="3:67" ht="20.100000000000001" customHeight="1">
      <c r="C1526" s="14">
        <v>80001011</v>
      </c>
      <c r="D1526" s="12" t="s">
        <v>1959</v>
      </c>
      <c r="E1526" s="11">
        <v>1</v>
      </c>
      <c r="F1526" s="11">
        <v>80001011</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1960</v>
      </c>
      <c r="AZ1526" s="13">
        <v>0</v>
      </c>
      <c r="BA1526" s="13">
        <v>0</v>
      </c>
      <c r="BB1526" s="37" t="s">
        <v>1961</v>
      </c>
      <c r="BC1526" s="11"/>
      <c r="BD1526" s="11">
        <v>0</v>
      </c>
      <c r="BE1526" s="11"/>
      <c r="BF1526" s="11"/>
      <c r="BG1526" s="11"/>
      <c r="BH1526" s="11">
        <v>80002011</v>
      </c>
      <c r="BI1526" s="11">
        <v>0</v>
      </c>
      <c r="BJ1526" s="6">
        <v>0</v>
      </c>
      <c r="BK1526" s="6">
        <v>0</v>
      </c>
      <c r="BL1526" s="6">
        <v>0</v>
      </c>
      <c r="BM1526" s="6">
        <v>0</v>
      </c>
      <c r="BN1526" s="6">
        <v>0</v>
      </c>
      <c r="BO1526" s="6">
        <v>0</v>
      </c>
    </row>
    <row r="1527" spans="3:67" ht="20.100000000000001" customHeight="1">
      <c r="C1527" s="14">
        <v>80001012</v>
      </c>
      <c r="D1527" s="12" t="s">
        <v>1962</v>
      </c>
      <c r="E1527" s="11">
        <v>1</v>
      </c>
      <c r="F1527" s="11">
        <v>80001012</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1963</v>
      </c>
      <c r="AZ1527" s="13">
        <v>0</v>
      </c>
      <c r="BA1527" s="13">
        <v>0</v>
      </c>
      <c r="BB1527" s="37" t="s">
        <v>1964</v>
      </c>
      <c r="BC1527" s="11"/>
      <c r="BD1527" s="11">
        <v>0</v>
      </c>
      <c r="BE1527" s="11"/>
      <c r="BF1527" s="11"/>
      <c r="BG1527" s="11"/>
      <c r="BH1527" s="11">
        <v>80002012</v>
      </c>
      <c r="BI1527" s="11">
        <v>0</v>
      </c>
      <c r="BJ1527" s="6">
        <v>0</v>
      </c>
      <c r="BK1527" s="6">
        <v>0</v>
      </c>
      <c r="BL1527" s="6">
        <v>0</v>
      </c>
      <c r="BM1527" s="6">
        <v>0</v>
      </c>
      <c r="BN1527" s="6">
        <v>0</v>
      </c>
      <c r="BO1527" s="6">
        <v>0</v>
      </c>
    </row>
    <row r="1528" spans="3:67" ht="20.100000000000001" customHeight="1">
      <c r="C1528" s="14">
        <v>80001013</v>
      </c>
      <c r="D1528" s="12" t="s">
        <v>1965</v>
      </c>
      <c r="E1528" s="11">
        <v>1</v>
      </c>
      <c r="F1528" s="11">
        <v>80001013</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1771</v>
      </c>
      <c r="AZ1528" s="13">
        <v>0</v>
      </c>
      <c r="BA1528" s="13">
        <v>0</v>
      </c>
      <c r="BB1528" s="37" t="s">
        <v>1966</v>
      </c>
      <c r="BC1528" s="11"/>
      <c r="BD1528" s="11">
        <v>0</v>
      </c>
      <c r="BE1528" s="11"/>
      <c r="BF1528" s="11"/>
      <c r="BG1528" s="11"/>
      <c r="BH1528" s="11">
        <v>80002013</v>
      </c>
      <c r="BI1528" s="11">
        <v>0</v>
      </c>
      <c r="BJ1528" s="6">
        <v>0</v>
      </c>
      <c r="BK1528" s="6">
        <v>0</v>
      </c>
      <c r="BL1528" s="6">
        <v>0</v>
      </c>
      <c r="BM1528" s="6">
        <v>0</v>
      </c>
      <c r="BN1528" s="6">
        <v>0</v>
      </c>
      <c r="BO1528" s="6">
        <v>0</v>
      </c>
    </row>
    <row r="1529" spans="3:67" ht="20.100000000000001" customHeight="1">
      <c r="C1529" s="14">
        <v>80001014</v>
      </c>
      <c r="D1529" s="12" t="s">
        <v>1118</v>
      </c>
      <c r="E1529" s="11">
        <v>1</v>
      </c>
      <c r="F1529" s="11">
        <v>80001014</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1967</v>
      </c>
      <c r="AZ1529" s="13">
        <v>0</v>
      </c>
      <c r="BA1529" s="13">
        <v>0</v>
      </c>
      <c r="BB1529" s="37" t="s">
        <v>1968</v>
      </c>
      <c r="BC1529" s="11"/>
      <c r="BD1529" s="11">
        <v>0</v>
      </c>
      <c r="BE1529" s="11"/>
      <c r="BF1529" s="11"/>
      <c r="BG1529" s="11"/>
      <c r="BH1529" s="11">
        <v>80002014</v>
      </c>
      <c r="BI1529" s="11">
        <v>0</v>
      </c>
      <c r="BJ1529" s="6">
        <v>0</v>
      </c>
      <c r="BK1529" s="6">
        <v>0</v>
      </c>
      <c r="BL1529" s="6">
        <v>0</v>
      </c>
      <c r="BM1529" s="6">
        <v>0</v>
      </c>
      <c r="BN1529" s="6">
        <v>0</v>
      </c>
      <c r="BO1529" s="6">
        <v>0</v>
      </c>
    </row>
    <row r="1530" spans="3:67" ht="20.100000000000001" customHeight="1">
      <c r="C1530" s="106">
        <v>80001015</v>
      </c>
      <c r="D1530" s="135" t="s">
        <v>1969</v>
      </c>
      <c r="E1530" s="106">
        <v>1</v>
      </c>
      <c r="F1530" s="106">
        <v>80001015</v>
      </c>
      <c r="G1530" s="106">
        <v>0</v>
      </c>
      <c r="H1530" s="106">
        <v>0</v>
      </c>
      <c r="I1530" s="14">
        <v>1</v>
      </c>
      <c r="J1530" s="14">
        <v>0</v>
      </c>
      <c r="K1530" s="106">
        <v>0</v>
      </c>
      <c r="L1530" s="106">
        <v>0</v>
      </c>
      <c r="M1530" s="106">
        <v>0</v>
      </c>
      <c r="N1530" s="106">
        <v>2</v>
      </c>
      <c r="O1530" s="106">
        <v>0</v>
      </c>
      <c r="P1530" s="106">
        <v>0</v>
      </c>
      <c r="Q1530" s="106">
        <v>0</v>
      </c>
      <c r="R1530" s="6">
        <v>0</v>
      </c>
      <c r="S1530" s="106">
        <v>0</v>
      </c>
      <c r="T1530" s="106">
        <v>1</v>
      </c>
      <c r="U1530" s="106">
        <v>2</v>
      </c>
      <c r="V1530" s="106">
        <v>0</v>
      </c>
      <c r="W1530" s="106">
        <v>0</v>
      </c>
      <c r="X1530" s="106">
        <v>0</v>
      </c>
      <c r="Y1530" s="106">
        <v>0</v>
      </c>
      <c r="Z1530" s="106">
        <v>0</v>
      </c>
      <c r="AA1530" s="106">
        <v>0</v>
      </c>
      <c r="AB1530" s="106">
        <v>0</v>
      </c>
      <c r="AC1530" s="106">
        <v>0</v>
      </c>
      <c r="AD1530" s="106">
        <v>9</v>
      </c>
      <c r="AE1530" s="106">
        <v>2</v>
      </c>
      <c r="AF1530" s="106" t="s">
        <v>167</v>
      </c>
      <c r="AG1530" s="106">
        <v>2</v>
      </c>
      <c r="AH1530" s="106">
        <v>2</v>
      </c>
      <c r="AI1530" s="6">
        <v>0</v>
      </c>
      <c r="AJ1530" s="106">
        <v>1.5</v>
      </c>
      <c r="AK1530" s="106">
        <v>0</v>
      </c>
      <c r="AL1530" s="106">
        <v>0</v>
      </c>
      <c r="AM1530" s="106">
        <v>0</v>
      </c>
      <c r="AN1530" s="106">
        <v>1</v>
      </c>
      <c r="AO1530" s="106">
        <v>3000</v>
      </c>
      <c r="AP1530" s="106">
        <v>0.5</v>
      </c>
      <c r="AQ1530" s="106">
        <v>0</v>
      </c>
      <c r="AR1530" s="106">
        <v>0</v>
      </c>
      <c r="AS1530" s="106" t="s">
        <v>158</v>
      </c>
      <c r="AT1530" s="135" t="s">
        <v>213</v>
      </c>
      <c r="AU1530" s="106">
        <v>0</v>
      </c>
      <c r="AV1530" s="106">
        <v>0</v>
      </c>
      <c r="AW1530" s="106">
        <v>0</v>
      </c>
      <c r="AX1530" s="135" t="s">
        <v>160</v>
      </c>
      <c r="AY1530" s="106"/>
      <c r="AZ1530" s="106">
        <v>0</v>
      </c>
      <c r="BA1530" s="106">
        <v>0</v>
      </c>
      <c r="BB1530" s="145" t="s">
        <v>1970</v>
      </c>
      <c r="BC1530" s="106"/>
      <c r="BD1530" s="11">
        <v>0</v>
      </c>
      <c r="BE1530" s="106"/>
      <c r="BF1530" s="106"/>
      <c r="BG1530" s="106"/>
      <c r="BH1530" s="106">
        <v>80002015</v>
      </c>
      <c r="BI1530" s="11">
        <v>0</v>
      </c>
      <c r="BJ1530" s="6">
        <v>0</v>
      </c>
      <c r="BK1530" s="6">
        <v>0</v>
      </c>
      <c r="BL1530" s="6">
        <v>0</v>
      </c>
      <c r="BM1530" s="6">
        <v>0</v>
      </c>
      <c r="BN1530" s="6">
        <v>0</v>
      </c>
      <c r="BO1530" s="6">
        <v>0</v>
      </c>
    </row>
    <row r="1531" spans="3:67" ht="20.100000000000001" customHeight="1">
      <c r="C1531" s="14">
        <v>80001016</v>
      </c>
      <c r="D1531" s="12" t="s">
        <v>1971</v>
      </c>
      <c r="E1531" s="11">
        <v>1</v>
      </c>
      <c r="F1531" s="11">
        <v>80001016</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1972</v>
      </c>
      <c r="AZ1531" s="13">
        <v>0</v>
      </c>
      <c r="BA1531" s="13">
        <v>0</v>
      </c>
      <c r="BB1531" s="37" t="s">
        <v>1973</v>
      </c>
      <c r="BC1531" s="11"/>
      <c r="BD1531" s="11">
        <v>0</v>
      </c>
      <c r="BE1531" s="11"/>
      <c r="BF1531" s="11"/>
      <c r="BG1531" s="11"/>
      <c r="BH1531" s="11">
        <v>80002016</v>
      </c>
      <c r="BI1531" s="11">
        <v>0</v>
      </c>
      <c r="BJ1531" s="6">
        <v>0</v>
      </c>
      <c r="BK1531" s="6">
        <v>0</v>
      </c>
      <c r="BL1531" s="6">
        <v>0</v>
      </c>
      <c r="BM1531" s="6">
        <v>0</v>
      </c>
      <c r="BN1531" s="6">
        <v>0</v>
      </c>
      <c r="BO1531" s="6">
        <v>0</v>
      </c>
    </row>
    <row r="1532" spans="3:67" ht="20.100000000000001" customHeight="1">
      <c r="C1532" s="14">
        <v>80001017</v>
      </c>
      <c r="D1532" s="12" t="s">
        <v>1974</v>
      </c>
      <c r="E1532" s="11">
        <v>1</v>
      </c>
      <c r="F1532" s="11">
        <v>80001017</v>
      </c>
      <c r="G1532" s="14">
        <v>0</v>
      </c>
      <c r="H1532" s="13">
        <v>0</v>
      </c>
      <c r="I1532" s="14">
        <v>1</v>
      </c>
      <c r="J1532" s="14">
        <v>0</v>
      </c>
      <c r="K1532" s="14">
        <v>0</v>
      </c>
      <c r="L1532" s="11">
        <v>0</v>
      </c>
      <c r="M1532" s="11">
        <v>0</v>
      </c>
      <c r="N1532" s="11">
        <v>2</v>
      </c>
      <c r="O1532" s="11">
        <v>3</v>
      </c>
      <c r="P1532" s="11">
        <v>0.1</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80010171</v>
      </c>
      <c r="AS1532" s="11" t="s">
        <v>158</v>
      </c>
      <c r="AT1532" s="12" t="s">
        <v>213</v>
      </c>
      <c r="AU1532" s="11">
        <v>0</v>
      </c>
      <c r="AV1532" s="14">
        <v>0</v>
      </c>
      <c r="AW1532" s="14">
        <v>0</v>
      </c>
      <c r="AX1532" s="12" t="s">
        <v>160</v>
      </c>
      <c r="AY1532" s="11"/>
      <c r="AZ1532" s="13">
        <v>0</v>
      </c>
      <c r="BA1532" s="13">
        <v>0</v>
      </c>
      <c r="BB1532" s="145" t="s">
        <v>1975</v>
      </c>
      <c r="BC1532" s="11"/>
      <c r="BD1532" s="11">
        <v>0</v>
      </c>
      <c r="BE1532" s="11"/>
      <c r="BF1532" s="11"/>
      <c r="BG1532" s="11"/>
      <c r="BH1532" s="11">
        <v>80002017</v>
      </c>
      <c r="BI1532" s="11">
        <v>0</v>
      </c>
      <c r="BJ1532" s="6">
        <v>0</v>
      </c>
      <c r="BK1532" s="6">
        <v>0</v>
      </c>
      <c r="BL1532" s="6">
        <v>0</v>
      </c>
      <c r="BM1532" s="6">
        <v>0</v>
      </c>
      <c r="BN1532" s="6">
        <v>0</v>
      </c>
      <c r="BO1532" s="6">
        <v>0</v>
      </c>
    </row>
    <row r="1533" spans="3:67" ht="20.100000000000001" customHeight="1">
      <c r="C1533" s="14">
        <v>80001018</v>
      </c>
      <c r="D1533" s="12" t="s">
        <v>1976</v>
      </c>
      <c r="E1533" s="11">
        <v>1</v>
      </c>
      <c r="F1533" s="11">
        <v>80001018</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1977</v>
      </c>
      <c r="AZ1533" s="13">
        <v>0</v>
      </c>
      <c r="BA1533" s="13">
        <v>0</v>
      </c>
      <c r="BB1533" s="37" t="s">
        <v>1978</v>
      </c>
      <c r="BC1533" s="11"/>
      <c r="BD1533" s="11">
        <v>0</v>
      </c>
      <c r="BE1533" s="11"/>
      <c r="BF1533" s="11"/>
      <c r="BG1533" s="11"/>
      <c r="BH1533" s="11">
        <v>80002018</v>
      </c>
      <c r="BI1533" s="11">
        <v>0</v>
      </c>
      <c r="BJ1533" s="6">
        <v>0</v>
      </c>
      <c r="BK1533" s="6">
        <v>0</v>
      </c>
      <c r="BL1533" s="6">
        <v>0</v>
      </c>
      <c r="BM1533" s="6">
        <v>0</v>
      </c>
      <c r="BN1533" s="6">
        <v>0</v>
      </c>
      <c r="BO1533" s="6">
        <v>0</v>
      </c>
    </row>
    <row r="1534" spans="3:67" ht="20.100000000000001" customHeight="1">
      <c r="C1534" s="14">
        <v>80001019</v>
      </c>
      <c r="D1534" s="12" t="s">
        <v>278</v>
      </c>
      <c r="E1534" s="11">
        <v>1</v>
      </c>
      <c r="F1534" s="11">
        <v>80001019</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t="s">
        <v>1979</v>
      </c>
      <c r="AZ1534" s="13">
        <v>0</v>
      </c>
      <c r="BA1534" s="13">
        <v>0</v>
      </c>
      <c r="BB1534" s="37" t="s">
        <v>1980</v>
      </c>
      <c r="BC1534" s="11"/>
      <c r="BD1534" s="11">
        <v>0</v>
      </c>
      <c r="BE1534" s="11"/>
      <c r="BF1534" s="11"/>
      <c r="BG1534" s="11"/>
      <c r="BH1534" s="11">
        <v>80002019</v>
      </c>
      <c r="BI1534" s="11">
        <v>0</v>
      </c>
      <c r="BJ1534" s="6">
        <v>0</v>
      </c>
      <c r="BK1534" s="6">
        <v>0</v>
      </c>
      <c r="BL1534" s="6">
        <v>0</v>
      </c>
      <c r="BM1534" s="6">
        <v>0</v>
      </c>
      <c r="BN1534" s="6">
        <v>0</v>
      </c>
      <c r="BO1534" s="6">
        <v>0</v>
      </c>
    </row>
    <row r="1535" spans="3:67" ht="20.100000000000001" customHeight="1">
      <c r="C1535" s="14">
        <v>80001020</v>
      </c>
      <c r="D1535" s="12" t="s">
        <v>1981</v>
      </c>
      <c r="E1535" s="11">
        <v>1</v>
      </c>
      <c r="F1535" s="11">
        <v>80001020</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1982</v>
      </c>
      <c r="AZ1535" s="13">
        <v>0</v>
      </c>
      <c r="BA1535" s="13">
        <v>0</v>
      </c>
      <c r="BB1535" s="37" t="s">
        <v>1983</v>
      </c>
      <c r="BC1535" s="11"/>
      <c r="BD1535" s="11">
        <v>0</v>
      </c>
      <c r="BE1535" s="11"/>
      <c r="BF1535" s="11"/>
      <c r="BG1535" s="11"/>
      <c r="BH1535" s="11">
        <v>80002020</v>
      </c>
      <c r="BI1535" s="11">
        <v>0</v>
      </c>
      <c r="BJ1535" s="6">
        <v>0</v>
      </c>
      <c r="BK1535" s="6">
        <v>0</v>
      </c>
      <c r="BL1535" s="6">
        <v>0</v>
      </c>
      <c r="BM1535" s="6">
        <v>0</v>
      </c>
      <c r="BN1535" s="6">
        <v>0</v>
      </c>
      <c r="BO1535" s="6">
        <v>0</v>
      </c>
    </row>
    <row r="1536" spans="3:67" ht="20.25" customHeight="1">
      <c r="C1536" s="14">
        <v>80001021</v>
      </c>
      <c r="D1536" s="12" t="s">
        <v>941</v>
      </c>
      <c r="E1536" s="14">
        <v>1</v>
      </c>
      <c r="F1536" s="11">
        <v>80002021</v>
      </c>
      <c r="G1536" s="14">
        <v>0</v>
      </c>
      <c r="H1536" s="13">
        <v>0</v>
      </c>
      <c r="I1536" s="14">
        <v>1</v>
      </c>
      <c r="J1536" s="14">
        <v>0</v>
      </c>
      <c r="K1536" s="14">
        <v>0</v>
      </c>
      <c r="L1536" s="11">
        <v>0</v>
      </c>
      <c r="M1536" s="11">
        <v>0</v>
      </c>
      <c r="N1536" s="11">
        <v>2</v>
      </c>
      <c r="O1536" s="11">
        <v>10</v>
      </c>
      <c r="P1536" s="11">
        <v>0.1</v>
      </c>
      <c r="Q1536" s="11">
        <v>0</v>
      </c>
      <c r="R1536" s="6">
        <v>0</v>
      </c>
      <c r="S1536" s="11">
        <v>0</v>
      </c>
      <c r="T1536" s="11">
        <v>1</v>
      </c>
      <c r="U1536" s="11">
        <v>2</v>
      </c>
      <c r="V1536" s="11">
        <v>0</v>
      </c>
      <c r="W1536" s="11">
        <v>2</v>
      </c>
      <c r="X1536" s="11">
        <v>0</v>
      </c>
      <c r="Y1536" s="11">
        <v>0</v>
      </c>
      <c r="Z1536" s="11">
        <v>0</v>
      </c>
      <c r="AA1536" s="11">
        <v>0</v>
      </c>
      <c r="AB1536" s="11">
        <v>0</v>
      </c>
      <c r="AC1536" s="11">
        <v>0</v>
      </c>
      <c r="AD1536" s="11">
        <v>5</v>
      </c>
      <c r="AE1536" s="11">
        <v>1</v>
      </c>
      <c r="AF1536" s="11">
        <v>3</v>
      </c>
      <c r="AG1536" s="6">
        <v>1</v>
      </c>
      <c r="AH1536" s="6">
        <v>1</v>
      </c>
      <c r="AI1536" s="6">
        <v>0</v>
      </c>
      <c r="AJ1536" s="6">
        <v>3</v>
      </c>
      <c r="AK1536" s="11">
        <v>0</v>
      </c>
      <c r="AL1536" s="11">
        <v>0</v>
      </c>
      <c r="AM1536" s="11">
        <v>0</v>
      </c>
      <c r="AN1536" s="11">
        <v>3</v>
      </c>
      <c r="AO1536" s="11">
        <v>5000</v>
      </c>
      <c r="AP1536" s="11">
        <v>0.5</v>
      </c>
      <c r="AQ1536" s="11">
        <v>0</v>
      </c>
      <c r="AR1536" s="6">
        <v>0</v>
      </c>
      <c r="AS1536" s="11">
        <v>0</v>
      </c>
      <c r="AT1536" s="12" t="s">
        <v>159</v>
      </c>
      <c r="AU1536" s="6" t="s">
        <v>782</v>
      </c>
      <c r="AV1536" s="14">
        <v>10000007</v>
      </c>
      <c r="AW1536" s="142">
        <v>23000080</v>
      </c>
      <c r="AX1536" s="12" t="s">
        <v>160</v>
      </c>
      <c r="AY1536" s="15" t="s">
        <v>158</v>
      </c>
      <c r="AZ1536" s="13">
        <v>0</v>
      </c>
      <c r="BA1536" s="13">
        <v>0</v>
      </c>
      <c r="BB1536" s="37" t="s">
        <v>1984</v>
      </c>
      <c r="BC1536" s="14">
        <v>0</v>
      </c>
      <c r="BD1536" s="11">
        <v>0</v>
      </c>
      <c r="BE1536" s="14"/>
      <c r="BF1536" s="14"/>
      <c r="BG1536" s="14"/>
      <c r="BH1536" s="14">
        <v>80002021</v>
      </c>
      <c r="BI1536" s="9">
        <v>0</v>
      </c>
      <c r="BJ1536" s="6">
        <v>0</v>
      </c>
      <c r="BK1536" s="6">
        <v>0</v>
      </c>
      <c r="BL1536" s="6">
        <v>0</v>
      </c>
      <c r="BM1536" s="6">
        <v>0</v>
      </c>
      <c r="BN1536" s="6">
        <v>0</v>
      </c>
      <c r="BO1536" s="6">
        <v>0</v>
      </c>
    </row>
    <row r="1537" spans="3:67" ht="20.100000000000001" customHeight="1">
      <c r="C1537" s="14">
        <v>80001022</v>
      </c>
      <c r="D1537" s="12" t="s">
        <v>943</v>
      </c>
      <c r="E1537" s="14">
        <v>1</v>
      </c>
      <c r="F1537" s="11">
        <v>80001022</v>
      </c>
      <c r="G1537" s="6">
        <v>0</v>
      </c>
      <c r="H1537" s="6">
        <v>0</v>
      </c>
      <c r="I1537" s="14">
        <v>1</v>
      </c>
      <c r="J1537" s="14">
        <v>0</v>
      </c>
      <c r="K1537" s="6">
        <v>0</v>
      </c>
      <c r="L1537" s="6">
        <v>0</v>
      </c>
      <c r="M1537" s="6">
        <v>0</v>
      </c>
      <c r="N1537" s="6">
        <v>2</v>
      </c>
      <c r="O1537" s="6">
        <v>1</v>
      </c>
      <c r="P1537" s="6">
        <v>0.2</v>
      </c>
      <c r="Q1537" s="6">
        <v>0</v>
      </c>
      <c r="R1537" s="6">
        <v>0</v>
      </c>
      <c r="S1537" s="6">
        <v>0</v>
      </c>
      <c r="T1537" s="11">
        <v>1</v>
      </c>
      <c r="U1537" s="6">
        <v>2</v>
      </c>
      <c r="V1537" s="6">
        <v>0</v>
      </c>
      <c r="W1537" s="6">
        <v>0</v>
      </c>
      <c r="X1537" s="6">
        <v>0</v>
      </c>
      <c r="Y1537" s="6">
        <v>0</v>
      </c>
      <c r="Z1537" s="6">
        <v>0</v>
      </c>
      <c r="AA1537" s="6">
        <v>0</v>
      </c>
      <c r="AB1537" s="14">
        <v>0</v>
      </c>
      <c r="AC1537" s="6">
        <v>0</v>
      </c>
      <c r="AD1537" s="6">
        <v>15</v>
      </c>
      <c r="AE1537" s="6">
        <v>0</v>
      </c>
      <c r="AF1537" s="6">
        <v>0</v>
      </c>
      <c r="AG1537" s="6">
        <v>7</v>
      </c>
      <c r="AH1537" s="6">
        <v>0</v>
      </c>
      <c r="AI1537" s="6">
        <v>0</v>
      </c>
      <c r="AJ1537" s="6">
        <v>6</v>
      </c>
      <c r="AK1537" s="6">
        <v>0</v>
      </c>
      <c r="AL1537" s="6">
        <v>0</v>
      </c>
      <c r="AM1537" s="6">
        <v>0</v>
      </c>
      <c r="AN1537" s="6">
        <v>0</v>
      </c>
      <c r="AO1537" s="6">
        <v>1000</v>
      </c>
      <c r="AP1537" s="6">
        <v>0</v>
      </c>
      <c r="AQ1537" s="6">
        <v>0</v>
      </c>
      <c r="AR1537" s="6">
        <v>0</v>
      </c>
      <c r="AS1537" s="178" t="s">
        <v>1985</v>
      </c>
      <c r="AT1537" s="12" t="s">
        <v>159</v>
      </c>
      <c r="AU1537" s="6">
        <v>0</v>
      </c>
      <c r="AV1537" s="6" t="s">
        <v>158</v>
      </c>
      <c r="AW1537" s="6">
        <v>0</v>
      </c>
      <c r="AX1537" s="7" t="s">
        <v>160</v>
      </c>
      <c r="AY1537" s="6">
        <v>0</v>
      </c>
      <c r="AZ1537" s="13">
        <v>0</v>
      </c>
      <c r="BA1537" s="13">
        <v>0</v>
      </c>
      <c r="BB1537" s="37" t="s">
        <v>1986</v>
      </c>
      <c r="BC1537" s="6">
        <v>0</v>
      </c>
      <c r="BD1537" s="11">
        <v>0</v>
      </c>
      <c r="BE1537" s="6"/>
      <c r="BF1537" s="6"/>
      <c r="BG1537" s="6"/>
      <c r="BH1537" s="6">
        <v>80002022</v>
      </c>
      <c r="BI1537" s="9">
        <v>0</v>
      </c>
      <c r="BJ1537" s="6">
        <v>0</v>
      </c>
      <c r="BK1537" s="6">
        <v>0</v>
      </c>
      <c r="BL1537" s="6">
        <v>0</v>
      </c>
      <c r="BM1537" s="6">
        <v>0</v>
      </c>
      <c r="BN1537" s="6">
        <v>0</v>
      </c>
      <c r="BO1537" s="6">
        <v>0</v>
      </c>
    </row>
    <row r="1538" spans="3:67" ht="20.100000000000001" customHeight="1">
      <c r="C1538" s="14">
        <v>80001023</v>
      </c>
      <c r="D1538" s="12" t="s">
        <v>217</v>
      </c>
      <c r="E1538" s="11">
        <v>1</v>
      </c>
      <c r="F1538" s="11">
        <v>80001023</v>
      </c>
      <c r="G1538" s="14">
        <v>0</v>
      </c>
      <c r="H1538" s="13">
        <v>0</v>
      </c>
      <c r="I1538" s="14">
        <v>1</v>
      </c>
      <c r="J1538" s="14">
        <v>0</v>
      </c>
      <c r="K1538" s="14">
        <v>0</v>
      </c>
      <c r="L1538" s="11">
        <v>0</v>
      </c>
      <c r="M1538" s="11">
        <v>0</v>
      </c>
      <c r="N1538" s="11">
        <v>2</v>
      </c>
      <c r="O1538" s="11">
        <v>9</v>
      </c>
      <c r="P1538" s="11">
        <v>0.15</v>
      </c>
      <c r="Q1538" s="11">
        <v>0</v>
      </c>
      <c r="R1538" s="6">
        <v>0</v>
      </c>
      <c r="S1538" s="11">
        <v>0</v>
      </c>
      <c r="T1538" s="11">
        <v>1</v>
      </c>
      <c r="U1538" s="11">
        <v>2</v>
      </c>
      <c r="V1538" s="11">
        <v>0</v>
      </c>
      <c r="W1538" s="11">
        <v>0</v>
      </c>
      <c r="X1538" s="11">
        <v>0</v>
      </c>
      <c r="Y1538" s="11">
        <v>0</v>
      </c>
      <c r="Z1538" s="11">
        <v>0</v>
      </c>
      <c r="AA1538" s="11">
        <v>0</v>
      </c>
      <c r="AB1538" s="11">
        <v>0</v>
      </c>
      <c r="AC1538" s="11">
        <v>0</v>
      </c>
      <c r="AD1538" s="11">
        <v>10</v>
      </c>
      <c r="AE1538" s="11">
        <v>0</v>
      </c>
      <c r="AF1538" s="11">
        <v>3</v>
      </c>
      <c r="AG1538" s="6">
        <v>7</v>
      </c>
      <c r="AH1538" s="6">
        <v>0</v>
      </c>
      <c r="AI1538" s="6">
        <v>0</v>
      </c>
      <c r="AJ1538" s="6">
        <v>10</v>
      </c>
      <c r="AK1538" s="11">
        <v>0</v>
      </c>
      <c r="AL1538" s="11">
        <v>0</v>
      </c>
      <c r="AM1538" s="11">
        <v>0</v>
      </c>
      <c r="AN1538" s="11">
        <v>0</v>
      </c>
      <c r="AO1538" s="11">
        <v>3000</v>
      </c>
      <c r="AP1538" s="11">
        <v>0.5</v>
      </c>
      <c r="AQ1538" s="11">
        <v>0</v>
      </c>
      <c r="AR1538" s="6">
        <v>0</v>
      </c>
      <c r="AS1538" s="11">
        <v>80001003</v>
      </c>
      <c r="AT1538" s="12" t="s">
        <v>159</v>
      </c>
      <c r="AU1538" s="11">
        <v>0</v>
      </c>
      <c r="AV1538" s="14">
        <v>0</v>
      </c>
      <c r="AW1538" s="14">
        <v>0</v>
      </c>
      <c r="AX1538" s="12" t="s">
        <v>160</v>
      </c>
      <c r="AY1538" s="11">
        <v>0</v>
      </c>
      <c r="AZ1538" s="13">
        <v>0</v>
      </c>
      <c r="BA1538" s="13">
        <v>0</v>
      </c>
      <c r="BB1538" s="37" t="s">
        <v>1987</v>
      </c>
      <c r="BC1538" s="11"/>
      <c r="BD1538" s="11">
        <v>0</v>
      </c>
      <c r="BE1538" s="11"/>
      <c r="BF1538" s="11"/>
      <c r="BG1538" s="11"/>
      <c r="BH1538" s="11">
        <v>80002023</v>
      </c>
      <c r="BI1538" s="11">
        <v>0</v>
      </c>
      <c r="BJ1538" s="6">
        <v>0</v>
      </c>
      <c r="BK1538" s="6">
        <v>0</v>
      </c>
      <c r="BL1538" s="6">
        <v>0</v>
      </c>
      <c r="BM1538" s="6">
        <v>0</v>
      </c>
      <c r="BN1538" s="6">
        <v>0</v>
      </c>
      <c r="BO1538" s="6">
        <v>0</v>
      </c>
    </row>
    <row r="1539" spans="3:67" ht="20.100000000000001" customHeight="1">
      <c r="C1539" s="14">
        <v>80001024</v>
      </c>
      <c r="D1539" s="12" t="s">
        <v>1988</v>
      </c>
      <c r="E1539" s="11">
        <v>1</v>
      </c>
      <c r="F1539" s="11">
        <v>80001024</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0</v>
      </c>
      <c r="AO1539" s="11">
        <v>3000</v>
      </c>
      <c r="AP1539" s="11">
        <v>0.5</v>
      </c>
      <c r="AQ1539" s="11">
        <v>0</v>
      </c>
      <c r="AR1539" s="6">
        <v>0</v>
      </c>
      <c r="AS1539" s="11" t="s">
        <v>158</v>
      </c>
      <c r="AT1539" s="12" t="s">
        <v>159</v>
      </c>
      <c r="AU1539" s="11">
        <v>0</v>
      </c>
      <c r="AV1539" s="14">
        <v>0</v>
      </c>
      <c r="AW1539" s="14">
        <v>0</v>
      </c>
      <c r="AX1539" s="12" t="s">
        <v>160</v>
      </c>
      <c r="AY1539" s="11" t="s">
        <v>1989</v>
      </c>
      <c r="AZ1539" s="13">
        <v>0</v>
      </c>
      <c r="BA1539" s="13">
        <v>0</v>
      </c>
      <c r="BB1539" s="37" t="s">
        <v>1990</v>
      </c>
      <c r="BC1539" s="11"/>
      <c r="BD1539" s="11">
        <v>0</v>
      </c>
      <c r="BE1539" s="11"/>
      <c r="BF1539" s="11"/>
      <c r="BG1539" s="11"/>
      <c r="BH1539" s="11">
        <v>80002024</v>
      </c>
      <c r="BI1539" s="11">
        <v>0</v>
      </c>
      <c r="BJ1539" s="6">
        <v>0</v>
      </c>
      <c r="BK1539" s="6">
        <v>0</v>
      </c>
      <c r="BL1539" s="6">
        <v>0</v>
      </c>
      <c r="BM1539" s="6">
        <v>0</v>
      </c>
      <c r="BN1539" s="6">
        <v>0</v>
      </c>
      <c r="BO1539" s="6">
        <v>0</v>
      </c>
    </row>
    <row r="1540" spans="3:67" ht="20.100000000000001" customHeight="1">
      <c r="C1540" s="14">
        <v>80001025</v>
      </c>
      <c r="D1540" s="12" t="s">
        <v>1991</v>
      </c>
      <c r="E1540" s="14">
        <v>1</v>
      </c>
      <c r="F1540" s="11">
        <v>80001025</v>
      </c>
      <c r="G1540" s="6">
        <v>0</v>
      </c>
      <c r="H1540" s="6">
        <v>0</v>
      </c>
      <c r="I1540" s="14">
        <v>1</v>
      </c>
      <c r="J1540" s="14">
        <v>0</v>
      </c>
      <c r="K1540" s="6">
        <v>0</v>
      </c>
      <c r="L1540" s="6">
        <v>0</v>
      </c>
      <c r="M1540" s="6">
        <v>0</v>
      </c>
      <c r="N1540" s="6">
        <v>2</v>
      </c>
      <c r="O1540" s="6">
        <v>10</v>
      </c>
      <c r="P1540" s="6">
        <v>0.05</v>
      </c>
      <c r="Q1540" s="6">
        <v>0</v>
      </c>
      <c r="R1540" s="6">
        <v>0</v>
      </c>
      <c r="S1540" s="6">
        <v>0</v>
      </c>
      <c r="T1540" s="11">
        <v>1</v>
      </c>
      <c r="U1540" s="6">
        <v>2</v>
      </c>
      <c r="V1540" s="6">
        <v>0</v>
      </c>
      <c r="W1540" s="6">
        <v>2.5</v>
      </c>
      <c r="X1540" s="6">
        <v>0</v>
      </c>
      <c r="Y1540" s="6">
        <v>0</v>
      </c>
      <c r="Z1540" s="6">
        <v>0</v>
      </c>
      <c r="AA1540" s="6">
        <v>0</v>
      </c>
      <c r="AB1540" s="14">
        <v>0</v>
      </c>
      <c r="AC1540" s="6">
        <v>0</v>
      </c>
      <c r="AD1540" s="6">
        <v>15</v>
      </c>
      <c r="AE1540" s="6">
        <v>0</v>
      </c>
      <c r="AF1540" s="6">
        <v>0</v>
      </c>
      <c r="AG1540" s="6">
        <v>7</v>
      </c>
      <c r="AH1540" s="6">
        <v>0</v>
      </c>
      <c r="AI1540" s="6">
        <v>0</v>
      </c>
      <c r="AJ1540" s="6">
        <v>6</v>
      </c>
      <c r="AK1540" s="6">
        <v>0</v>
      </c>
      <c r="AL1540" s="6">
        <v>0</v>
      </c>
      <c r="AM1540" s="6">
        <v>0</v>
      </c>
      <c r="AN1540" s="6">
        <v>0</v>
      </c>
      <c r="AO1540" s="6">
        <v>1000</v>
      </c>
      <c r="AP1540" s="6">
        <v>0</v>
      </c>
      <c r="AQ1540" s="6">
        <v>0</v>
      </c>
      <c r="AR1540" s="6">
        <v>0</v>
      </c>
      <c r="AS1540" s="6" t="s">
        <v>158</v>
      </c>
      <c r="AT1540" s="12" t="s">
        <v>159</v>
      </c>
      <c r="AU1540" s="6" t="s">
        <v>782</v>
      </c>
      <c r="AV1540" s="6" t="s">
        <v>158</v>
      </c>
      <c r="AW1540" s="6" t="s">
        <v>864</v>
      </c>
      <c r="AX1540" s="7" t="s">
        <v>160</v>
      </c>
      <c r="AY1540" s="6">
        <v>0</v>
      </c>
      <c r="AZ1540" s="13">
        <v>0</v>
      </c>
      <c r="BA1540" s="13">
        <v>0</v>
      </c>
      <c r="BB1540" s="33" t="s">
        <v>1992</v>
      </c>
      <c r="BC1540" s="6">
        <v>0</v>
      </c>
      <c r="BD1540" s="11">
        <v>0</v>
      </c>
      <c r="BE1540" s="6"/>
      <c r="BF1540" s="6"/>
      <c r="BG1540" s="6"/>
      <c r="BH1540" s="6">
        <v>80002025</v>
      </c>
      <c r="BI1540" s="9">
        <v>0</v>
      </c>
      <c r="BJ1540" s="6">
        <v>0</v>
      </c>
      <c r="BK1540" s="6">
        <v>0</v>
      </c>
      <c r="BL1540" s="6">
        <v>0</v>
      </c>
      <c r="BM1540" s="6">
        <v>0</v>
      </c>
      <c r="BN1540" s="6">
        <v>0</v>
      </c>
      <c r="BO1540" s="6">
        <v>0</v>
      </c>
    </row>
    <row r="1541" spans="3:67" ht="20.100000000000001" customHeight="1">
      <c r="C1541" s="14">
        <v>80001026</v>
      </c>
      <c r="D1541" s="12" t="s">
        <v>1993</v>
      </c>
      <c r="E1541" s="14">
        <v>1</v>
      </c>
      <c r="F1541" s="11">
        <v>80001026</v>
      </c>
      <c r="G1541" s="6">
        <v>0</v>
      </c>
      <c r="H1541" s="6">
        <v>0</v>
      </c>
      <c r="I1541" s="14">
        <v>1</v>
      </c>
      <c r="J1541" s="14">
        <v>0</v>
      </c>
      <c r="K1541" s="6">
        <v>0</v>
      </c>
      <c r="L1541" s="6">
        <v>0</v>
      </c>
      <c r="M1541" s="6">
        <v>0</v>
      </c>
      <c r="N1541" s="6">
        <v>2</v>
      </c>
      <c r="O1541" s="6">
        <v>1</v>
      </c>
      <c r="P1541" s="6">
        <v>0.1</v>
      </c>
      <c r="Q1541" s="6">
        <v>0</v>
      </c>
      <c r="R1541" s="6">
        <v>0</v>
      </c>
      <c r="S1541" s="6">
        <v>0</v>
      </c>
      <c r="T1541" s="11">
        <v>1</v>
      </c>
      <c r="U1541" s="6">
        <v>2</v>
      </c>
      <c r="V1541" s="6">
        <v>0</v>
      </c>
      <c r="W1541" s="6">
        <v>0</v>
      </c>
      <c r="X1541" s="6">
        <v>0</v>
      </c>
      <c r="Y1541" s="6">
        <v>0</v>
      </c>
      <c r="Z1541" s="6">
        <v>0</v>
      </c>
      <c r="AA1541" s="6">
        <v>0</v>
      </c>
      <c r="AB1541" s="14">
        <v>0</v>
      </c>
      <c r="AC1541" s="6">
        <v>0</v>
      </c>
      <c r="AD1541" s="6">
        <v>10</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6">
        <v>80001004</v>
      </c>
      <c r="AT1541" s="12" t="s">
        <v>159</v>
      </c>
      <c r="AU1541" s="6">
        <v>0</v>
      </c>
      <c r="AV1541" s="6" t="s">
        <v>158</v>
      </c>
      <c r="AW1541" s="6">
        <v>0</v>
      </c>
      <c r="AX1541" s="7" t="s">
        <v>160</v>
      </c>
      <c r="AY1541" s="6">
        <v>0</v>
      </c>
      <c r="AZ1541" s="13">
        <v>0</v>
      </c>
      <c r="BA1541" s="13">
        <v>0</v>
      </c>
      <c r="BB1541" s="33" t="s">
        <v>1994</v>
      </c>
      <c r="BC1541" s="6">
        <v>0</v>
      </c>
      <c r="BD1541" s="11">
        <v>0</v>
      </c>
      <c r="BE1541" s="6"/>
      <c r="BF1541" s="6"/>
      <c r="BG1541" s="6"/>
      <c r="BH1541" s="6">
        <v>80002026</v>
      </c>
      <c r="BI1541" s="9">
        <v>0</v>
      </c>
      <c r="BJ1541" s="6">
        <v>0</v>
      </c>
      <c r="BK1541" s="6">
        <v>0</v>
      </c>
      <c r="BL1541" s="6">
        <v>0</v>
      </c>
      <c r="BM1541" s="6">
        <v>0</v>
      </c>
      <c r="BN1541" s="6">
        <v>0</v>
      </c>
      <c r="BO1541" s="6">
        <v>0</v>
      </c>
    </row>
    <row r="1542" spans="3:67" ht="20.100000000000001" customHeight="1">
      <c r="C1542" s="14">
        <v>80001027</v>
      </c>
      <c r="D1542" s="12" t="s">
        <v>1995</v>
      </c>
      <c r="E1542" s="11">
        <v>1</v>
      </c>
      <c r="F1542" s="11">
        <v>80001027</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0</v>
      </c>
      <c r="AO1542" s="11">
        <v>3000</v>
      </c>
      <c r="AP1542" s="11">
        <v>0.5</v>
      </c>
      <c r="AQ1542" s="11">
        <v>0</v>
      </c>
      <c r="AR1542" s="6">
        <v>0</v>
      </c>
      <c r="AS1542" s="11" t="s">
        <v>158</v>
      </c>
      <c r="AT1542" s="12" t="s">
        <v>159</v>
      </c>
      <c r="AU1542" s="11">
        <v>0</v>
      </c>
      <c r="AV1542" s="14">
        <v>0</v>
      </c>
      <c r="AW1542" s="14">
        <v>0</v>
      </c>
      <c r="AX1542" s="12" t="s">
        <v>160</v>
      </c>
      <c r="AY1542" s="11" t="s">
        <v>1996</v>
      </c>
      <c r="AZ1542" s="13">
        <v>0</v>
      </c>
      <c r="BA1542" s="13">
        <v>0</v>
      </c>
      <c r="BB1542" s="37" t="s">
        <v>1997</v>
      </c>
      <c r="BC1542" s="11"/>
      <c r="BD1542" s="11">
        <v>0</v>
      </c>
      <c r="BE1542" s="11"/>
      <c r="BF1542" s="11"/>
      <c r="BG1542" s="11"/>
      <c r="BH1542" s="11">
        <v>80002027</v>
      </c>
      <c r="BI1542" s="11">
        <v>0</v>
      </c>
      <c r="BJ1542" s="6">
        <v>0</v>
      </c>
      <c r="BK1542" s="6">
        <v>0</v>
      </c>
      <c r="BL1542" s="6">
        <v>0</v>
      </c>
      <c r="BM1542" s="6">
        <v>0</v>
      </c>
      <c r="BN1542" s="6">
        <v>0</v>
      </c>
      <c r="BO1542" s="6">
        <v>0</v>
      </c>
    </row>
    <row r="1543" spans="3:67" ht="20.100000000000001" customHeight="1">
      <c r="C1543" s="14">
        <v>80001028</v>
      </c>
      <c r="D1543" s="12" t="s">
        <v>861</v>
      </c>
      <c r="E1543" s="11">
        <v>1</v>
      </c>
      <c r="F1543" s="11">
        <v>80001028</v>
      </c>
      <c r="G1543" s="14">
        <v>0</v>
      </c>
      <c r="H1543" s="13">
        <v>0</v>
      </c>
      <c r="I1543" s="14">
        <v>1</v>
      </c>
      <c r="J1543" s="14">
        <v>0</v>
      </c>
      <c r="K1543" s="14">
        <v>0</v>
      </c>
      <c r="L1543" s="11">
        <v>0</v>
      </c>
      <c r="M1543" s="11">
        <v>0</v>
      </c>
      <c r="N1543" s="11">
        <v>2</v>
      </c>
      <c r="O1543" s="11">
        <v>9</v>
      </c>
      <c r="P1543" s="11">
        <v>0.05</v>
      </c>
      <c r="Q1543" s="11">
        <v>0</v>
      </c>
      <c r="R1543" s="6">
        <v>0</v>
      </c>
      <c r="S1543" s="11">
        <v>0</v>
      </c>
      <c r="T1543" s="11">
        <v>1</v>
      </c>
      <c r="U1543" s="11">
        <v>2</v>
      </c>
      <c r="V1543" s="11">
        <v>0</v>
      </c>
      <c r="W1543" s="11">
        <v>2</v>
      </c>
      <c r="X1543" s="11">
        <v>0</v>
      </c>
      <c r="Y1543" s="11">
        <v>0</v>
      </c>
      <c r="Z1543" s="11">
        <v>0</v>
      </c>
      <c r="AA1543" s="11">
        <v>0</v>
      </c>
      <c r="AB1543" s="11">
        <v>0</v>
      </c>
      <c r="AC1543" s="11">
        <v>0</v>
      </c>
      <c r="AD1543" s="11">
        <v>3</v>
      </c>
      <c r="AE1543" s="11">
        <v>2</v>
      </c>
      <c r="AF1543" s="11" t="s">
        <v>167</v>
      </c>
      <c r="AG1543" s="6">
        <v>0</v>
      </c>
      <c r="AH1543" s="6">
        <v>0</v>
      </c>
      <c r="AI1543" s="6">
        <v>0</v>
      </c>
      <c r="AJ1543" s="6">
        <v>1.5</v>
      </c>
      <c r="AK1543" s="11">
        <v>0</v>
      </c>
      <c r="AL1543" s="11">
        <v>0</v>
      </c>
      <c r="AM1543" s="11">
        <v>0</v>
      </c>
      <c r="AN1543" s="11">
        <v>0</v>
      </c>
      <c r="AO1543" s="11">
        <v>3000</v>
      </c>
      <c r="AP1543" s="11">
        <v>0.5</v>
      </c>
      <c r="AQ1543" s="11">
        <v>0</v>
      </c>
      <c r="AR1543" s="6">
        <v>0</v>
      </c>
      <c r="AS1543" s="11">
        <v>0</v>
      </c>
      <c r="AT1543" s="12" t="s">
        <v>159</v>
      </c>
      <c r="AU1543" s="11">
        <v>0</v>
      </c>
      <c r="AV1543" s="14">
        <v>10000007</v>
      </c>
      <c r="AW1543" s="14">
        <v>23000040</v>
      </c>
      <c r="AX1543" s="12" t="s">
        <v>160</v>
      </c>
      <c r="AY1543" s="11">
        <v>0</v>
      </c>
      <c r="AZ1543" s="13">
        <v>0</v>
      </c>
      <c r="BA1543" s="13">
        <v>1</v>
      </c>
      <c r="BB1543" s="37" t="s">
        <v>1998</v>
      </c>
      <c r="BC1543" s="11">
        <v>0</v>
      </c>
      <c r="BD1543" s="11">
        <v>0</v>
      </c>
      <c r="BE1543" s="11"/>
      <c r="BF1543" s="11"/>
      <c r="BG1543" s="11"/>
      <c r="BH1543" s="11">
        <v>80002028</v>
      </c>
      <c r="BI1543" s="11">
        <v>0</v>
      </c>
      <c r="BJ1543" s="6">
        <v>0</v>
      </c>
      <c r="BK1543" s="6">
        <v>0</v>
      </c>
      <c r="BL1543" s="6">
        <v>0</v>
      </c>
      <c r="BM1543" s="6">
        <v>0</v>
      </c>
      <c r="BN1543" s="6">
        <v>0</v>
      </c>
      <c r="BO1543" s="6">
        <v>0</v>
      </c>
    </row>
    <row r="1544" spans="3:67" ht="20.100000000000001" customHeight="1">
      <c r="C1544" s="14">
        <f t="shared" ref="C1544:C1563" si="112">C1516+1000</f>
        <v>80002001</v>
      </c>
      <c r="D1544" s="12" t="s">
        <v>1999</v>
      </c>
      <c r="E1544" s="11">
        <v>1</v>
      </c>
      <c r="F1544" s="11">
        <v>80002001</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159</v>
      </c>
      <c r="AU1544" s="11">
        <v>0</v>
      </c>
      <c r="AV1544" s="14">
        <v>0</v>
      </c>
      <c r="AW1544" s="14">
        <v>0</v>
      </c>
      <c r="AX1544" s="12" t="s">
        <v>160</v>
      </c>
      <c r="AY1544" s="11" t="s">
        <v>2000</v>
      </c>
      <c r="AZ1544" s="13">
        <v>0</v>
      </c>
      <c r="BA1544" s="13">
        <v>0</v>
      </c>
      <c r="BB1544" s="37" t="s">
        <v>2001</v>
      </c>
      <c r="BC1544" s="11">
        <v>0</v>
      </c>
      <c r="BD1544" s="11">
        <v>0</v>
      </c>
      <c r="BE1544" s="11"/>
      <c r="BF1544" s="11"/>
      <c r="BG1544" s="11"/>
      <c r="BH1544" s="14"/>
      <c r="BI1544" s="11">
        <v>0</v>
      </c>
      <c r="BJ1544" s="6">
        <v>0</v>
      </c>
      <c r="BK1544" s="6">
        <v>0</v>
      </c>
      <c r="BL1544" s="6">
        <v>0</v>
      </c>
      <c r="BM1544" s="6">
        <v>0</v>
      </c>
      <c r="BN1544" s="6">
        <v>0</v>
      </c>
      <c r="BO1544" s="6">
        <v>0</v>
      </c>
    </row>
    <row r="1545" spans="3:67" ht="20.100000000000001" customHeight="1">
      <c r="C1545" s="14">
        <f t="shared" si="112"/>
        <v>80002002</v>
      </c>
      <c r="D1545" s="12" t="s">
        <v>2002</v>
      </c>
      <c r="E1545" s="11">
        <v>1</v>
      </c>
      <c r="F1545" s="11">
        <v>80002002</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159</v>
      </c>
      <c r="AU1545" s="11">
        <v>0</v>
      </c>
      <c r="AV1545" s="14">
        <v>0</v>
      </c>
      <c r="AW1545" s="14">
        <v>0</v>
      </c>
      <c r="AX1545" s="12" t="s">
        <v>160</v>
      </c>
      <c r="AY1545" s="11" t="s">
        <v>939</v>
      </c>
      <c r="AZ1545" s="13">
        <v>0</v>
      </c>
      <c r="BA1545" s="13">
        <v>0</v>
      </c>
      <c r="BB1545" s="37" t="s">
        <v>940</v>
      </c>
      <c r="BC1545" s="11"/>
      <c r="BD1545" s="11">
        <v>0</v>
      </c>
      <c r="BE1545" s="11"/>
      <c r="BF1545" s="11"/>
      <c r="BG1545" s="11"/>
      <c r="BH1545" s="14"/>
      <c r="BI1545" s="11">
        <v>0</v>
      </c>
      <c r="BJ1545" s="6">
        <v>0</v>
      </c>
      <c r="BK1545" s="6">
        <v>0</v>
      </c>
      <c r="BL1545" s="6">
        <v>0</v>
      </c>
      <c r="BM1545" s="6">
        <v>0</v>
      </c>
      <c r="BN1545" s="6">
        <v>0</v>
      </c>
      <c r="BO1545" s="6">
        <v>0</v>
      </c>
    </row>
    <row r="1546" spans="3:67" ht="20.100000000000001" customHeight="1">
      <c r="C1546" s="14">
        <f t="shared" si="112"/>
        <v>80002003</v>
      </c>
      <c r="D1546" s="12" t="s">
        <v>2003</v>
      </c>
      <c r="E1546" s="11">
        <v>1</v>
      </c>
      <c r="F1546" s="11">
        <v>80002003</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2004</v>
      </c>
      <c r="AZ1546" s="13">
        <v>0</v>
      </c>
      <c r="BA1546" s="13">
        <v>0</v>
      </c>
      <c r="BB1546" s="37" t="s">
        <v>2005</v>
      </c>
      <c r="BC1546" s="11"/>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80002004</v>
      </c>
      <c r="D1547" s="12" t="s">
        <v>2006</v>
      </c>
      <c r="E1547" s="11">
        <v>1</v>
      </c>
      <c r="F1547" s="11">
        <v>80002004</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2007</v>
      </c>
      <c r="AZ1547" s="13">
        <v>0</v>
      </c>
      <c r="BA1547" s="13">
        <v>0</v>
      </c>
      <c r="BB1547" s="37" t="s">
        <v>2008</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80002005</v>
      </c>
      <c r="D1548" s="12" t="s">
        <v>2009</v>
      </c>
      <c r="E1548" s="11">
        <v>1</v>
      </c>
      <c r="F1548" s="11">
        <v>80002005</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2010</v>
      </c>
      <c r="AZ1548" s="13">
        <v>0</v>
      </c>
      <c r="BA1548" s="13">
        <v>0</v>
      </c>
      <c r="BB1548" s="37" t="s">
        <v>2011</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80002006</v>
      </c>
      <c r="D1549" s="12" t="s">
        <v>2012</v>
      </c>
      <c r="E1549" s="11">
        <v>1</v>
      </c>
      <c r="F1549" s="11">
        <v>80002006</v>
      </c>
      <c r="G1549" s="14">
        <v>0</v>
      </c>
      <c r="H1549" s="13">
        <v>0</v>
      </c>
      <c r="I1549" s="14">
        <v>1</v>
      </c>
      <c r="J1549" s="14">
        <v>0</v>
      </c>
      <c r="K1549" s="14">
        <v>0</v>
      </c>
      <c r="L1549" s="11">
        <v>0</v>
      </c>
      <c r="M1549" s="11">
        <v>0</v>
      </c>
      <c r="N1549" s="11">
        <v>5</v>
      </c>
      <c r="O1549" s="106">
        <v>0</v>
      </c>
      <c r="P1549" s="106">
        <v>0</v>
      </c>
      <c r="Q1549" s="106">
        <v>0</v>
      </c>
      <c r="R1549" s="6">
        <v>0</v>
      </c>
      <c r="S1549" s="106">
        <v>0</v>
      </c>
      <c r="T1549" s="106">
        <v>1</v>
      </c>
      <c r="U1549" s="106">
        <v>2</v>
      </c>
      <c r="V1549" s="106">
        <v>0</v>
      </c>
      <c r="W1549" s="11">
        <v>1</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06" t="s">
        <v>2013</v>
      </c>
      <c r="AZ1549" s="13">
        <v>0</v>
      </c>
      <c r="BA1549" s="13">
        <v>0</v>
      </c>
      <c r="BB1549" s="145" t="s">
        <v>2014</v>
      </c>
      <c r="BC1549" s="11"/>
      <c r="BD1549" s="11">
        <v>0</v>
      </c>
      <c r="BE1549" s="11"/>
      <c r="BF1549" s="11"/>
      <c r="BG1549" s="11"/>
      <c r="BH1549" s="106"/>
      <c r="BI1549" s="11">
        <v>0</v>
      </c>
      <c r="BJ1549" s="6">
        <v>0</v>
      </c>
      <c r="BK1549" s="6">
        <v>0</v>
      </c>
      <c r="BL1549" s="6">
        <v>0</v>
      </c>
      <c r="BM1549" s="6">
        <v>0</v>
      </c>
      <c r="BN1549" s="6">
        <v>0</v>
      </c>
      <c r="BO1549" s="6">
        <v>0</v>
      </c>
    </row>
    <row r="1550" spans="3:67" ht="20.100000000000001" customHeight="1">
      <c r="C1550" s="14">
        <f t="shared" si="112"/>
        <v>80002007</v>
      </c>
      <c r="D1550" s="12" t="s">
        <v>2015</v>
      </c>
      <c r="E1550" s="11">
        <v>1</v>
      </c>
      <c r="F1550" s="11">
        <v>80002007</v>
      </c>
      <c r="G1550" s="14">
        <v>0</v>
      </c>
      <c r="H1550" s="13">
        <v>0</v>
      </c>
      <c r="I1550" s="14">
        <v>1</v>
      </c>
      <c r="J1550" s="14">
        <v>0</v>
      </c>
      <c r="K1550" s="14">
        <v>0</v>
      </c>
      <c r="L1550" s="11">
        <v>0</v>
      </c>
      <c r="M1550" s="11">
        <v>0</v>
      </c>
      <c r="N1550" s="11">
        <v>2</v>
      </c>
      <c r="O1550" s="11">
        <v>3</v>
      </c>
      <c r="P1550" s="11">
        <v>0.2</v>
      </c>
      <c r="Q1550" s="11">
        <v>0</v>
      </c>
      <c r="R1550" s="6">
        <v>0</v>
      </c>
      <c r="S1550" s="11">
        <v>0</v>
      </c>
      <c r="T1550" s="11">
        <v>1</v>
      </c>
      <c r="U1550" s="11">
        <v>2</v>
      </c>
      <c r="V1550" s="11">
        <v>0</v>
      </c>
      <c r="W1550" s="11">
        <v>1</v>
      </c>
      <c r="X1550" s="11">
        <v>0</v>
      </c>
      <c r="Y1550" s="11">
        <v>0</v>
      </c>
      <c r="Z1550" s="11">
        <v>0</v>
      </c>
      <c r="AA1550" s="11">
        <v>0</v>
      </c>
      <c r="AB1550" s="11">
        <v>0</v>
      </c>
      <c r="AC1550" s="11">
        <v>0</v>
      </c>
      <c r="AD1550" s="11">
        <v>9</v>
      </c>
      <c r="AE1550" s="11">
        <v>1</v>
      </c>
      <c r="AF1550" s="11">
        <v>0</v>
      </c>
      <c r="AG1550" s="6">
        <v>1</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c r="AZ1550" s="13">
        <v>0</v>
      </c>
      <c r="BA1550" s="13">
        <v>0</v>
      </c>
      <c r="BB1550" s="37" t="s">
        <v>1952</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80002008</v>
      </c>
      <c r="D1551" s="12" t="s">
        <v>2016</v>
      </c>
      <c r="E1551" s="11">
        <v>1</v>
      </c>
      <c r="F1551" s="11">
        <v>80002008</v>
      </c>
      <c r="G1551" s="14">
        <v>0</v>
      </c>
      <c r="H1551" s="13">
        <v>0</v>
      </c>
      <c r="I1551" s="14">
        <v>1</v>
      </c>
      <c r="J1551" s="14">
        <v>0</v>
      </c>
      <c r="K1551" s="14">
        <v>0</v>
      </c>
      <c r="L1551" s="11">
        <v>0</v>
      </c>
      <c r="M1551" s="11">
        <v>0</v>
      </c>
      <c r="N1551" s="11">
        <v>2</v>
      </c>
      <c r="O1551" s="11">
        <v>3</v>
      </c>
      <c r="P1551" s="11">
        <v>0.5</v>
      </c>
      <c r="Q1551" s="11">
        <v>0</v>
      </c>
      <c r="R1551" s="6">
        <v>0</v>
      </c>
      <c r="S1551" s="11">
        <v>0</v>
      </c>
      <c r="T1551" s="11">
        <v>1</v>
      </c>
      <c r="U1551" s="11">
        <v>2</v>
      </c>
      <c r="V1551" s="11">
        <v>0</v>
      </c>
      <c r="W1551" s="11">
        <v>0.5</v>
      </c>
      <c r="X1551" s="11">
        <v>0</v>
      </c>
      <c r="Y1551" s="11">
        <v>0</v>
      </c>
      <c r="Z1551" s="11">
        <v>0</v>
      </c>
      <c r="AA1551" s="11">
        <v>0</v>
      </c>
      <c r="AB1551" s="11">
        <v>0</v>
      </c>
      <c r="AC1551" s="11">
        <v>0</v>
      </c>
      <c r="AD1551" s="11">
        <v>9</v>
      </c>
      <c r="AE1551" s="11">
        <v>1</v>
      </c>
      <c r="AF1551" s="11">
        <v>0</v>
      </c>
      <c r="AG1551" s="6">
        <v>1</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c r="AZ1551" s="13">
        <v>0</v>
      </c>
      <c r="BA1551" s="13">
        <v>0</v>
      </c>
      <c r="BB1551" s="37" t="s">
        <v>2017</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80002009</v>
      </c>
      <c r="D1552" s="12" t="s">
        <v>2018</v>
      </c>
      <c r="E1552" s="11">
        <v>1</v>
      </c>
      <c r="F1552" s="11">
        <v>80002009</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2019</v>
      </c>
      <c r="AZ1552" s="13">
        <v>0</v>
      </c>
      <c r="BA1552" s="13">
        <v>0</v>
      </c>
      <c r="BB1552" s="37" t="s">
        <v>2020</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80002010</v>
      </c>
      <c r="D1553" s="12" t="s">
        <v>2021</v>
      </c>
      <c r="E1553" s="11">
        <v>1</v>
      </c>
      <c r="F1553" s="11">
        <v>80002010</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t="s">
        <v>2022</v>
      </c>
      <c r="AZ1553" s="13">
        <v>0</v>
      </c>
      <c r="BA1553" s="13">
        <v>0</v>
      </c>
      <c r="BB1553" s="37" t="s">
        <v>868</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80002011</v>
      </c>
      <c r="D1554" s="12" t="s">
        <v>2023</v>
      </c>
      <c r="E1554" s="11">
        <v>1</v>
      </c>
      <c r="F1554" s="11">
        <v>80002011</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2024</v>
      </c>
      <c r="AZ1554" s="13">
        <v>0</v>
      </c>
      <c r="BA1554" s="13">
        <v>0</v>
      </c>
      <c r="BB1554" s="37" t="s">
        <v>2025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80002012</v>
      </c>
      <c r="D1555" s="12" t="s">
        <v>2026</v>
      </c>
      <c r="E1555" s="11">
        <v>1</v>
      </c>
      <c r="F1555" s="11">
        <v>80002012</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2027</v>
      </c>
      <c r="AZ1555" s="13">
        <v>0</v>
      </c>
      <c r="BA1555" s="13">
        <v>0</v>
      </c>
      <c r="BB1555" s="37" t="s">
        <v>2028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80002013</v>
      </c>
      <c r="D1556" s="12" t="s">
        <v>2029</v>
      </c>
      <c r="E1556" s="11">
        <v>1</v>
      </c>
      <c r="F1556" s="11">
        <v>80002013</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2030</v>
      </c>
      <c r="AZ1556" s="13">
        <v>0</v>
      </c>
      <c r="BA1556" s="13">
        <v>0</v>
      </c>
      <c r="BB1556" s="37" t="s">
        <v>2031</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80002014</v>
      </c>
      <c r="D1557" s="12" t="s">
        <v>2032</v>
      </c>
      <c r="E1557" s="11">
        <v>1</v>
      </c>
      <c r="F1557" s="11">
        <v>80002014</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2033</v>
      </c>
      <c r="AZ1557" s="13">
        <v>0</v>
      </c>
      <c r="BA1557" s="13">
        <v>0</v>
      </c>
      <c r="BB1557" s="37" t="s">
        <v>2034</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06">
        <f t="shared" si="112"/>
        <v>80002015</v>
      </c>
      <c r="D1558" s="135" t="s">
        <v>2035</v>
      </c>
      <c r="E1558" s="106">
        <v>1</v>
      </c>
      <c r="F1558" s="106">
        <v>80002015</v>
      </c>
      <c r="G1558" s="106">
        <v>0</v>
      </c>
      <c r="H1558" s="106">
        <v>0</v>
      </c>
      <c r="I1558" s="14">
        <v>1</v>
      </c>
      <c r="J1558" s="14">
        <v>0</v>
      </c>
      <c r="K1558" s="106">
        <v>0</v>
      </c>
      <c r="L1558" s="106">
        <v>0</v>
      </c>
      <c r="M1558" s="106">
        <v>0</v>
      </c>
      <c r="N1558" s="106">
        <v>2</v>
      </c>
      <c r="O1558" s="106">
        <v>0</v>
      </c>
      <c r="P1558" s="106">
        <v>0</v>
      </c>
      <c r="Q1558" s="106">
        <v>0</v>
      </c>
      <c r="R1558" s="6">
        <v>0</v>
      </c>
      <c r="S1558" s="106">
        <v>0</v>
      </c>
      <c r="T1558" s="106">
        <v>1</v>
      </c>
      <c r="U1558" s="106">
        <v>2</v>
      </c>
      <c r="V1558" s="106">
        <v>0</v>
      </c>
      <c r="W1558" s="106">
        <v>0</v>
      </c>
      <c r="X1558" s="106">
        <v>0</v>
      </c>
      <c r="Y1558" s="106">
        <v>0</v>
      </c>
      <c r="Z1558" s="106">
        <v>0</v>
      </c>
      <c r="AA1558" s="106">
        <v>0</v>
      </c>
      <c r="AB1558" s="106">
        <v>0</v>
      </c>
      <c r="AC1558" s="106">
        <v>0</v>
      </c>
      <c r="AD1558" s="106">
        <v>9</v>
      </c>
      <c r="AE1558" s="106">
        <v>2</v>
      </c>
      <c r="AF1558" s="106" t="s">
        <v>167</v>
      </c>
      <c r="AG1558" s="106">
        <v>2</v>
      </c>
      <c r="AH1558" s="106">
        <v>2</v>
      </c>
      <c r="AI1558" s="6">
        <v>0</v>
      </c>
      <c r="AJ1558" s="106">
        <v>1.5</v>
      </c>
      <c r="AK1558" s="106">
        <v>0</v>
      </c>
      <c r="AL1558" s="106">
        <v>0</v>
      </c>
      <c r="AM1558" s="106">
        <v>0</v>
      </c>
      <c r="AN1558" s="106">
        <v>1</v>
      </c>
      <c r="AO1558" s="106">
        <v>3000</v>
      </c>
      <c r="AP1558" s="106">
        <v>0.5</v>
      </c>
      <c r="AQ1558" s="106">
        <v>0</v>
      </c>
      <c r="AR1558" s="106">
        <v>0</v>
      </c>
      <c r="AS1558" s="106" t="s">
        <v>158</v>
      </c>
      <c r="AT1558" s="12" t="s">
        <v>159</v>
      </c>
      <c r="AU1558" s="106">
        <v>0</v>
      </c>
      <c r="AV1558" s="106">
        <v>0</v>
      </c>
      <c r="AW1558" s="106">
        <v>0</v>
      </c>
      <c r="AX1558" s="135" t="s">
        <v>160</v>
      </c>
      <c r="AY1558" s="106"/>
      <c r="AZ1558" s="106">
        <v>0</v>
      </c>
      <c r="BA1558" s="106">
        <v>0</v>
      </c>
      <c r="BB1558" s="145" t="s">
        <v>2036</v>
      </c>
      <c r="BC1558" s="106"/>
      <c r="BD1558" s="11">
        <v>0</v>
      </c>
      <c r="BE1558" s="106"/>
      <c r="BF1558" s="106"/>
      <c r="BG1558" s="106"/>
      <c r="BH1558" s="106"/>
      <c r="BI1558" s="11">
        <v>0</v>
      </c>
      <c r="BJ1558" s="6">
        <v>0</v>
      </c>
      <c r="BK1558" s="6">
        <v>0</v>
      </c>
      <c r="BL1558" s="6">
        <v>0</v>
      </c>
      <c r="BM1558" s="6">
        <v>0</v>
      </c>
      <c r="BN1558" s="6">
        <v>0</v>
      </c>
      <c r="BO1558" s="6">
        <v>0</v>
      </c>
    </row>
    <row r="1559" spans="3:67" ht="20.100000000000001" customHeight="1">
      <c r="C1559" s="14">
        <f t="shared" si="112"/>
        <v>80002016</v>
      </c>
      <c r="D1559" s="12" t="s">
        <v>2037</v>
      </c>
      <c r="E1559" s="11">
        <v>1</v>
      </c>
      <c r="F1559" s="11">
        <v>80002016</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2038</v>
      </c>
      <c r="AZ1559" s="13">
        <v>0</v>
      </c>
      <c r="BA1559" s="13">
        <v>0</v>
      </c>
      <c r="BB1559" s="37" t="s">
        <v>2039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80002017</v>
      </c>
      <c r="D1560" s="12" t="s">
        <v>2040</v>
      </c>
      <c r="E1560" s="11">
        <v>1</v>
      </c>
      <c r="F1560" s="11">
        <v>80002017</v>
      </c>
      <c r="G1560" s="14">
        <v>0</v>
      </c>
      <c r="H1560" s="13">
        <v>0</v>
      </c>
      <c r="I1560" s="14">
        <v>1</v>
      </c>
      <c r="J1560" s="14">
        <v>0</v>
      </c>
      <c r="K1560" s="14">
        <v>0</v>
      </c>
      <c r="L1560" s="11">
        <v>0</v>
      </c>
      <c r="M1560" s="11">
        <v>0</v>
      </c>
      <c r="N1560" s="11">
        <v>2</v>
      </c>
      <c r="O1560" s="11">
        <v>3</v>
      </c>
      <c r="P1560" s="11">
        <v>0.2</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80010171</v>
      </c>
      <c r="AS1560" s="11" t="s">
        <v>158</v>
      </c>
      <c r="AT1560" s="12" t="s">
        <v>159</v>
      </c>
      <c r="AU1560" s="11">
        <v>0</v>
      </c>
      <c r="AV1560" s="14">
        <v>0</v>
      </c>
      <c r="AW1560" s="14">
        <v>0</v>
      </c>
      <c r="AX1560" s="12" t="s">
        <v>160</v>
      </c>
      <c r="AY1560" s="11"/>
      <c r="AZ1560" s="13">
        <v>0</v>
      </c>
      <c r="BA1560" s="13">
        <v>0</v>
      </c>
      <c r="BB1560" s="145" t="s">
        <v>2041</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80002018</v>
      </c>
      <c r="D1561" s="12" t="s">
        <v>2042</v>
      </c>
      <c r="E1561" s="11">
        <v>1</v>
      </c>
      <c r="F1561" s="11">
        <v>80002018</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2043</v>
      </c>
      <c r="AZ1561" s="13">
        <v>0</v>
      </c>
      <c r="BA1561" s="13">
        <v>0</v>
      </c>
      <c r="BB1561" s="37" t="s">
        <v>2044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80002019</v>
      </c>
      <c r="D1562" s="12" t="s">
        <v>2045</v>
      </c>
      <c r="E1562" s="11">
        <v>1</v>
      </c>
      <c r="F1562" s="11">
        <v>80002019</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t="s">
        <v>2046</v>
      </c>
      <c r="AZ1562" s="13">
        <v>0</v>
      </c>
      <c r="BA1562" s="13">
        <v>0</v>
      </c>
      <c r="BB1562" s="37" t="s">
        <v>2047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80002020</v>
      </c>
      <c r="D1563" s="12" t="s">
        <v>2048</v>
      </c>
      <c r="E1563" s="11">
        <v>1</v>
      </c>
      <c r="F1563" s="11">
        <v>80002020</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2049</v>
      </c>
      <c r="AZ1563" s="13">
        <v>0</v>
      </c>
      <c r="BA1563" s="13">
        <v>0</v>
      </c>
      <c r="BB1563" s="37" t="s">
        <v>2050</v>
      </c>
      <c r="BC1563" s="11"/>
      <c r="BD1563" s="11">
        <v>0</v>
      </c>
      <c r="BE1563" s="11"/>
      <c r="BF1563" s="11"/>
      <c r="BG1563" s="11"/>
      <c r="BH1563" s="14"/>
      <c r="BI1563" s="11">
        <v>0</v>
      </c>
      <c r="BJ1563" s="6">
        <v>0</v>
      </c>
      <c r="BK1563" s="6">
        <v>0</v>
      </c>
      <c r="BL1563" s="6">
        <v>0</v>
      </c>
      <c r="BM1563" s="6">
        <v>0</v>
      </c>
      <c r="BN1563" s="6">
        <v>0</v>
      </c>
      <c r="BO1563" s="6">
        <v>0</v>
      </c>
    </row>
    <row r="1564" spans="3:67" ht="20.25" customHeight="1">
      <c r="C1564" s="14">
        <f t="shared" ref="C1564:C1571" si="113">C1536+1000</f>
        <v>80002021</v>
      </c>
      <c r="D1564" s="12" t="s">
        <v>2051</v>
      </c>
      <c r="E1564" s="14">
        <v>1</v>
      </c>
      <c r="F1564" s="11">
        <v>80002021</v>
      </c>
      <c r="G1564" s="14">
        <v>0</v>
      </c>
      <c r="H1564" s="13">
        <v>0</v>
      </c>
      <c r="I1564" s="14">
        <v>1</v>
      </c>
      <c r="J1564" s="14">
        <v>0</v>
      </c>
      <c r="K1564" s="14">
        <v>0</v>
      </c>
      <c r="L1564" s="11">
        <v>0</v>
      </c>
      <c r="M1564" s="11">
        <v>0</v>
      </c>
      <c r="N1564" s="11">
        <v>2</v>
      </c>
      <c r="O1564" s="11">
        <v>10</v>
      </c>
      <c r="P1564" s="11">
        <v>0.2</v>
      </c>
      <c r="Q1564" s="11">
        <v>0</v>
      </c>
      <c r="R1564" s="6">
        <v>0</v>
      </c>
      <c r="S1564" s="11">
        <v>0</v>
      </c>
      <c r="T1564" s="11">
        <v>1</v>
      </c>
      <c r="U1564" s="11">
        <v>2</v>
      </c>
      <c r="V1564" s="11">
        <v>0</v>
      </c>
      <c r="W1564" s="11">
        <v>2</v>
      </c>
      <c r="X1564" s="11">
        <v>0</v>
      </c>
      <c r="Y1564" s="11">
        <v>0</v>
      </c>
      <c r="Z1564" s="11">
        <v>0</v>
      </c>
      <c r="AA1564" s="11">
        <v>0</v>
      </c>
      <c r="AB1564" s="11">
        <v>0</v>
      </c>
      <c r="AC1564" s="11">
        <v>0</v>
      </c>
      <c r="AD1564" s="11">
        <v>5</v>
      </c>
      <c r="AE1564" s="11">
        <v>1</v>
      </c>
      <c r="AF1564" s="11">
        <v>3</v>
      </c>
      <c r="AG1564" s="6">
        <v>1</v>
      </c>
      <c r="AH1564" s="6">
        <v>1</v>
      </c>
      <c r="AI1564" s="6">
        <v>0</v>
      </c>
      <c r="AJ1564" s="6">
        <v>3</v>
      </c>
      <c r="AK1564" s="11">
        <v>0</v>
      </c>
      <c r="AL1564" s="11">
        <v>0</v>
      </c>
      <c r="AM1564" s="11">
        <v>0</v>
      </c>
      <c r="AN1564" s="11">
        <v>3</v>
      </c>
      <c r="AO1564" s="11">
        <v>5000</v>
      </c>
      <c r="AP1564" s="11">
        <v>0.5</v>
      </c>
      <c r="AQ1564" s="11">
        <v>0</v>
      </c>
      <c r="AR1564" s="6">
        <v>0</v>
      </c>
      <c r="AS1564" s="11">
        <v>0</v>
      </c>
      <c r="AT1564" s="12" t="s">
        <v>159</v>
      </c>
      <c r="AU1564" s="6" t="s">
        <v>782</v>
      </c>
      <c r="AV1564" s="14">
        <v>10000007</v>
      </c>
      <c r="AW1564" s="142">
        <v>23000080</v>
      </c>
      <c r="AX1564" s="12" t="s">
        <v>160</v>
      </c>
      <c r="AY1564" s="15" t="s">
        <v>158</v>
      </c>
      <c r="AZ1564" s="13">
        <v>0</v>
      </c>
      <c r="BA1564" s="13">
        <v>0</v>
      </c>
      <c r="BB1564" s="37" t="s">
        <v>942</v>
      </c>
      <c r="BC1564" s="14">
        <v>0</v>
      </c>
      <c r="BD1564" s="11">
        <v>0</v>
      </c>
      <c r="BE1564" s="11"/>
      <c r="BF1564" s="11"/>
      <c r="BG1564" s="11"/>
      <c r="BH1564" s="14"/>
      <c r="BI1564" s="9">
        <v>0</v>
      </c>
      <c r="BJ1564" s="6">
        <v>0</v>
      </c>
      <c r="BK1564" s="6">
        <v>0</v>
      </c>
      <c r="BL1564" s="6">
        <v>0</v>
      </c>
      <c r="BM1564" s="6">
        <v>0</v>
      </c>
      <c r="BN1564" s="6">
        <v>0</v>
      </c>
      <c r="BO1564" s="6">
        <v>0</v>
      </c>
    </row>
    <row r="1565" spans="3:67" ht="20.100000000000001" customHeight="1">
      <c r="C1565" s="14">
        <f t="shared" si="113"/>
        <v>80002022</v>
      </c>
      <c r="D1565" s="12" t="s">
        <v>2052</v>
      </c>
      <c r="E1565" s="14">
        <v>1</v>
      </c>
      <c r="F1565" s="11">
        <v>80002022</v>
      </c>
      <c r="G1565" s="6">
        <v>0</v>
      </c>
      <c r="H1565" s="6">
        <v>0</v>
      </c>
      <c r="I1565" s="14">
        <v>1</v>
      </c>
      <c r="J1565" s="14">
        <v>0</v>
      </c>
      <c r="K1565" s="6">
        <v>0</v>
      </c>
      <c r="L1565" s="6">
        <v>0</v>
      </c>
      <c r="M1565" s="6">
        <v>0</v>
      </c>
      <c r="N1565" s="6">
        <v>2</v>
      </c>
      <c r="O1565" s="6">
        <v>1</v>
      </c>
      <c r="P1565" s="6">
        <v>0.2</v>
      </c>
      <c r="Q1565" s="6">
        <v>0</v>
      </c>
      <c r="R1565" s="6">
        <v>0</v>
      </c>
      <c r="S1565" s="6">
        <v>0</v>
      </c>
      <c r="T1565" s="11">
        <v>1</v>
      </c>
      <c r="U1565" s="6">
        <v>2</v>
      </c>
      <c r="V1565" s="6">
        <v>0</v>
      </c>
      <c r="W1565" s="6">
        <v>0</v>
      </c>
      <c r="X1565" s="6">
        <v>0</v>
      </c>
      <c r="Y1565" s="6">
        <v>0</v>
      </c>
      <c r="Z1565" s="6">
        <v>0</v>
      </c>
      <c r="AA1565" s="6">
        <v>0</v>
      </c>
      <c r="AB1565" s="14">
        <v>0</v>
      </c>
      <c r="AC1565" s="6">
        <v>0</v>
      </c>
      <c r="AD1565" s="6">
        <v>10</v>
      </c>
      <c r="AE1565" s="6">
        <v>0</v>
      </c>
      <c r="AF1565" s="6">
        <v>0</v>
      </c>
      <c r="AG1565" s="6">
        <v>7</v>
      </c>
      <c r="AH1565" s="6">
        <v>0</v>
      </c>
      <c r="AI1565" s="6">
        <v>0</v>
      </c>
      <c r="AJ1565" s="6">
        <v>6</v>
      </c>
      <c r="AK1565" s="6">
        <v>0</v>
      </c>
      <c r="AL1565" s="6">
        <v>0</v>
      </c>
      <c r="AM1565" s="6">
        <v>0</v>
      </c>
      <c r="AN1565" s="6">
        <v>0</v>
      </c>
      <c r="AO1565" s="6">
        <v>1000</v>
      </c>
      <c r="AP1565" s="6">
        <v>0</v>
      </c>
      <c r="AQ1565" s="6">
        <v>0</v>
      </c>
      <c r="AR1565" s="6">
        <v>0</v>
      </c>
      <c r="AS1565" s="178" t="s">
        <v>944</v>
      </c>
      <c r="AT1565" s="12" t="s">
        <v>159</v>
      </c>
      <c r="AU1565" s="6" t="s">
        <v>782</v>
      </c>
      <c r="AV1565" s="6" t="s">
        <v>158</v>
      </c>
      <c r="AW1565" s="6">
        <v>0</v>
      </c>
      <c r="AX1565" s="7" t="s">
        <v>160</v>
      </c>
      <c r="AY1565" s="6">
        <v>0</v>
      </c>
      <c r="AZ1565" s="13">
        <v>0</v>
      </c>
      <c r="BA1565" s="13">
        <v>0</v>
      </c>
      <c r="BB1565" s="37" t="s">
        <v>945</v>
      </c>
      <c r="BC1565" s="6">
        <v>0</v>
      </c>
      <c r="BD1565" s="11">
        <v>0</v>
      </c>
      <c r="BE1565" s="11"/>
      <c r="BF1565" s="11"/>
      <c r="BG1565" s="11"/>
      <c r="BH1565" s="14"/>
      <c r="BI1565" s="9">
        <v>0</v>
      </c>
      <c r="BJ1565" s="6">
        <v>0</v>
      </c>
      <c r="BK1565" s="6">
        <v>0</v>
      </c>
      <c r="BL1565" s="6">
        <v>0</v>
      </c>
      <c r="BM1565" s="6">
        <v>0</v>
      </c>
      <c r="BN1565" s="6">
        <v>0</v>
      </c>
      <c r="BO1565" s="6">
        <v>0</v>
      </c>
    </row>
    <row r="1566" spans="3:67" ht="20.100000000000001" customHeight="1">
      <c r="C1566" s="14">
        <f t="shared" si="113"/>
        <v>80002023</v>
      </c>
      <c r="D1566" s="12" t="s">
        <v>2053</v>
      </c>
      <c r="E1566" s="11">
        <v>1</v>
      </c>
      <c r="F1566" s="11">
        <v>80002023</v>
      </c>
      <c r="G1566" s="14">
        <v>0</v>
      </c>
      <c r="H1566" s="13">
        <v>0</v>
      </c>
      <c r="I1566" s="14">
        <v>1</v>
      </c>
      <c r="J1566" s="14">
        <v>0</v>
      </c>
      <c r="K1566" s="14">
        <v>0</v>
      </c>
      <c r="L1566" s="11">
        <v>0</v>
      </c>
      <c r="M1566" s="11">
        <v>0</v>
      </c>
      <c r="N1566" s="11">
        <v>2</v>
      </c>
      <c r="O1566" s="11">
        <v>9</v>
      </c>
      <c r="P1566" s="11">
        <v>0.3</v>
      </c>
      <c r="Q1566" s="11">
        <v>0</v>
      </c>
      <c r="R1566" s="6">
        <v>0</v>
      </c>
      <c r="S1566" s="11">
        <v>0</v>
      </c>
      <c r="T1566" s="11">
        <v>1</v>
      </c>
      <c r="U1566" s="11">
        <v>2</v>
      </c>
      <c r="V1566" s="11">
        <v>0</v>
      </c>
      <c r="W1566" s="11">
        <v>0</v>
      </c>
      <c r="X1566" s="11">
        <v>0</v>
      </c>
      <c r="Y1566" s="11">
        <v>0</v>
      </c>
      <c r="Z1566" s="11">
        <v>0</v>
      </c>
      <c r="AA1566" s="11">
        <v>0</v>
      </c>
      <c r="AB1566" s="11">
        <v>0</v>
      </c>
      <c r="AC1566" s="11">
        <v>0</v>
      </c>
      <c r="AD1566" s="11">
        <v>10</v>
      </c>
      <c r="AE1566" s="11">
        <v>0</v>
      </c>
      <c r="AF1566" s="11">
        <v>3</v>
      </c>
      <c r="AG1566" s="6">
        <v>7</v>
      </c>
      <c r="AH1566" s="6">
        <v>0</v>
      </c>
      <c r="AI1566" s="6">
        <v>0</v>
      </c>
      <c r="AJ1566" s="6">
        <v>10</v>
      </c>
      <c r="AK1566" s="11">
        <v>0</v>
      </c>
      <c r="AL1566" s="11">
        <v>0</v>
      </c>
      <c r="AM1566" s="11">
        <v>0</v>
      </c>
      <c r="AN1566" s="11">
        <v>0</v>
      </c>
      <c r="AO1566" s="11">
        <v>3000</v>
      </c>
      <c r="AP1566" s="11">
        <v>0.5</v>
      </c>
      <c r="AQ1566" s="11">
        <v>0</v>
      </c>
      <c r="AR1566" s="6">
        <v>0</v>
      </c>
      <c r="AS1566" s="11">
        <v>80002003</v>
      </c>
      <c r="AT1566" s="12" t="s">
        <v>159</v>
      </c>
      <c r="AU1566" s="11">
        <v>0</v>
      </c>
      <c r="AV1566" s="14">
        <v>0</v>
      </c>
      <c r="AW1566" s="14">
        <v>0</v>
      </c>
      <c r="AX1566" s="12" t="s">
        <v>160</v>
      </c>
      <c r="AY1566" s="11">
        <v>0</v>
      </c>
      <c r="AZ1566" s="13">
        <v>0</v>
      </c>
      <c r="BA1566" s="13">
        <v>0</v>
      </c>
      <c r="BB1566" s="37" t="s">
        <v>860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80002024</v>
      </c>
      <c r="D1567" s="12" t="s">
        <v>2054</v>
      </c>
      <c r="E1567" s="11">
        <v>1</v>
      </c>
      <c r="F1567" s="11">
        <v>80002024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10</v>
      </c>
      <c r="AE1567" s="11">
        <v>2</v>
      </c>
      <c r="AF1567" s="11" t="s">
        <v>167</v>
      </c>
      <c r="AG1567" s="6">
        <v>2</v>
      </c>
      <c r="AH1567" s="6">
        <v>2</v>
      </c>
      <c r="AI1567" s="6">
        <v>0</v>
      </c>
      <c r="AJ1567" s="6">
        <v>1.5</v>
      </c>
      <c r="AK1567" s="11">
        <v>0</v>
      </c>
      <c r="AL1567" s="11">
        <v>0</v>
      </c>
      <c r="AM1567" s="11">
        <v>0</v>
      </c>
      <c r="AN1567" s="11">
        <v>0</v>
      </c>
      <c r="AO1567" s="11">
        <v>3000</v>
      </c>
      <c r="AP1567" s="11">
        <v>0.5</v>
      </c>
      <c r="AQ1567" s="11">
        <v>0</v>
      </c>
      <c r="AR1567" s="6">
        <v>0</v>
      </c>
      <c r="AS1567" s="11" t="s">
        <v>158</v>
      </c>
      <c r="AT1567" s="12" t="s">
        <v>159</v>
      </c>
      <c r="AU1567" s="11">
        <v>0</v>
      </c>
      <c r="AV1567" s="14">
        <v>0</v>
      </c>
      <c r="AW1567" s="14">
        <v>0</v>
      </c>
      <c r="AX1567" s="12" t="s">
        <v>160</v>
      </c>
      <c r="AY1567" s="11" t="s">
        <v>1989</v>
      </c>
      <c r="AZ1567" s="13">
        <v>0</v>
      </c>
      <c r="BA1567" s="13">
        <v>0</v>
      </c>
      <c r="BB1567" s="37" t="s">
        <v>2055</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80002025</v>
      </c>
      <c r="D1568" s="12" t="s">
        <v>2056</v>
      </c>
      <c r="E1568" s="14">
        <v>1</v>
      </c>
      <c r="F1568" s="11">
        <v>80002025</v>
      </c>
      <c r="G1568" s="6">
        <v>0</v>
      </c>
      <c r="H1568" s="6">
        <v>0</v>
      </c>
      <c r="I1568" s="14">
        <v>1</v>
      </c>
      <c r="J1568" s="14">
        <v>0</v>
      </c>
      <c r="K1568" s="6">
        <v>0</v>
      </c>
      <c r="L1568" s="6">
        <v>0</v>
      </c>
      <c r="M1568" s="6">
        <v>0</v>
      </c>
      <c r="N1568" s="6">
        <v>2</v>
      </c>
      <c r="O1568" s="6">
        <v>10</v>
      </c>
      <c r="P1568" s="6">
        <v>0.1</v>
      </c>
      <c r="Q1568" s="6">
        <v>0</v>
      </c>
      <c r="R1568" s="6">
        <v>0</v>
      </c>
      <c r="S1568" s="6">
        <v>0</v>
      </c>
      <c r="T1568" s="11">
        <v>1</v>
      </c>
      <c r="U1568" s="6">
        <v>2</v>
      </c>
      <c r="V1568" s="6">
        <v>0</v>
      </c>
      <c r="W1568" s="6">
        <v>2.5</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6" t="s">
        <v>158</v>
      </c>
      <c r="AT1568" s="12" t="s">
        <v>159</v>
      </c>
      <c r="AU1568" s="6" t="s">
        <v>782</v>
      </c>
      <c r="AV1568" s="6" t="s">
        <v>158</v>
      </c>
      <c r="AW1568" s="6" t="s">
        <v>864</v>
      </c>
      <c r="AX1568" s="7" t="s">
        <v>160</v>
      </c>
      <c r="AY1568" s="6">
        <v>0</v>
      </c>
      <c r="AZ1568" s="13">
        <v>0</v>
      </c>
      <c r="BA1568" s="13">
        <v>0</v>
      </c>
      <c r="BB1568" s="33" t="s">
        <v>865</v>
      </c>
      <c r="BC1568" s="6">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80002026</v>
      </c>
      <c r="D1569" s="12" t="s">
        <v>2057</v>
      </c>
      <c r="E1569" s="14">
        <v>1</v>
      </c>
      <c r="F1569" s="11">
        <v>80002026</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6">
        <v>80002004</v>
      </c>
      <c r="AT1569" s="12" t="s">
        <v>159</v>
      </c>
      <c r="AU1569" s="6">
        <v>0</v>
      </c>
      <c r="AV1569" s="6" t="s">
        <v>158</v>
      </c>
      <c r="AW1569" s="6">
        <v>0</v>
      </c>
      <c r="AX1569" s="7" t="s">
        <v>160</v>
      </c>
      <c r="AY1569" s="6">
        <v>0</v>
      </c>
      <c r="AZ1569" s="13">
        <v>0</v>
      </c>
      <c r="BA1569" s="13">
        <v>0</v>
      </c>
      <c r="BB1569" s="33" t="s">
        <v>2058</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80002027</v>
      </c>
      <c r="D1570" s="12" t="s">
        <v>2059</v>
      </c>
      <c r="E1570" s="11">
        <v>1</v>
      </c>
      <c r="F1570" s="11">
        <v>80002027</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0</v>
      </c>
      <c r="AO1570" s="11">
        <v>3000</v>
      </c>
      <c r="AP1570" s="11">
        <v>0.5</v>
      </c>
      <c r="AQ1570" s="11">
        <v>0</v>
      </c>
      <c r="AR1570" s="6">
        <v>0</v>
      </c>
      <c r="AS1570" s="11" t="s">
        <v>158</v>
      </c>
      <c r="AT1570" s="12" t="s">
        <v>159</v>
      </c>
      <c r="AU1570" s="11">
        <v>0</v>
      </c>
      <c r="AV1570" s="14">
        <v>0</v>
      </c>
      <c r="AW1570" s="14">
        <v>0</v>
      </c>
      <c r="AX1570" s="12" t="s">
        <v>160</v>
      </c>
      <c r="AY1570" s="11" t="s">
        <v>1996</v>
      </c>
      <c r="AZ1570" s="13">
        <v>0</v>
      </c>
      <c r="BA1570" s="13">
        <v>0</v>
      </c>
      <c r="BB1570" s="37" t="s">
        <v>2060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80002028</v>
      </c>
      <c r="D1571" s="12" t="s">
        <v>2061</v>
      </c>
      <c r="E1571" s="11">
        <v>1</v>
      </c>
      <c r="F1571" s="11">
        <v>80002028</v>
      </c>
      <c r="G1571" s="14">
        <v>0</v>
      </c>
      <c r="H1571" s="13">
        <v>0</v>
      </c>
      <c r="I1571" s="14">
        <v>1</v>
      </c>
      <c r="J1571" s="14">
        <v>0</v>
      </c>
      <c r="K1571" s="14">
        <v>0</v>
      </c>
      <c r="L1571" s="11">
        <v>0</v>
      </c>
      <c r="M1571" s="11">
        <v>0</v>
      </c>
      <c r="N1571" s="11">
        <v>2</v>
      </c>
      <c r="O1571" s="11">
        <v>9</v>
      </c>
      <c r="P1571" s="11">
        <v>0.1</v>
      </c>
      <c r="Q1571" s="11">
        <v>0</v>
      </c>
      <c r="R1571" s="6">
        <v>0</v>
      </c>
      <c r="S1571" s="11">
        <v>0</v>
      </c>
      <c r="T1571" s="11">
        <v>1</v>
      </c>
      <c r="U1571" s="11">
        <v>2</v>
      </c>
      <c r="V1571" s="11">
        <v>0</v>
      </c>
      <c r="W1571" s="11">
        <v>2</v>
      </c>
      <c r="X1571" s="11">
        <v>0</v>
      </c>
      <c r="Y1571" s="11">
        <v>0</v>
      </c>
      <c r="Z1571" s="11">
        <v>0</v>
      </c>
      <c r="AA1571" s="11">
        <v>0</v>
      </c>
      <c r="AB1571" s="11">
        <v>0</v>
      </c>
      <c r="AC1571" s="11">
        <v>0</v>
      </c>
      <c r="AD1571" s="11">
        <v>3</v>
      </c>
      <c r="AE1571" s="11">
        <v>2</v>
      </c>
      <c r="AF1571" s="11" t="s">
        <v>167</v>
      </c>
      <c r="AG1571" s="6">
        <v>0</v>
      </c>
      <c r="AH1571" s="6">
        <v>0</v>
      </c>
      <c r="AI1571" s="6">
        <v>0</v>
      </c>
      <c r="AJ1571" s="6">
        <v>1.5</v>
      </c>
      <c r="AK1571" s="11">
        <v>0</v>
      </c>
      <c r="AL1571" s="11">
        <v>0</v>
      </c>
      <c r="AM1571" s="11">
        <v>0</v>
      </c>
      <c r="AN1571" s="11">
        <v>0</v>
      </c>
      <c r="AO1571" s="11">
        <v>3000</v>
      </c>
      <c r="AP1571" s="11">
        <v>0.5</v>
      </c>
      <c r="AQ1571" s="11">
        <v>0</v>
      </c>
      <c r="AR1571" s="6">
        <v>0</v>
      </c>
      <c r="AS1571" s="11">
        <v>0</v>
      </c>
      <c r="AT1571" s="12" t="s">
        <v>159</v>
      </c>
      <c r="AU1571" s="11">
        <v>0</v>
      </c>
      <c r="AV1571" s="14">
        <v>10000007</v>
      </c>
      <c r="AW1571" s="14">
        <v>23000040</v>
      </c>
      <c r="AX1571" s="12" t="s">
        <v>160</v>
      </c>
      <c r="AY1571" s="11">
        <v>0</v>
      </c>
      <c r="AZ1571" s="13">
        <v>0</v>
      </c>
      <c r="BA1571" s="13">
        <v>1</v>
      </c>
      <c r="BB1571" s="37" t="s">
        <v>862</v>
      </c>
      <c r="BC1571" s="11">
        <v>0</v>
      </c>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ref="C1572:C1581" si="114">C1544+1000</f>
        <v>80003001</v>
      </c>
      <c r="D1572" s="12" t="s">
        <v>2062</v>
      </c>
      <c r="E1572" s="11">
        <v>1</v>
      </c>
      <c r="F1572" s="11">
        <v>80003001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213</v>
      </c>
      <c r="AU1572" s="11">
        <v>0</v>
      </c>
      <c r="AV1572" s="14">
        <v>0</v>
      </c>
      <c r="AW1572" s="14">
        <v>0</v>
      </c>
      <c r="AX1572" s="12" t="s">
        <v>160</v>
      </c>
      <c r="AY1572" s="11">
        <v>0</v>
      </c>
      <c r="AZ1572" s="13">
        <v>0</v>
      </c>
      <c r="BA1572" s="13">
        <v>0</v>
      </c>
      <c r="BB1572" s="37" t="s">
        <v>2063</v>
      </c>
      <c r="BC1572" s="11"/>
      <c r="BD1572" s="11">
        <v>0</v>
      </c>
      <c r="BE1572" s="11"/>
      <c r="BF1572" s="11"/>
      <c r="BG1572" s="11"/>
      <c r="BH1572" s="11"/>
      <c r="BI1572" s="11">
        <v>0</v>
      </c>
      <c r="BJ1572" s="6">
        <v>0</v>
      </c>
      <c r="BK1572" s="6">
        <v>0</v>
      </c>
      <c r="BL1572" s="6">
        <v>0</v>
      </c>
      <c r="BM1572" s="6">
        <v>0</v>
      </c>
      <c r="BN1572" s="6">
        <v>0</v>
      </c>
      <c r="BO1572" s="6">
        <v>0</v>
      </c>
    </row>
    <row r="1573" spans="3:67" ht="20.100000000000001" customHeight="1">
      <c r="C1573" s="14">
        <f t="shared" si="114"/>
        <v>80003002</v>
      </c>
      <c r="D1573" s="12" t="s">
        <v>2064</v>
      </c>
      <c r="E1573" s="11">
        <v>1</v>
      </c>
      <c r="F1573" s="11">
        <v>80003002</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213</v>
      </c>
      <c r="AU1573" s="11">
        <v>0</v>
      </c>
      <c r="AV1573" s="14">
        <v>0</v>
      </c>
      <c r="AW1573" s="14">
        <v>0</v>
      </c>
      <c r="AX1573" s="12" t="s">
        <v>160</v>
      </c>
      <c r="AY1573" s="11">
        <v>0</v>
      </c>
      <c r="AZ1573" s="13">
        <v>0</v>
      </c>
      <c r="BA1573" s="13">
        <v>0</v>
      </c>
      <c r="BB1573" s="37" t="s">
        <v>2063</v>
      </c>
      <c r="BC1573" s="11"/>
      <c r="BD1573" s="11">
        <v>0</v>
      </c>
      <c r="BE1573" s="11"/>
      <c r="BF1573" s="11"/>
      <c r="BG1573" s="11"/>
      <c r="BH1573" s="11"/>
      <c r="BI1573" s="11">
        <v>0</v>
      </c>
      <c r="BJ1573" s="6">
        <v>0</v>
      </c>
      <c r="BK1573" s="6">
        <v>0</v>
      </c>
      <c r="BL1573" s="6">
        <v>0</v>
      </c>
      <c r="BM1573" s="6">
        <v>0</v>
      </c>
      <c r="BN1573" s="6">
        <v>0</v>
      </c>
      <c r="BO1573" s="6">
        <v>0</v>
      </c>
    </row>
    <row r="1574" spans="3:67" ht="20.100000000000001" customHeight="1">
      <c r="C1574" s="14">
        <f t="shared" si="114"/>
        <v>80003003</v>
      </c>
      <c r="D1574" s="12" t="s">
        <v>2065</v>
      </c>
      <c r="E1574" s="11">
        <v>1</v>
      </c>
      <c r="F1574" s="11">
        <v>80003003</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2063</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80003004</v>
      </c>
      <c r="D1575" s="12" t="s">
        <v>2066</v>
      </c>
      <c r="E1575" s="11">
        <v>1</v>
      </c>
      <c r="F1575" s="11">
        <v>80003004</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2063</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80003005</v>
      </c>
      <c r="D1576" s="12" t="s">
        <v>2067</v>
      </c>
      <c r="E1576" s="11">
        <v>1</v>
      </c>
      <c r="F1576" s="11">
        <v>80003005</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2063</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80003006</v>
      </c>
      <c r="D1577" s="12" t="s">
        <v>2068</v>
      </c>
      <c r="E1577" s="11">
        <v>1</v>
      </c>
      <c r="F1577" s="11">
        <v>80003101</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2069</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80003007</v>
      </c>
      <c r="D1578" s="12" t="s">
        <v>2070</v>
      </c>
      <c r="E1578" s="11">
        <v>1</v>
      </c>
      <c r="F1578" s="11">
        <v>80003102</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2071</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80003008</v>
      </c>
      <c r="D1579" s="12" t="s">
        <v>2072</v>
      </c>
      <c r="E1579" s="11">
        <v>1</v>
      </c>
      <c r="F1579" s="11">
        <v>80003103</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2073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80003009</v>
      </c>
      <c r="D1580" s="12" t="s">
        <v>2074</v>
      </c>
      <c r="E1580" s="11">
        <v>1</v>
      </c>
      <c r="F1580" s="11">
        <v>80003104</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2075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80003010</v>
      </c>
      <c r="D1581" s="12" t="s">
        <v>2076</v>
      </c>
      <c r="E1581" s="11">
        <v>1</v>
      </c>
      <c r="F1581" s="11">
        <v>80003105</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2077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v>80004001</v>
      </c>
      <c r="D1582" s="54" t="s">
        <v>2078</v>
      </c>
      <c r="E1582" s="11">
        <v>1</v>
      </c>
      <c r="F1582" s="14">
        <v>80004001</v>
      </c>
      <c r="G1582" s="55">
        <v>0</v>
      </c>
      <c r="H1582" s="13">
        <v>0</v>
      </c>
      <c r="I1582" s="14">
        <v>1</v>
      </c>
      <c r="J1582" s="14">
        <v>0</v>
      </c>
      <c r="K1582" s="14">
        <v>0</v>
      </c>
      <c r="L1582" s="55">
        <v>0</v>
      </c>
      <c r="M1582" s="55">
        <v>0</v>
      </c>
      <c r="N1582" s="55">
        <v>2</v>
      </c>
      <c r="O1582" s="55">
        <v>1</v>
      </c>
      <c r="P1582" s="55">
        <v>0.2</v>
      </c>
      <c r="Q1582" s="55">
        <v>0</v>
      </c>
      <c r="R1582" s="6">
        <v>0</v>
      </c>
      <c r="S1582" s="55">
        <v>0</v>
      </c>
      <c r="T1582" s="11">
        <v>1</v>
      </c>
      <c r="U1582" s="55">
        <v>2</v>
      </c>
      <c r="V1582" s="55">
        <v>0</v>
      </c>
      <c r="W1582" s="55">
        <v>0</v>
      </c>
      <c r="X1582" s="55">
        <v>0</v>
      </c>
      <c r="Y1582" s="55">
        <v>0</v>
      </c>
      <c r="Z1582" s="55">
        <v>0</v>
      </c>
      <c r="AA1582" s="55">
        <v>0</v>
      </c>
      <c r="AB1582" s="55">
        <v>0</v>
      </c>
      <c r="AC1582" s="55">
        <v>0</v>
      </c>
      <c r="AD1582" s="55">
        <v>15</v>
      </c>
      <c r="AE1582" s="55">
        <v>1</v>
      </c>
      <c r="AF1582" s="55">
        <v>3</v>
      </c>
      <c r="AG1582" s="6">
        <v>0</v>
      </c>
      <c r="AH1582" s="6">
        <v>0</v>
      </c>
      <c r="AI1582" s="6">
        <v>0</v>
      </c>
      <c r="AJ1582" s="62">
        <v>6</v>
      </c>
      <c r="AK1582" s="55">
        <v>0</v>
      </c>
      <c r="AL1582" s="55">
        <v>0</v>
      </c>
      <c r="AM1582" s="55">
        <v>0</v>
      </c>
      <c r="AN1582" s="55">
        <v>0.5</v>
      </c>
      <c r="AO1582" s="55">
        <v>3000</v>
      </c>
      <c r="AP1582" s="55">
        <v>0.5</v>
      </c>
      <c r="AQ1582" s="55">
        <v>0</v>
      </c>
      <c r="AR1582" s="6">
        <v>0</v>
      </c>
      <c r="AS1582" s="55">
        <v>93000201</v>
      </c>
      <c r="AT1582" s="54" t="s">
        <v>213</v>
      </c>
      <c r="AU1582" s="11">
        <v>0</v>
      </c>
      <c r="AV1582" s="66">
        <v>10000007</v>
      </c>
      <c r="AW1582" s="14">
        <v>23000050</v>
      </c>
      <c r="AX1582" s="54" t="s">
        <v>160</v>
      </c>
      <c r="AY1582" s="55">
        <v>0</v>
      </c>
      <c r="AZ1582" s="73">
        <v>0</v>
      </c>
      <c r="BA1582" s="13">
        <v>0</v>
      </c>
      <c r="BB1582" s="37" t="s">
        <v>2079</v>
      </c>
      <c r="BC1582" s="55">
        <v>0</v>
      </c>
      <c r="BD1582" s="11">
        <v>0</v>
      </c>
      <c r="BE1582" s="55">
        <v>0</v>
      </c>
      <c r="BF1582" s="55">
        <v>0</v>
      </c>
      <c r="BG1582" s="55">
        <v>0</v>
      </c>
      <c r="BH1582" s="55">
        <v>0</v>
      </c>
      <c r="BI1582" s="11">
        <v>0</v>
      </c>
      <c r="BJ1582" s="6">
        <v>0</v>
      </c>
      <c r="BK1582" s="6">
        <v>0</v>
      </c>
      <c r="BL1582" s="6">
        <v>0</v>
      </c>
      <c r="BM1582" s="6">
        <v>0</v>
      </c>
      <c r="BN1582" s="6">
        <v>0</v>
      </c>
      <c r="BO1582" s="6">
        <v>0</v>
      </c>
    </row>
    <row r="1583" spans="3:67" ht="19.5" customHeight="1">
      <c r="C1583" s="14">
        <v>80004002</v>
      </c>
      <c r="D1583" s="12" t="s">
        <v>2080</v>
      </c>
      <c r="E1583" s="14">
        <v>1</v>
      </c>
      <c r="F1583" s="14">
        <v>80004002</v>
      </c>
      <c r="G1583" s="14">
        <v>0</v>
      </c>
      <c r="H1583" s="13">
        <v>0</v>
      </c>
      <c r="I1583" s="14">
        <v>1</v>
      </c>
      <c r="J1583" s="14">
        <v>0</v>
      </c>
      <c r="K1583" s="14">
        <v>0</v>
      </c>
      <c r="L1583" s="11">
        <v>0</v>
      </c>
      <c r="M1583" s="11">
        <v>0</v>
      </c>
      <c r="N1583" s="11">
        <v>2</v>
      </c>
      <c r="O1583" s="11">
        <v>1</v>
      </c>
      <c r="P1583" s="11">
        <v>1</v>
      </c>
      <c r="Q1583" s="11">
        <v>0</v>
      </c>
      <c r="R1583" s="6">
        <v>0</v>
      </c>
      <c r="S1583" s="11">
        <v>0</v>
      </c>
      <c r="T1583" s="11">
        <v>1</v>
      </c>
      <c r="U1583" s="11">
        <v>2</v>
      </c>
      <c r="V1583" s="11">
        <v>0</v>
      </c>
      <c r="W1583" s="11">
        <v>1.2</v>
      </c>
      <c r="X1583" s="11">
        <v>0</v>
      </c>
      <c r="Y1583" s="11">
        <v>1</v>
      </c>
      <c r="Z1583" s="11">
        <v>0</v>
      </c>
      <c r="AA1583" s="11">
        <v>0</v>
      </c>
      <c r="AB1583" s="11">
        <v>0</v>
      </c>
      <c r="AC1583" s="11">
        <v>0</v>
      </c>
      <c r="AD1583" s="11">
        <v>3</v>
      </c>
      <c r="AE1583" s="11">
        <v>1</v>
      </c>
      <c r="AF1583" s="11" t="s">
        <v>391</v>
      </c>
      <c r="AG1583" s="6">
        <v>0</v>
      </c>
      <c r="AH1583" s="6">
        <v>1</v>
      </c>
      <c r="AI1583" s="6">
        <v>0</v>
      </c>
      <c r="AJ1583" s="6">
        <v>3</v>
      </c>
      <c r="AK1583" s="11">
        <v>0</v>
      </c>
      <c r="AL1583" s="11">
        <v>0</v>
      </c>
      <c r="AM1583" s="11">
        <v>0</v>
      </c>
      <c r="AN1583" s="11">
        <v>0.5</v>
      </c>
      <c r="AO1583" s="11">
        <v>5000</v>
      </c>
      <c r="AP1583" s="11">
        <v>0.5</v>
      </c>
      <c r="AQ1583" s="11">
        <v>0</v>
      </c>
      <c r="AR1583" s="6">
        <v>0</v>
      </c>
      <c r="AS1583" s="11" t="s">
        <v>425</v>
      </c>
      <c r="AT1583" s="15" t="s">
        <v>196</v>
      </c>
      <c r="AU1583" s="11">
        <v>0</v>
      </c>
      <c r="AV1583" s="14">
        <v>10000007</v>
      </c>
      <c r="AW1583" s="14">
        <v>70403003</v>
      </c>
      <c r="AX1583" s="12" t="s">
        <v>160</v>
      </c>
      <c r="AY1583" s="11">
        <v>0</v>
      </c>
      <c r="AZ1583" s="13">
        <v>0</v>
      </c>
      <c r="BA1583" s="13">
        <v>0</v>
      </c>
      <c r="BB1583" s="37" t="s">
        <v>2081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80004003</v>
      </c>
      <c r="D1584" s="12" t="s">
        <v>2082</v>
      </c>
      <c r="E1584" s="11">
        <v>1</v>
      </c>
      <c r="F1584" s="14">
        <v>80004003</v>
      </c>
      <c r="G1584" s="11">
        <v>0</v>
      </c>
      <c r="H1584" s="13">
        <v>0</v>
      </c>
      <c r="I1584" s="14">
        <v>1</v>
      </c>
      <c r="J1584" s="14">
        <v>0</v>
      </c>
      <c r="K1584" s="14">
        <v>0</v>
      </c>
      <c r="L1584" s="11">
        <v>0</v>
      </c>
      <c r="M1584" s="11">
        <v>0</v>
      </c>
      <c r="N1584" s="11">
        <v>2</v>
      </c>
      <c r="O1584" s="11">
        <v>1</v>
      </c>
      <c r="P1584" s="11">
        <v>0.3</v>
      </c>
      <c r="Q1584" s="11">
        <v>0</v>
      </c>
      <c r="R1584" s="6">
        <v>0</v>
      </c>
      <c r="S1584" s="11">
        <v>0</v>
      </c>
      <c r="T1584" s="11">
        <v>1</v>
      </c>
      <c r="U1584" s="11">
        <v>2</v>
      </c>
      <c r="V1584" s="11">
        <v>0</v>
      </c>
      <c r="W1584" s="11">
        <v>3</v>
      </c>
      <c r="X1584" s="11">
        <v>0</v>
      </c>
      <c r="Y1584" s="11">
        <v>0</v>
      </c>
      <c r="Z1584" s="11">
        <v>0</v>
      </c>
      <c r="AA1584" s="11">
        <v>0</v>
      </c>
      <c r="AB1584" s="11">
        <v>0</v>
      </c>
      <c r="AC1584" s="11">
        <v>0</v>
      </c>
      <c r="AD1584" s="11">
        <v>6</v>
      </c>
      <c r="AE1584" s="11">
        <v>2</v>
      </c>
      <c r="AF1584" s="11" t="s">
        <v>167</v>
      </c>
      <c r="AG1584" s="6">
        <v>0</v>
      </c>
      <c r="AH1584" s="6">
        <v>0</v>
      </c>
      <c r="AI1584" s="6">
        <v>0</v>
      </c>
      <c r="AJ1584" s="6">
        <v>1.5</v>
      </c>
      <c r="AK1584" s="11">
        <v>0</v>
      </c>
      <c r="AL1584" s="11">
        <v>0</v>
      </c>
      <c r="AM1584" s="11">
        <v>0</v>
      </c>
      <c r="AN1584" s="11">
        <v>0.5</v>
      </c>
      <c r="AO1584" s="11">
        <v>3000</v>
      </c>
      <c r="AP1584" s="11">
        <v>0.5</v>
      </c>
      <c r="AQ1584" s="11">
        <v>0</v>
      </c>
      <c r="AR1584" s="6">
        <v>0</v>
      </c>
      <c r="AS1584" s="11" t="s">
        <v>702</v>
      </c>
      <c r="AT1584" s="12" t="s">
        <v>213</v>
      </c>
      <c r="AU1584" s="11">
        <v>0</v>
      </c>
      <c r="AV1584" s="14">
        <v>10000007</v>
      </c>
      <c r="AW1584" s="14">
        <v>23000070</v>
      </c>
      <c r="AX1584" s="12" t="s">
        <v>160</v>
      </c>
      <c r="AY1584" s="11">
        <v>0</v>
      </c>
      <c r="AZ1584" s="13">
        <v>0</v>
      </c>
      <c r="BA1584" s="13">
        <v>0</v>
      </c>
      <c r="BB1584" s="37" t="s">
        <v>2083</v>
      </c>
      <c r="BC1584" s="11">
        <v>0</v>
      </c>
      <c r="BD1584" s="11">
        <v>0</v>
      </c>
      <c r="BE1584" s="11">
        <v>0</v>
      </c>
      <c r="BF1584" s="11">
        <v>0</v>
      </c>
      <c r="BG1584" s="11">
        <v>0</v>
      </c>
      <c r="BH1584" s="11">
        <v>0</v>
      </c>
      <c r="BI1584" s="11">
        <v>0</v>
      </c>
      <c r="BJ1584" s="6">
        <v>0</v>
      </c>
      <c r="BK1584" s="6">
        <v>0</v>
      </c>
      <c r="BL1584" s="6">
        <v>0</v>
      </c>
      <c r="BM1584" s="6">
        <v>0</v>
      </c>
      <c r="BN1584" s="6">
        <v>0</v>
      </c>
      <c r="BO1584" s="6">
        <v>0</v>
      </c>
    </row>
    <row r="1585" spans="3:67" ht="20.100000000000001" customHeight="1">
      <c r="C1585" s="14">
        <v>67000262</v>
      </c>
      <c r="D1585" s="12" t="s">
        <v>2084</v>
      </c>
      <c r="E1585" s="11">
        <v>1</v>
      </c>
      <c r="F1585" s="11">
        <v>90002001</v>
      </c>
      <c r="G1585" s="11">
        <v>0</v>
      </c>
      <c r="H1585" s="13">
        <v>0</v>
      </c>
      <c r="I1585" s="14">
        <v>1</v>
      </c>
      <c r="J1585" s="14">
        <v>0</v>
      </c>
      <c r="K1585" s="14">
        <v>0</v>
      </c>
      <c r="L1585" s="11">
        <v>0</v>
      </c>
      <c r="M1585" s="11">
        <v>0</v>
      </c>
      <c r="N1585" s="11">
        <v>1</v>
      </c>
      <c r="O1585" s="11">
        <v>1</v>
      </c>
      <c r="P1585" s="11">
        <v>0.1</v>
      </c>
      <c r="Q1585" s="11">
        <v>0</v>
      </c>
      <c r="R1585" s="6">
        <v>0</v>
      </c>
      <c r="S1585" s="11">
        <v>0</v>
      </c>
      <c r="T1585" s="11">
        <v>1</v>
      </c>
      <c r="U1585" s="11">
        <v>2</v>
      </c>
      <c r="V1585" s="11">
        <v>0</v>
      </c>
      <c r="W1585" s="11">
        <v>0</v>
      </c>
      <c r="X1585" s="11">
        <v>0</v>
      </c>
      <c r="Y1585" s="11">
        <v>0</v>
      </c>
      <c r="Z1585" s="11">
        <v>0</v>
      </c>
      <c r="AA1585" s="11">
        <v>0</v>
      </c>
      <c r="AB1585" s="11">
        <v>0</v>
      </c>
      <c r="AC1585" s="11">
        <v>0</v>
      </c>
      <c r="AD1585" s="11">
        <v>3</v>
      </c>
      <c r="AE1585" s="11">
        <v>2</v>
      </c>
      <c r="AF1585" s="11" t="s">
        <v>167</v>
      </c>
      <c r="AG1585" s="6">
        <v>0</v>
      </c>
      <c r="AH1585" s="6">
        <v>0</v>
      </c>
      <c r="AI1585" s="6">
        <v>0</v>
      </c>
      <c r="AJ1585" s="6">
        <v>1.5</v>
      </c>
      <c r="AK1585" s="11">
        <v>0</v>
      </c>
      <c r="AL1585" s="11">
        <v>0</v>
      </c>
      <c r="AM1585" s="11">
        <v>0</v>
      </c>
      <c r="AN1585" s="11">
        <v>1</v>
      </c>
      <c r="AO1585" s="11">
        <v>3000</v>
      </c>
      <c r="AP1585" s="11">
        <v>0.5</v>
      </c>
      <c r="AQ1585" s="11">
        <v>0</v>
      </c>
      <c r="AR1585" s="6">
        <v>93000201</v>
      </c>
      <c r="AS1585" s="11" t="s">
        <v>158</v>
      </c>
      <c r="AT1585" s="12" t="s">
        <v>159</v>
      </c>
      <c r="AU1585" s="11">
        <v>0</v>
      </c>
      <c r="AV1585" s="14">
        <v>0</v>
      </c>
      <c r="AW1585" s="14">
        <v>0</v>
      </c>
      <c r="AX1585" s="12" t="s">
        <v>2085</v>
      </c>
      <c r="AY1585" s="11">
        <v>0</v>
      </c>
      <c r="AZ1585" s="13">
        <v>0</v>
      </c>
      <c r="BA1585" s="13">
        <v>1</v>
      </c>
      <c r="BB1585" s="37" t="s">
        <v>2086</v>
      </c>
      <c r="BC1585" s="11">
        <v>0</v>
      </c>
      <c r="BD1585" s="11">
        <v>0</v>
      </c>
      <c r="BE1585" s="11">
        <v>0</v>
      </c>
      <c r="BF1585" s="11">
        <v>0</v>
      </c>
      <c r="BG1585" s="11">
        <v>0</v>
      </c>
      <c r="BH1585" s="11">
        <v>0</v>
      </c>
      <c r="BI1585" s="11">
        <v>0</v>
      </c>
      <c r="BJ1585" s="6">
        <v>0</v>
      </c>
      <c r="BK1585" s="6">
        <v>0</v>
      </c>
      <c r="BL1585" s="6">
        <v>0</v>
      </c>
      <c r="BM1585" s="6">
        <v>0</v>
      </c>
      <c r="BN1585" s="6">
        <v>0</v>
      </c>
      <c r="BO1585" s="6">
        <v>0</v>
      </c>
    </row>
    <row r="1586" spans="3:67" ht="20.100000000000001" customHeight="1">
      <c r="C1586" s="14">
        <v>67000263</v>
      </c>
      <c r="D1586" s="12" t="s">
        <v>2087</v>
      </c>
      <c r="E1586" s="11">
        <v>1</v>
      </c>
      <c r="F1586" s="11">
        <v>90002001</v>
      </c>
      <c r="G1586" s="11">
        <v>0</v>
      </c>
      <c r="H1586" s="13">
        <v>0</v>
      </c>
      <c r="I1586" s="14">
        <v>1</v>
      </c>
      <c r="J1586" s="14">
        <v>0</v>
      </c>
      <c r="K1586" s="14">
        <v>0</v>
      </c>
      <c r="L1586" s="11">
        <v>0</v>
      </c>
      <c r="M1586" s="11">
        <v>0</v>
      </c>
      <c r="N1586" s="11">
        <v>1</v>
      </c>
      <c r="O1586" s="11">
        <v>1</v>
      </c>
      <c r="P1586" s="11">
        <v>0.1</v>
      </c>
      <c r="Q1586" s="11">
        <v>0</v>
      </c>
      <c r="R1586" s="6">
        <v>0</v>
      </c>
      <c r="S1586" s="11">
        <v>0</v>
      </c>
      <c r="T1586" s="11">
        <v>1</v>
      </c>
      <c r="U1586" s="11">
        <v>2</v>
      </c>
      <c r="V1586" s="11">
        <v>0</v>
      </c>
      <c r="W1586" s="11">
        <v>0</v>
      </c>
      <c r="X1586" s="11">
        <v>0</v>
      </c>
      <c r="Y1586" s="11">
        <v>0</v>
      </c>
      <c r="Z1586" s="11">
        <v>0</v>
      </c>
      <c r="AA1586" s="11">
        <v>0</v>
      </c>
      <c r="AB1586" s="11">
        <v>0</v>
      </c>
      <c r="AC1586" s="11">
        <v>0</v>
      </c>
      <c r="AD1586" s="11">
        <v>3</v>
      </c>
      <c r="AE1586" s="11">
        <v>2</v>
      </c>
      <c r="AF1586" s="11" t="s">
        <v>167</v>
      </c>
      <c r="AG1586" s="6">
        <v>1</v>
      </c>
      <c r="AH1586" s="6">
        <v>0</v>
      </c>
      <c r="AI1586" s="6">
        <v>0</v>
      </c>
      <c r="AJ1586" s="6">
        <v>1.5</v>
      </c>
      <c r="AK1586" s="11">
        <v>0</v>
      </c>
      <c r="AL1586" s="11">
        <v>0</v>
      </c>
      <c r="AM1586" s="11">
        <v>0</v>
      </c>
      <c r="AN1586" s="11">
        <v>1</v>
      </c>
      <c r="AO1586" s="11">
        <v>3000</v>
      </c>
      <c r="AP1586" s="11">
        <v>0.5</v>
      </c>
      <c r="AQ1586" s="11">
        <v>0</v>
      </c>
      <c r="AR1586" s="6">
        <v>0</v>
      </c>
      <c r="AS1586" s="11" t="s">
        <v>2088</v>
      </c>
      <c r="AT1586" s="12" t="s">
        <v>213</v>
      </c>
      <c r="AU1586" s="11">
        <v>0</v>
      </c>
      <c r="AV1586" s="14">
        <v>0</v>
      </c>
      <c r="AW1586" s="14">
        <v>0</v>
      </c>
      <c r="AX1586" s="12" t="s">
        <v>160</v>
      </c>
      <c r="AY1586" s="11">
        <v>0</v>
      </c>
      <c r="AZ1586" s="13">
        <v>0</v>
      </c>
      <c r="BA1586" s="13">
        <v>1</v>
      </c>
      <c r="BB1586" s="37" t="s">
        <v>2089</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67000264</v>
      </c>
      <c r="D1587" s="54" t="s">
        <v>2090</v>
      </c>
      <c r="E1587" s="11">
        <v>1</v>
      </c>
      <c r="F1587" s="11">
        <v>90002001</v>
      </c>
      <c r="G1587" s="55">
        <v>0</v>
      </c>
      <c r="H1587" s="13">
        <v>0</v>
      </c>
      <c r="I1587" s="14">
        <v>1</v>
      </c>
      <c r="J1587" s="14">
        <v>0</v>
      </c>
      <c r="K1587" s="14">
        <v>0</v>
      </c>
      <c r="L1587" s="55">
        <v>0</v>
      </c>
      <c r="M1587" s="55">
        <v>0</v>
      </c>
      <c r="N1587" s="55">
        <v>1</v>
      </c>
      <c r="O1587" s="11">
        <v>1</v>
      </c>
      <c r="P1587" s="11">
        <v>0.1</v>
      </c>
      <c r="Q1587" s="55">
        <v>0</v>
      </c>
      <c r="R1587" s="6">
        <v>0</v>
      </c>
      <c r="S1587" s="55">
        <v>0</v>
      </c>
      <c r="T1587" s="11">
        <v>1</v>
      </c>
      <c r="U1587" s="55">
        <v>2</v>
      </c>
      <c r="V1587" s="55">
        <v>0</v>
      </c>
      <c r="W1587" s="55">
        <v>1.5</v>
      </c>
      <c r="X1587" s="11">
        <v>0</v>
      </c>
      <c r="Y1587" s="55">
        <v>0</v>
      </c>
      <c r="Z1587" s="55">
        <v>0</v>
      </c>
      <c r="AA1587" s="55">
        <v>0</v>
      </c>
      <c r="AB1587" s="55">
        <v>0</v>
      </c>
      <c r="AC1587" s="55">
        <v>0</v>
      </c>
      <c r="AD1587" s="55">
        <v>10</v>
      </c>
      <c r="AE1587" s="55">
        <v>2</v>
      </c>
      <c r="AF1587" s="55" t="s">
        <v>947</v>
      </c>
      <c r="AG1587" s="62">
        <v>0</v>
      </c>
      <c r="AH1587" s="6">
        <v>0</v>
      </c>
      <c r="AI1587" s="6">
        <v>0</v>
      </c>
      <c r="AJ1587" s="62">
        <v>1.5</v>
      </c>
      <c r="AK1587" s="55">
        <v>0</v>
      </c>
      <c r="AL1587" s="55">
        <v>0</v>
      </c>
      <c r="AM1587" s="55">
        <v>0</v>
      </c>
      <c r="AN1587" s="55">
        <v>2</v>
      </c>
      <c r="AO1587" s="55">
        <v>3000</v>
      </c>
      <c r="AP1587" s="55">
        <v>0.5</v>
      </c>
      <c r="AQ1587" s="55">
        <v>0</v>
      </c>
      <c r="AR1587" s="6">
        <v>0</v>
      </c>
      <c r="AS1587" s="55" t="s">
        <v>158</v>
      </c>
      <c r="AT1587" s="54" t="s">
        <v>213</v>
      </c>
      <c r="AU1587" s="11">
        <v>0</v>
      </c>
      <c r="AV1587" s="66">
        <v>10000007</v>
      </c>
      <c r="AW1587" s="14">
        <v>23000010</v>
      </c>
      <c r="AX1587" s="54" t="s">
        <v>160</v>
      </c>
      <c r="AY1587" s="55">
        <v>0</v>
      </c>
      <c r="AZ1587" s="73">
        <v>0</v>
      </c>
      <c r="BA1587" s="13">
        <v>1</v>
      </c>
      <c r="BB1587" s="74" t="s">
        <v>2091</v>
      </c>
      <c r="BC1587" s="55">
        <v>0</v>
      </c>
      <c r="BD1587" s="11">
        <v>0</v>
      </c>
      <c r="BE1587" s="55">
        <v>0</v>
      </c>
      <c r="BF1587" s="55">
        <v>0</v>
      </c>
      <c r="BG1587" s="55">
        <v>0</v>
      </c>
      <c r="BH1587" s="55">
        <v>0</v>
      </c>
      <c r="BI1587" s="11">
        <v>0</v>
      </c>
      <c r="BJ1587" s="6">
        <v>0</v>
      </c>
      <c r="BK1587" s="6">
        <v>0</v>
      </c>
      <c r="BL1587" s="6">
        <v>0</v>
      </c>
      <c r="BM1587" s="6">
        <v>0</v>
      </c>
      <c r="BN1587" s="6">
        <v>0</v>
      </c>
      <c r="BO1587" s="6">
        <v>0</v>
      </c>
    </row>
    <row r="1588" spans="3:67" ht="20.100000000000001" customHeight="1">
      <c r="C1588" s="14">
        <v>67000265</v>
      </c>
      <c r="D1588" s="12" t="s">
        <v>2092</v>
      </c>
      <c r="E1588" s="11">
        <v>1</v>
      </c>
      <c r="F1588" s="11">
        <v>90002001</v>
      </c>
      <c r="G1588" s="11">
        <v>0</v>
      </c>
      <c r="H1588" s="13">
        <v>0</v>
      </c>
      <c r="I1588" s="14">
        <v>1</v>
      </c>
      <c r="J1588" s="14">
        <v>0</v>
      </c>
      <c r="K1588" s="14">
        <v>0</v>
      </c>
      <c r="L1588" s="11">
        <v>0</v>
      </c>
      <c r="M1588" s="11">
        <v>0</v>
      </c>
      <c r="N1588" s="11">
        <v>1</v>
      </c>
      <c r="O1588" s="11">
        <v>2</v>
      </c>
      <c r="P1588" s="11">
        <v>1</v>
      </c>
      <c r="Q1588" s="11">
        <v>0</v>
      </c>
      <c r="R1588" s="6">
        <v>0</v>
      </c>
      <c r="S1588" s="11">
        <v>0</v>
      </c>
      <c r="T1588" s="11">
        <v>1</v>
      </c>
      <c r="U1588" s="11">
        <v>2</v>
      </c>
      <c r="V1588" s="11">
        <v>0</v>
      </c>
      <c r="W1588" s="11">
        <v>0</v>
      </c>
      <c r="X1588" s="11">
        <v>0</v>
      </c>
      <c r="Y1588" s="11">
        <v>0</v>
      </c>
      <c r="Z1588" s="11">
        <v>0</v>
      </c>
      <c r="AA1588" s="11">
        <v>0</v>
      </c>
      <c r="AB1588" s="11">
        <v>0</v>
      </c>
      <c r="AC1588" s="11">
        <v>0</v>
      </c>
      <c r="AD1588" s="11">
        <v>30</v>
      </c>
      <c r="AE1588" s="11">
        <v>2</v>
      </c>
      <c r="AF1588" s="11" t="s">
        <v>167</v>
      </c>
      <c r="AG1588" s="6">
        <v>0</v>
      </c>
      <c r="AH1588" s="6">
        <v>0</v>
      </c>
      <c r="AI1588" s="6">
        <v>0</v>
      </c>
      <c r="AJ1588" s="6">
        <v>1.5</v>
      </c>
      <c r="AK1588" s="11">
        <v>0</v>
      </c>
      <c r="AL1588" s="11">
        <v>0</v>
      </c>
      <c r="AM1588" s="11">
        <v>0</v>
      </c>
      <c r="AN1588" s="11">
        <v>1</v>
      </c>
      <c r="AO1588" s="11">
        <v>3000</v>
      </c>
      <c r="AP1588" s="11">
        <v>0.5</v>
      </c>
      <c r="AQ1588" s="11">
        <v>0</v>
      </c>
      <c r="AR1588" s="6">
        <v>93000203</v>
      </c>
      <c r="AS1588" s="11" t="s">
        <v>158</v>
      </c>
      <c r="AT1588" s="12" t="s">
        <v>159</v>
      </c>
      <c r="AU1588" s="11">
        <v>0</v>
      </c>
      <c r="AV1588" s="14">
        <v>0</v>
      </c>
      <c r="AW1588" s="14">
        <v>0</v>
      </c>
      <c r="AX1588" s="12" t="s">
        <v>2085</v>
      </c>
      <c r="AY1588" s="11">
        <v>0</v>
      </c>
      <c r="AZ1588" s="13">
        <v>0</v>
      </c>
      <c r="BA1588" s="13">
        <v>1</v>
      </c>
      <c r="BB1588" s="37" t="s">
        <v>2093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67000266</v>
      </c>
      <c r="D1589" s="12" t="s">
        <v>2094</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1.5</v>
      </c>
      <c r="X1589" s="11">
        <v>0</v>
      </c>
      <c r="Y1589" s="11">
        <v>0</v>
      </c>
      <c r="Z1589" s="11">
        <v>0</v>
      </c>
      <c r="AA1589" s="11">
        <v>0</v>
      </c>
      <c r="AB1589" s="11">
        <v>0</v>
      </c>
      <c r="AC1589" s="11">
        <v>0</v>
      </c>
      <c r="AD1589" s="11">
        <v>3</v>
      </c>
      <c r="AE1589" s="11">
        <v>2</v>
      </c>
      <c r="AF1589" s="11" t="s">
        <v>167</v>
      </c>
      <c r="AG1589" s="6">
        <v>7</v>
      </c>
      <c r="AH1589" s="6">
        <v>0</v>
      </c>
      <c r="AI1589" s="6">
        <v>0</v>
      </c>
      <c r="AJ1589" s="6">
        <v>1.5</v>
      </c>
      <c r="AK1589" s="11">
        <v>0</v>
      </c>
      <c r="AL1589" s="11">
        <v>0</v>
      </c>
      <c r="AM1589" s="11">
        <v>0</v>
      </c>
      <c r="AN1589" s="11">
        <v>1</v>
      </c>
      <c r="AO1589" s="11">
        <v>3000</v>
      </c>
      <c r="AP1589" s="11">
        <v>0.5</v>
      </c>
      <c r="AQ1589" s="11">
        <v>0</v>
      </c>
      <c r="AR1589" s="6">
        <v>0</v>
      </c>
      <c r="AS1589" s="11" t="s">
        <v>732</v>
      </c>
      <c r="AT1589" s="12" t="s">
        <v>213</v>
      </c>
      <c r="AU1589" s="11">
        <v>0</v>
      </c>
      <c r="AV1589" s="14">
        <v>0</v>
      </c>
      <c r="AW1589" s="14">
        <v>0</v>
      </c>
      <c r="AX1589" s="12" t="s">
        <v>160</v>
      </c>
      <c r="AY1589" s="11">
        <v>0</v>
      </c>
      <c r="AZ1589" s="13">
        <v>0</v>
      </c>
      <c r="BA1589" s="13">
        <v>1</v>
      </c>
      <c r="BB1589" s="37" t="s">
        <v>2095</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67000267</v>
      </c>
      <c r="D1590" s="54" t="s">
        <v>2096</v>
      </c>
      <c r="E1590" s="11">
        <v>1</v>
      </c>
      <c r="F1590" s="11">
        <v>90002001</v>
      </c>
      <c r="G1590" s="55">
        <v>0</v>
      </c>
      <c r="H1590" s="13">
        <v>0</v>
      </c>
      <c r="I1590" s="14">
        <v>1</v>
      </c>
      <c r="J1590" s="14">
        <v>0</v>
      </c>
      <c r="K1590" s="14">
        <v>0</v>
      </c>
      <c r="L1590" s="55">
        <v>0</v>
      </c>
      <c r="M1590" s="55">
        <v>0</v>
      </c>
      <c r="N1590" s="55">
        <v>1</v>
      </c>
      <c r="O1590" s="55">
        <v>1</v>
      </c>
      <c r="P1590" s="55">
        <v>0.1</v>
      </c>
      <c r="Q1590" s="55">
        <v>0</v>
      </c>
      <c r="R1590" s="6">
        <v>0</v>
      </c>
      <c r="S1590" s="55">
        <v>0</v>
      </c>
      <c r="T1590" s="11">
        <v>1</v>
      </c>
      <c r="U1590" s="55">
        <v>2</v>
      </c>
      <c r="V1590" s="55">
        <v>0</v>
      </c>
      <c r="W1590" s="55">
        <v>1.5</v>
      </c>
      <c r="X1590" s="55">
        <v>0</v>
      </c>
      <c r="Y1590" s="55">
        <v>0</v>
      </c>
      <c r="Z1590" s="55">
        <v>0</v>
      </c>
      <c r="AA1590" s="55">
        <v>0</v>
      </c>
      <c r="AB1590" s="55">
        <v>0</v>
      </c>
      <c r="AC1590" s="55">
        <v>0</v>
      </c>
      <c r="AD1590" s="55">
        <v>3</v>
      </c>
      <c r="AE1590" s="55">
        <v>1</v>
      </c>
      <c r="AF1590" s="55" t="s">
        <v>507</v>
      </c>
      <c r="AG1590" s="62">
        <v>0</v>
      </c>
      <c r="AH1590" s="62">
        <v>0</v>
      </c>
      <c r="AI1590" s="6">
        <v>0</v>
      </c>
      <c r="AJ1590" s="62">
        <v>1.5</v>
      </c>
      <c r="AK1590" s="55">
        <v>0</v>
      </c>
      <c r="AL1590" s="55">
        <v>0</v>
      </c>
      <c r="AM1590" s="55">
        <v>0</v>
      </c>
      <c r="AN1590" s="55">
        <v>1</v>
      </c>
      <c r="AO1590" s="55">
        <v>3000</v>
      </c>
      <c r="AP1590" s="55">
        <v>1</v>
      </c>
      <c r="AQ1590" s="55">
        <v>0</v>
      </c>
      <c r="AR1590" s="6">
        <v>0</v>
      </c>
      <c r="AS1590" s="55" t="s">
        <v>158</v>
      </c>
      <c r="AT1590" s="54" t="s">
        <v>159</v>
      </c>
      <c r="AU1590" s="11">
        <v>0</v>
      </c>
      <c r="AV1590" s="66">
        <v>10000007</v>
      </c>
      <c r="AW1590" s="14">
        <v>23000020</v>
      </c>
      <c r="AX1590" s="54" t="s">
        <v>160</v>
      </c>
      <c r="AY1590" s="55">
        <v>0</v>
      </c>
      <c r="AZ1590" s="73">
        <v>0</v>
      </c>
      <c r="BA1590" s="13">
        <v>1</v>
      </c>
      <c r="BB1590" s="74" t="s">
        <v>2097</v>
      </c>
      <c r="BC1590" s="55">
        <v>0</v>
      </c>
      <c r="BD1590" s="11">
        <v>0</v>
      </c>
      <c r="BE1590" s="55">
        <v>0</v>
      </c>
      <c r="BF1590" s="55">
        <v>0</v>
      </c>
      <c r="BG1590" s="55">
        <v>0</v>
      </c>
      <c r="BH1590" s="55">
        <v>0</v>
      </c>
      <c r="BI1590" s="11">
        <v>0</v>
      </c>
      <c r="BJ1590" s="6">
        <v>0</v>
      </c>
      <c r="BK1590" s="6">
        <v>0</v>
      </c>
      <c r="BL1590" s="6">
        <v>0</v>
      </c>
      <c r="BM1590" s="6">
        <v>0</v>
      </c>
      <c r="BN1590" s="6">
        <v>0</v>
      </c>
      <c r="BO1590" s="6">
        <v>0</v>
      </c>
    </row>
    <row r="1591" spans="3:67" ht="20.100000000000001" customHeight="1">
      <c r="C1591" s="14">
        <v>67000268</v>
      </c>
      <c r="D1591" s="54" t="s">
        <v>2098</v>
      </c>
      <c r="E1591" s="11">
        <v>1</v>
      </c>
      <c r="F1591" s="11">
        <v>90002001</v>
      </c>
      <c r="G1591" s="55">
        <v>0</v>
      </c>
      <c r="H1591" s="13">
        <v>0</v>
      </c>
      <c r="I1591" s="14">
        <v>1</v>
      </c>
      <c r="J1591" s="14">
        <v>0</v>
      </c>
      <c r="K1591" s="14">
        <v>0</v>
      </c>
      <c r="L1591" s="55">
        <v>0</v>
      </c>
      <c r="M1591" s="55">
        <v>0</v>
      </c>
      <c r="N1591" s="55">
        <v>1</v>
      </c>
      <c r="O1591" s="55">
        <v>1</v>
      </c>
      <c r="P1591" s="55">
        <v>0.1</v>
      </c>
      <c r="Q1591" s="55">
        <v>0</v>
      </c>
      <c r="R1591" s="6">
        <v>0</v>
      </c>
      <c r="S1591" s="55">
        <v>0</v>
      </c>
      <c r="T1591" s="11">
        <v>1</v>
      </c>
      <c r="U1591" s="55">
        <v>2</v>
      </c>
      <c r="V1591" s="55">
        <v>0</v>
      </c>
      <c r="W1591" s="55">
        <v>1</v>
      </c>
      <c r="X1591" s="55">
        <v>0</v>
      </c>
      <c r="Y1591" s="55">
        <v>0</v>
      </c>
      <c r="Z1591" s="55">
        <v>0</v>
      </c>
      <c r="AA1591" s="55">
        <v>0</v>
      </c>
      <c r="AB1591" s="55">
        <v>0</v>
      </c>
      <c r="AC1591" s="55">
        <v>0</v>
      </c>
      <c r="AD1591" s="55">
        <v>3</v>
      </c>
      <c r="AE1591" s="55">
        <v>2</v>
      </c>
      <c r="AF1591" s="55" t="s">
        <v>167</v>
      </c>
      <c r="AG1591" s="62">
        <v>0</v>
      </c>
      <c r="AH1591" s="62">
        <v>1</v>
      </c>
      <c r="AI1591" s="6">
        <v>0</v>
      </c>
      <c r="AJ1591" s="62">
        <v>1.5</v>
      </c>
      <c r="AK1591" s="55">
        <v>0</v>
      </c>
      <c r="AL1591" s="55">
        <v>0</v>
      </c>
      <c r="AM1591" s="55">
        <v>0</v>
      </c>
      <c r="AN1591" s="55">
        <v>1</v>
      </c>
      <c r="AO1591" s="55">
        <v>3000</v>
      </c>
      <c r="AP1591" s="55">
        <v>0.5</v>
      </c>
      <c r="AQ1591" s="55">
        <v>0</v>
      </c>
      <c r="AR1591" s="6">
        <v>0</v>
      </c>
      <c r="AS1591" s="55" t="s">
        <v>2099</v>
      </c>
      <c r="AT1591" s="54" t="s">
        <v>213</v>
      </c>
      <c r="AU1591" s="11">
        <v>0</v>
      </c>
      <c r="AV1591" s="66">
        <v>10000007</v>
      </c>
      <c r="AW1591" s="14">
        <v>23000030</v>
      </c>
      <c r="AX1591" s="54" t="s">
        <v>160</v>
      </c>
      <c r="AY1591" s="55">
        <v>0</v>
      </c>
      <c r="AZ1591" s="73">
        <v>0</v>
      </c>
      <c r="BA1591" s="13">
        <v>1</v>
      </c>
      <c r="BB1591" s="74" t="s">
        <v>2100</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67000269</v>
      </c>
      <c r="D1592" s="54" t="s">
        <v>2101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v>
      </c>
      <c r="X1592" s="55">
        <v>0</v>
      </c>
      <c r="Y1592" s="55">
        <v>0</v>
      </c>
      <c r="Z1592" s="55">
        <v>0</v>
      </c>
      <c r="AA1592" s="55">
        <v>0</v>
      </c>
      <c r="AB1592" s="55">
        <v>0</v>
      </c>
      <c r="AC1592" s="55">
        <v>0</v>
      </c>
      <c r="AD1592" s="55">
        <v>3</v>
      </c>
      <c r="AE1592" s="55">
        <v>2</v>
      </c>
      <c r="AF1592" s="55" t="s">
        <v>167</v>
      </c>
      <c r="AG1592" s="62">
        <v>0</v>
      </c>
      <c r="AH1592" s="62">
        <v>0</v>
      </c>
      <c r="AI1592" s="6">
        <v>0</v>
      </c>
      <c r="AJ1592" s="62">
        <v>1.5</v>
      </c>
      <c r="AK1592" s="55">
        <v>0</v>
      </c>
      <c r="AL1592" s="55">
        <v>0</v>
      </c>
      <c r="AM1592" s="55">
        <v>0</v>
      </c>
      <c r="AN1592" s="55">
        <v>1</v>
      </c>
      <c r="AO1592" s="55">
        <v>3000</v>
      </c>
      <c r="AP1592" s="55">
        <v>0.5</v>
      </c>
      <c r="AQ1592" s="55">
        <v>0</v>
      </c>
      <c r="AR1592" s="6">
        <v>0</v>
      </c>
      <c r="AS1592" s="55" t="s">
        <v>702</v>
      </c>
      <c r="AT1592" s="54" t="s">
        <v>213</v>
      </c>
      <c r="AU1592" s="11">
        <v>0</v>
      </c>
      <c r="AV1592" s="66">
        <v>10000007</v>
      </c>
      <c r="AW1592" s="14">
        <v>23000040</v>
      </c>
      <c r="AX1592" s="54" t="s">
        <v>160</v>
      </c>
      <c r="AY1592" s="55">
        <v>0</v>
      </c>
      <c r="AZ1592" s="73">
        <v>0</v>
      </c>
      <c r="BA1592" s="13">
        <v>1</v>
      </c>
      <c r="BB1592" s="74" t="s">
        <v>2102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67000270</v>
      </c>
      <c r="D1593" s="12" t="s">
        <v>2103</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2</v>
      </c>
      <c r="AI1593" s="6">
        <v>0</v>
      </c>
      <c r="AJ1593" s="6">
        <v>1.5</v>
      </c>
      <c r="AK1593" s="11">
        <v>0</v>
      </c>
      <c r="AL1593" s="11">
        <v>0</v>
      </c>
      <c r="AM1593" s="11">
        <v>0</v>
      </c>
      <c r="AN1593" s="11">
        <v>1</v>
      </c>
      <c r="AO1593" s="11">
        <v>3000</v>
      </c>
      <c r="AP1593" s="11">
        <v>0.5</v>
      </c>
      <c r="AQ1593" s="11">
        <v>0</v>
      </c>
      <c r="AR1593" s="6">
        <v>0</v>
      </c>
      <c r="AS1593" s="11" t="s">
        <v>2104</v>
      </c>
      <c r="AT1593" s="12" t="s">
        <v>213</v>
      </c>
      <c r="AU1593" s="11">
        <v>0</v>
      </c>
      <c r="AV1593" s="14">
        <v>0</v>
      </c>
      <c r="AW1593" s="14">
        <v>0</v>
      </c>
      <c r="AX1593" s="12" t="s">
        <v>160</v>
      </c>
      <c r="AY1593" s="11">
        <v>0</v>
      </c>
      <c r="AZ1593" s="13">
        <v>0</v>
      </c>
      <c r="BA1593" s="13">
        <v>1</v>
      </c>
      <c r="BB1593" s="37" t="s">
        <v>2105</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67000271</v>
      </c>
      <c r="D1594" s="12" t="s">
        <v>2106</v>
      </c>
      <c r="E1594" s="11">
        <v>1</v>
      </c>
      <c r="F1594" s="11">
        <v>90002001</v>
      </c>
      <c r="G1594" s="11">
        <v>0</v>
      </c>
      <c r="H1594" s="13">
        <v>0</v>
      </c>
      <c r="I1594" s="14">
        <v>1</v>
      </c>
      <c r="J1594" s="14">
        <v>0</v>
      </c>
      <c r="K1594" s="14">
        <v>0</v>
      </c>
      <c r="L1594" s="11">
        <v>0</v>
      </c>
      <c r="M1594" s="11">
        <v>0</v>
      </c>
      <c r="N1594" s="11">
        <v>1</v>
      </c>
      <c r="O1594" s="11">
        <v>1</v>
      </c>
      <c r="P1594" s="11">
        <v>0.1</v>
      </c>
      <c r="Q1594" s="11">
        <v>0</v>
      </c>
      <c r="R1594" s="6">
        <v>0</v>
      </c>
      <c r="S1594" s="11">
        <v>0</v>
      </c>
      <c r="T1594" s="11">
        <v>1</v>
      </c>
      <c r="U1594" s="11">
        <v>2</v>
      </c>
      <c r="V1594" s="11">
        <v>0</v>
      </c>
      <c r="W1594" s="11">
        <v>1.5</v>
      </c>
      <c r="X1594" s="11">
        <v>0</v>
      </c>
      <c r="Y1594" s="11">
        <v>0</v>
      </c>
      <c r="Z1594" s="11">
        <v>0</v>
      </c>
      <c r="AA1594" s="11">
        <v>0</v>
      </c>
      <c r="AB1594" s="11">
        <v>0</v>
      </c>
      <c r="AC1594" s="11">
        <v>0</v>
      </c>
      <c r="AD1594" s="11">
        <v>3</v>
      </c>
      <c r="AE1594" s="11">
        <v>2</v>
      </c>
      <c r="AF1594" s="11" t="s">
        <v>167</v>
      </c>
      <c r="AG1594" s="6">
        <v>7</v>
      </c>
      <c r="AH1594" s="6">
        <v>2</v>
      </c>
      <c r="AI1594" s="6">
        <v>0</v>
      </c>
      <c r="AJ1594" s="6">
        <v>1.5</v>
      </c>
      <c r="AK1594" s="11">
        <v>0</v>
      </c>
      <c r="AL1594" s="11">
        <v>0</v>
      </c>
      <c r="AM1594" s="11">
        <v>0</v>
      </c>
      <c r="AN1594" s="11">
        <v>1</v>
      </c>
      <c r="AO1594" s="11">
        <v>3000</v>
      </c>
      <c r="AP1594" s="11">
        <v>0.5</v>
      </c>
      <c r="AQ1594" s="11">
        <v>0</v>
      </c>
      <c r="AR1594" s="6">
        <v>0</v>
      </c>
      <c r="AS1594" s="11" t="s">
        <v>2107</v>
      </c>
      <c r="AT1594" s="12" t="s">
        <v>213</v>
      </c>
      <c r="AU1594" s="11">
        <v>0</v>
      </c>
      <c r="AV1594" s="14">
        <v>0</v>
      </c>
      <c r="AW1594" s="14">
        <v>0</v>
      </c>
      <c r="AX1594" s="12" t="s">
        <v>160</v>
      </c>
      <c r="AY1594" s="11">
        <v>0</v>
      </c>
      <c r="AZ1594" s="13">
        <v>0</v>
      </c>
      <c r="BA1594" s="13">
        <v>1</v>
      </c>
      <c r="BB1594" s="37" t="s">
        <v>2108</v>
      </c>
      <c r="BC1594" s="11">
        <v>0</v>
      </c>
      <c r="BD1594" s="11">
        <v>0</v>
      </c>
      <c r="BE1594" s="11">
        <v>0</v>
      </c>
      <c r="BF1594" s="11">
        <v>0</v>
      </c>
      <c r="BG1594" s="11">
        <v>0</v>
      </c>
      <c r="BH1594" s="11">
        <v>0</v>
      </c>
      <c r="BI1594" s="11">
        <v>0</v>
      </c>
      <c r="BJ1594" s="6">
        <v>0</v>
      </c>
      <c r="BK1594" s="6">
        <v>0</v>
      </c>
      <c r="BL1594" s="6">
        <v>0</v>
      </c>
      <c r="BM1594" s="6">
        <v>0</v>
      </c>
      <c r="BN1594" s="6">
        <v>0</v>
      </c>
      <c r="BO1594" s="6">
        <v>0</v>
      </c>
    </row>
    <row r="1595" spans="3:67" ht="20.100000000000001" customHeight="1">
      <c r="C1595" s="14">
        <v>67000272</v>
      </c>
      <c r="D1595" s="12" t="s">
        <v>2109</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2110</v>
      </c>
      <c r="AT1595" s="12" t="s">
        <v>213</v>
      </c>
      <c r="AU1595" s="11">
        <v>0</v>
      </c>
      <c r="AV1595" s="14">
        <v>0</v>
      </c>
      <c r="AW1595" s="14">
        <v>0</v>
      </c>
      <c r="AX1595" s="12" t="s">
        <v>160</v>
      </c>
      <c r="AY1595" s="11">
        <v>0</v>
      </c>
      <c r="AZ1595" s="13">
        <v>0</v>
      </c>
      <c r="BA1595" s="13">
        <v>1</v>
      </c>
      <c r="BB1595" s="37" t="s">
        <v>2111</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67000273</v>
      </c>
      <c r="D1596" s="12" t="s">
        <v>2112</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2</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158</v>
      </c>
      <c r="AT1596" s="12" t="s">
        <v>213</v>
      </c>
      <c r="AU1596" s="11">
        <v>0</v>
      </c>
      <c r="AV1596" s="14">
        <v>0</v>
      </c>
      <c r="AW1596" s="14">
        <v>0</v>
      </c>
      <c r="AX1596" s="12" t="s">
        <v>160</v>
      </c>
      <c r="AY1596" s="11">
        <v>0</v>
      </c>
      <c r="AZ1596" s="13">
        <v>0</v>
      </c>
      <c r="BA1596" s="13">
        <v>1</v>
      </c>
      <c r="BB1596" s="37" t="s">
        <v>2113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67000274</v>
      </c>
      <c r="D1597" s="12" t="s">
        <v>2114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v>
      </c>
      <c r="X1597" s="11">
        <v>0</v>
      </c>
      <c r="Y1597" s="11">
        <v>0</v>
      </c>
      <c r="Z1597" s="11">
        <v>0</v>
      </c>
      <c r="AA1597" s="11">
        <v>0</v>
      </c>
      <c r="AB1597" s="11">
        <v>0</v>
      </c>
      <c r="AC1597" s="11">
        <v>0</v>
      </c>
      <c r="AD1597" s="11">
        <v>10</v>
      </c>
      <c r="AE1597" s="11">
        <v>2</v>
      </c>
      <c r="AF1597" s="11" t="s">
        <v>167</v>
      </c>
      <c r="AG1597" s="6">
        <v>0</v>
      </c>
      <c r="AH1597" s="6">
        <v>0</v>
      </c>
      <c r="AI1597" s="6">
        <v>0</v>
      </c>
      <c r="AJ1597" s="6">
        <v>1.5</v>
      </c>
      <c r="AK1597" s="11">
        <v>0</v>
      </c>
      <c r="AL1597" s="11">
        <v>0</v>
      </c>
      <c r="AM1597" s="11">
        <v>0</v>
      </c>
      <c r="AN1597" s="11">
        <v>1</v>
      </c>
      <c r="AO1597" s="11">
        <v>3000</v>
      </c>
      <c r="AP1597" s="11">
        <v>0.5</v>
      </c>
      <c r="AQ1597" s="11">
        <v>0</v>
      </c>
      <c r="AR1597" s="6">
        <v>0</v>
      </c>
      <c r="AS1597" s="11" t="s">
        <v>702</v>
      </c>
      <c r="AT1597" s="12" t="s">
        <v>213</v>
      </c>
      <c r="AU1597" s="11">
        <v>0</v>
      </c>
      <c r="AV1597" s="14">
        <v>10000007</v>
      </c>
      <c r="AW1597" s="14">
        <v>23000070</v>
      </c>
      <c r="AX1597" s="12" t="s">
        <v>160</v>
      </c>
      <c r="AY1597" s="11">
        <v>0</v>
      </c>
      <c r="AZ1597" s="13">
        <v>0</v>
      </c>
      <c r="BA1597" s="13">
        <v>1</v>
      </c>
      <c r="BB1597" s="37" t="s">
        <v>2115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67000275</v>
      </c>
      <c r="D1598" s="54" t="s">
        <v>2116</v>
      </c>
      <c r="E1598" s="11">
        <v>1</v>
      </c>
      <c r="F1598" s="11">
        <v>90002001</v>
      </c>
      <c r="G1598" s="55">
        <v>0</v>
      </c>
      <c r="H1598" s="13">
        <v>0</v>
      </c>
      <c r="I1598" s="14">
        <v>1</v>
      </c>
      <c r="J1598" s="14">
        <v>0</v>
      </c>
      <c r="K1598" s="14">
        <v>0</v>
      </c>
      <c r="L1598" s="55">
        <v>0</v>
      </c>
      <c r="M1598" s="55">
        <v>0</v>
      </c>
      <c r="N1598" s="55">
        <v>1</v>
      </c>
      <c r="O1598" s="55">
        <v>2</v>
      </c>
      <c r="P1598" s="55">
        <v>1</v>
      </c>
      <c r="Q1598" s="55">
        <v>0</v>
      </c>
      <c r="R1598" s="6">
        <v>0</v>
      </c>
      <c r="S1598" s="55">
        <v>0</v>
      </c>
      <c r="T1598" s="11">
        <v>1</v>
      </c>
      <c r="U1598" s="55">
        <v>2</v>
      </c>
      <c r="V1598" s="55">
        <v>0</v>
      </c>
      <c r="W1598" s="55">
        <v>0</v>
      </c>
      <c r="X1598" s="55">
        <v>0</v>
      </c>
      <c r="Y1598" s="55">
        <v>0</v>
      </c>
      <c r="Z1598" s="55">
        <v>0</v>
      </c>
      <c r="AA1598" s="55">
        <v>0</v>
      </c>
      <c r="AB1598" s="55">
        <v>0</v>
      </c>
      <c r="AC1598" s="55">
        <v>0</v>
      </c>
      <c r="AD1598" s="55">
        <v>20</v>
      </c>
      <c r="AE1598" s="55">
        <v>2</v>
      </c>
      <c r="AF1598" s="55" t="s">
        <v>167</v>
      </c>
      <c r="AG1598" s="6">
        <v>0</v>
      </c>
      <c r="AH1598" s="6">
        <v>0</v>
      </c>
      <c r="AI1598" s="6">
        <v>0</v>
      </c>
      <c r="AJ1598" s="62">
        <v>1.5</v>
      </c>
      <c r="AK1598" s="55">
        <v>0</v>
      </c>
      <c r="AL1598" s="55">
        <v>0</v>
      </c>
      <c r="AM1598" s="55">
        <v>0</v>
      </c>
      <c r="AN1598" s="55">
        <v>1</v>
      </c>
      <c r="AO1598" s="55">
        <v>3000</v>
      </c>
      <c r="AP1598" s="55">
        <v>0.5</v>
      </c>
      <c r="AQ1598" s="55">
        <v>0</v>
      </c>
      <c r="AR1598" s="6">
        <v>0</v>
      </c>
      <c r="AS1598" s="55" t="s">
        <v>2117</v>
      </c>
      <c r="AT1598" s="54" t="s">
        <v>213</v>
      </c>
      <c r="AU1598" s="11">
        <v>0</v>
      </c>
      <c r="AV1598" s="66">
        <v>10000007</v>
      </c>
      <c r="AW1598" s="14">
        <v>23000050</v>
      </c>
      <c r="AX1598" s="54" t="s">
        <v>160</v>
      </c>
      <c r="AY1598" s="55">
        <v>0</v>
      </c>
      <c r="AZ1598" s="73">
        <v>0</v>
      </c>
      <c r="BA1598" s="13">
        <v>1</v>
      </c>
      <c r="BB1598" s="74" t="s">
        <v>2118</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67000276</v>
      </c>
      <c r="D1599" s="54" t="s">
        <v>2119</v>
      </c>
      <c r="E1599" s="11">
        <v>1</v>
      </c>
      <c r="F1599" s="11">
        <v>90002001</v>
      </c>
      <c r="G1599" s="55">
        <v>0</v>
      </c>
      <c r="H1599" s="13">
        <v>0</v>
      </c>
      <c r="I1599" s="14">
        <v>1</v>
      </c>
      <c r="J1599" s="14">
        <v>0</v>
      </c>
      <c r="K1599" s="14">
        <v>0</v>
      </c>
      <c r="L1599" s="55">
        <v>0</v>
      </c>
      <c r="M1599" s="55">
        <v>0</v>
      </c>
      <c r="N1599" s="55">
        <v>1</v>
      </c>
      <c r="O1599" s="55">
        <v>2</v>
      </c>
      <c r="P1599" s="55">
        <v>1</v>
      </c>
      <c r="Q1599" s="55">
        <v>0</v>
      </c>
      <c r="R1599" s="6">
        <v>0</v>
      </c>
      <c r="S1599" s="55">
        <v>0</v>
      </c>
      <c r="T1599" s="11">
        <v>1</v>
      </c>
      <c r="U1599" s="55">
        <v>2</v>
      </c>
      <c r="V1599" s="55">
        <v>0</v>
      </c>
      <c r="W1599" s="55">
        <v>0</v>
      </c>
      <c r="X1599" s="55">
        <v>0</v>
      </c>
      <c r="Y1599" s="55">
        <v>0</v>
      </c>
      <c r="Z1599" s="55">
        <v>0</v>
      </c>
      <c r="AA1599" s="55">
        <v>0</v>
      </c>
      <c r="AB1599" s="55">
        <v>0</v>
      </c>
      <c r="AC1599" s="55">
        <v>0</v>
      </c>
      <c r="AD1599" s="55">
        <v>30</v>
      </c>
      <c r="AE1599" s="55">
        <v>2</v>
      </c>
      <c r="AF1599" s="55" t="s">
        <v>167</v>
      </c>
      <c r="AG1599" s="6">
        <v>0</v>
      </c>
      <c r="AH1599" s="6">
        <v>0</v>
      </c>
      <c r="AI1599" s="6">
        <v>0</v>
      </c>
      <c r="AJ1599" s="62">
        <v>1.5</v>
      </c>
      <c r="AK1599" s="55">
        <v>0</v>
      </c>
      <c r="AL1599" s="55">
        <v>0</v>
      </c>
      <c r="AM1599" s="55">
        <v>0</v>
      </c>
      <c r="AN1599" s="55">
        <v>1</v>
      </c>
      <c r="AO1599" s="55">
        <v>3000</v>
      </c>
      <c r="AP1599" s="55">
        <v>0.5</v>
      </c>
      <c r="AQ1599" s="55">
        <v>0</v>
      </c>
      <c r="AR1599" s="6">
        <v>0</v>
      </c>
      <c r="AS1599" s="55" t="s">
        <v>2120</v>
      </c>
      <c r="AT1599" s="54" t="s">
        <v>213</v>
      </c>
      <c r="AU1599" s="11">
        <v>0</v>
      </c>
      <c r="AV1599" s="66">
        <v>10000007</v>
      </c>
      <c r="AW1599" s="14">
        <v>23000060</v>
      </c>
      <c r="AX1599" s="54" t="s">
        <v>160</v>
      </c>
      <c r="AY1599" s="55">
        <v>0</v>
      </c>
      <c r="AZ1599" s="73">
        <v>0</v>
      </c>
      <c r="BA1599" s="73">
        <v>0</v>
      </c>
      <c r="BB1599" s="74" t="s">
        <v>2121</v>
      </c>
      <c r="BC1599" s="55">
        <v>0</v>
      </c>
      <c r="BD1599" s="11">
        <v>0</v>
      </c>
      <c r="BE1599" s="55">
        <v>0</v>
      </c>
      <c r="BF1599" s="55">
        <v>0</v>
      </c>
      <c r="BG1599" s="55">
        <v>0</v>
      </c>
      <c r="BH1599" s="55">
        <v>0</v>
      </c>
      <c r="BI1599" s="11">
        <v>0</v>
      </c>
      <c r="BJ1599" s="6">
        <v>0</v>
      </c>
      <c r="BK1599" s="6">
        <v>0</v>
      </c>
      <c r="BL1599" s="6">
        <v>0</v>
      </c>
      <c r="BM1599" s="6">
        <v>0</v>
      </c>
      <c r="BN1599" s="6">
        <v>0</v>
      </c>
      <c r="BO1599" s="6">
        <v>0</v>
      </c>
    </row>
    <row r="1600" spans="3:67" ht="20.100000000000001" customHeight="1">
      <c r="C1600" s="14">
        <v>67000277</v>
      </c>
      <c r="D1600" s="54" t="s">
        <v>402</v>
      </c>
      <c r="E1600" s="11">
        <v>1</v>
      </c>
      <c r="F1600" s="11">
        <v>90002001</v>
      </c>
      <c r="G1600" s="55">
        <v>0</v>
      </c>
      <c r="H1600" s="13">
        <v>0</v>
      </c>
      <c r="I1600" s="14">
        <v>1</v>
      </c>
      <c r="J1600" s="14">
        <v>0</v>
      </c>
      <c r="K1600" s="14">
        <v>0</v>
      </c>
      <c r="L1600" s="55">
        <v>0</v>
      </c>
      <c r="M1600" s="55">
        <v>0</v>
      </c>
      <c r="N1600" s="55">
        <v>1</v>
      </c>
      <c r="O1600" s="55">
        <v>0</v>
      </c>
      <c r="P1600" s="55">
        <v>0</v>
      </c>
      <c r="Q1600" s="55">
        <v>0</v>
      </c>
      <c r="R1600" s="6">
        <v>0</v>
      </c>
      <c r="S1600" s="55">
        <v>0</v>
      </c>
      <c r="T1600" s="11">
        <v>1</v>
      </c>
      <c r="U1600" s="55">
        <v>2</v>
      </c>
      <c r="V1600" s="55">
        <v>0</v>
      </c>
      <c r="W1600" s="55">
        <v>1</v>
      </c>
      <c r="X1600" s="55">
        <v>0</v>
      </c>
      <c r="Y1600" s="55">
        <v>0</v>
      </c>
      <c r="Z1600" s="55">
        <v>0</v>
      </c>
      <c r="AA1600" s="55">
        <v>0</v>
      </c>
      <c r="AB1600" s="55">
        <v>0</v>
      </c>
      <c r="AC1600" s="55">
        <v>0</v>
      </c>
      <c r="AD1600" s="55">
        <v>30</v>
      </c>
      <c r="AE1600" s="55">
        <v>2</v>
      </c>
      <c r="AF1600" s="55" t="s">
        <v>403</v>
      </c>
      <c r="AG1600" s="6">
        <v>0</v>
      </c>
      <c r="AH1600" s="6">
        <v>2</v>
      </c>
      <c r="AI1600" s="6">
        <v>0</v>
      </c>
      <c r="AJ1600" s="62">
        <v>0</v>
      </c>
      <c r="AK1600" s="55">
        <v>0</v>
      </c>
      <c r="AL1600" s="55">
        <v>0</v>
      </c>
      <c r="AM1600" s="55">
        <v>0</v>
      </c>
      <c r="AN1600" s="55">
        <v>5</v>
      </c>
      <c r="AO1600" s="55">
        <v>5000</v>
      </c>
      <c r="AP1600" s="55">
        <v>0</v>
      </c>
      <c r="AQ1600" s="55">
        <v>0</v>
      </c>
      <c r="AR1600" s="6">
        <v>0</v>
      </c>
      <c r="AS1600" s="55">
        <v>0</v>
      </c>
      <c r="AT1600" s="54" t="s">
        <v>213</v>
      </c>
      <c r="AU1600" s="11">
        <v>0</v>
      </c>
      <c r="AV1600" s="66">
        <v>0</v>
      </c>
      <c r="AW1600" s="14">
        <v>21000010</v>
      </c>
      <c r="AX1600" s="54" t="s">
        <v>404</v>
      </c>
      <c r="AY1600" s="55" t="s">
        <v>2122</v>
      </c>
      <c r="AZ1600" s="73">
        <v>0</v>
      </c>
      <c r="BA1600" s="73">
        <v>0</v>
      </c>
      <c r="BB1600" s="74" t="s">
        <v>2121</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67000278</v>
      </c>
      <c r="D1601" s="15" t="s">
        <v>2123</v>
      </c>
      <c r="E1601" s="11">
        <v>1</v>
      </c>
      <c r="F1601" s="14">
        <v>63001001</v>
      </c>
      <c r="G1601" s="14">
        <v>0</v>
      </c>
      <c r="H1601" s="13">
        <v>0</v>
      </c>
      <c r="I1601" s="14">
        <v>1</v>
      </c>
      <c r="J1601" s="14">
        <v>0</v>
      </c>
      <c r="K1601" s="11">
        <v>0</v>
      </c>
      <c r="L1601" s="14">
        <v>0</v>
      </c>
      <c r="M1601" s="14">
        <v>0</v>
      </c>
      <c r="N1601" s="14">
        <v>1</v>
      </c>
      <c r="O1601" s="14">
        <v>0</v>
      </c>
      <c r="P1601" s="14">
        <v>1</v>
      </c>
      <c r="Q1601" s="14">
        <v>0</v>
      </c>
      <c r="R1601" s="6">
        <v>0</v>
      </c>
      <c r="S1601" s="13">
        <v>0</v>
      </c>
      <c r="T1601" s="11">
        <v>1</v>
      </c>
      <c r="U1601" s="14">
        <v>2</v>
      </c>
      <c r="V1601" s="14">
        <v>0</v>
      </c>
      <c r="W1601" s="14">
        <v>0</v>
      </c>
      <c r="X1601" s="14">
        <v>0</v>
      </c>
      <c r="Y1601" s="14">
        <v>0</v>
      </c>
      <c r="Z1601" s="14">
        <v>0</v>
      </c>
      <c r="AA1601" s="14">
        <v>0</v>
      </c>
      <c r="AB1601" s="14">
        <v>1</v>
      </c>
      <c r="AC1601" s="14">
        <v>0</v>
      </c>
      <c r="AD1601" s="14">
        <v>60</v>
      </c>
      <c r="AE1601" s="14">
        <v>2</v>
      </c>
      <c r="AF1601" s="14" t="s">
        <v>2124</v>
      </c>
      <c r="AG1601" s="6">
        <v>0</v>
      </c>
      <c r="AH1601" s="6">
        <v>0</v>
      </c>
      <c r="AI1601" s="6">
        <v>0</v>
      </c>
      <c r="AJ1601" s="6">
        <v>0</v>
      </c>
      <c r="AK1601" s="14">
        <v>0</v>
      </c>
      <c r="AL1601" s="14">
        <v>0</v>
      </c>
      <c r="AM1601" s="14">
        <v>0</v>
      </c>
      <c r="AN1601" s="14">
        <v>1</v>
      </c>
      <c r="AO1601" s="14">
        <v>1800000</v>
      </c>
      <c r="AP1601" s="14">
        <v>0</v>
      </c>
      <c r="AQ1601" s="14">
        <v>0</v>
      </c>
      <c r="AR1601" s="6">
        <v>0</v>
      </c>
      <c r="AS1601" s="14">
        <v>90106002</v>
      </c>
      <c r="AT1601" s="15" t="s">
        <v>158</v>
      </c>
      <c r="AU1601" s="14">
        <v>0</v>
      </c>
      <c r="AV1601" s="14">
        <v>0</v>
      </c>
      <c r="AW1601" s="14">
        <v>0</v>
      </c>
      <c r="AX1601" s="15" t="s">
        <v>1096</v>
      </c>
      <c r="AY1601" s="15">
        <v>0</v>
      </c>
      <c r="AZ1601" s="13">
        <v>0</v>
      </c>
      <c r="BA1601" s="13">
        <v>0</v>
      </c>
      <c r="BB1601" s="110" t="s">
        <v>2125</v>
      </c>
      <c r="BC1601" s="14">
        <v>0</v>
      </c>
      <c r="BD1601" s="11">
        <v>0</v>
      </c>
      <c r="BE1601" s="14">
        <v>0</v>
      </c>
      <c r="BF1601" s="14">
        <v>0</v>
      </c>
      <c r="BG1601" s="14">
        <v>0</v>
      </c>
      <c r="BH1601" s="14">
        <v>0</v>
      </c>
      <c r="BI1601" s="9">
        <v>0</v>
      </c>
      <c r="BJ1601" s="6">
        <v>0</v>
      </c>
      <c r="BK1601" s="6">
        <v>0</v>
      </c>
      <c r="BL1601" s="6">
        <v>0</v>
      </c>
      <c r="BM1601" s="6">
        <v>0</v>
      </c>
      <c r="BN1601" s="6">
        <v>0</v>
      </c>
      <c r="BO1601" s="6">
        <v>0</v>
      </c>
    </row>
    <row r="1602" spans="3:67" ht="19.5" customHeight="1">
      <c r="C1602" s="14">
        <v>67000279</v>
      </c>
      <c r="D1602" s="12" t="s">
        <v>2126</v>
      </c>
      <c r="E1602" s="11">
        <v>1</v>
      </c>
      <c r="F1602" s="11">
        <v>62011201</v>
      </c>
      <c r="G1602" s="11">
        <v>0</v>
      </c>
      <c r="H1602" s="13">
        <v>0</v>
      </c>
      <c r="I1602" s="11">
        <v>5</v>
      </c>
      <c r="J1602" s="11">
        <v>3</v>
      </c>
      <c r="K1602" s="11">
        <v>0</v>
      </c>
      <c r="L1602" s="11">
        <v>0</v>
      </c>
      <c r="M1602" s="11">
        <v>0</v>
      </c>
      <c r="N1602" s="11">
        <v>1</v>
      </c>
      <c r="O1602" s="11">
        <v>0</v>
      </c>
      <c r="P1602" s="11">
        <v>0</v>
      </c>
      <c r="Q1602" s="11">
        <v>0</v>
      </c>
      <c r="R1602" s="6">
        <v>0</v>
      </c>
      <c r="S1602" s="11">
        <v>0</v>
      </c>
      <c r="T1602" s="11">
        <v>1</v>
      </c>
      <c r="U1602" s="11">
        <v>2</v>
      </c>
      <c r="V1602" s="11">
        <v>0</v>
      </c>
      <c r="W1602" s="11">
        <v>1.5</v>
      </c>
      <c r="X1602" s="11">
        <v>10</v>
      </c>
      <c r="Y1602" s="11">
        <v>1</v>
      </c>
      <c r="Z1602" s="11">
        <v>0</v>
      </c>
      <c r="AA1602" s="11">
        <v>0</v>
      </c>
      <c r="AB1602" s="11">
        <v>0</v>
      </c>
      <c r="AC1602" s="11">
        <v>0</v>
      </c>
      <c r="AD1602" s="11">
        <v>5</v>
      </c>
      <c r="AE1602" s="11">
        <v>1</v>
      </c>
      <c r="AF1602" s="11">
        <v>10</v>
      </c>
      <c r="AG1602" s="6">
        <v>0</v>
      </c>
      <c r="AH1602" s="6">
        <v>0</v>
      </c>
      <c r="AI1602" s="6">
        <v>0</v>
      </c>
      <c r="AJ1602" s="6">
        <v>0</v>
      </c>
      <c r="AK1602" s="11">
        <v>0</v>
      </c>
      <c r="AL1602" s="11">
        <v>0</v>
      </c>
      <c r="AM1602" s="11">
        <v>0</v>
      </c>
      <c r="AN1602" s="11">
        <v>0.5</v>
      </c>
      <c r="AO1602" s="11">
        <v>3000</v>
      </c>
      <c r="AP1602" s="11">
        <v>0.2</v>
      </c>
      <c r="AQ1602" s="11">
        <v>0</v>
      </c>
      <c r="AR1602" s="6">
        <v>0</v>
      </c>
      <c r="AS1602" s="11" t="s">
        <v>158</v>
      </c>
      <c r="AT1602" s="12" t="s">
        <v>397</v>
      </c>
      <c r="AU1602" s="11" t="s">
        <v>348</v>
      </c>
      <c r="AV1602" s="14">
        <v>10000007</v>
      </c>
      <c r="AW1602" s="14">
        <v>21000020</v>
      </c>
      <c r="AX1602" s="12" t="s">
        <v>726</v>
      </c>
      <c r="AY1602" s="11">
        <v>0</v>
      </c>
      <c r="AZ1602" s="13">
        <v>0</v>
      </c>
      <c r="BA1602" s="13">
        <v>0</v>
      </c>
      <c r="BB1602" s="110" t="s">
        <v>2127</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67000280</v>
      </c>
      <c r="D1603" s="12" t="s">
        <v>2128</v>
      </c>
      <c r="E1603" s="11">
        <v>1</v>
      </c>
      <c r="F1603" s="11">
        <v>62011201</v>
      </c>
      <c r="G1603" s="11">
        <v>0</v>
      </c>
      <c r="H1603" s="13">
        <v>0</v>
      </c>
      <c r="I1603" s="11">
        <v>5</v>
      </c>
      <c r="J1603" s="11">
        <v>3</v>
      </c>
      <c r="K1603" s="11">
        <v>0</v>
      </c>
      <c r="L1603" s="11">
        <v>0</v>
      </c>
      <c r="M1603" s="11">
        <v>0</v>
      </c>
      <c r="N1603" s="11">
        <v>1</v>
      </c>
      <c r="O1603" s="11">
        <v>0</v>
      </c>
      <c r="P1603" s="11">
        <v>0</v>
      </c>
      <c r="Q1603" s="11">
        <v>0</v>
      </c>
      <c r="R1603" s="6">
        <v>0</v>
      </c>
      <c r="S1603" s="11">
        <v>0</v>
      </c>
      <c r="T1603" s="11">
        <v>1</v>
      </c>
      <c r="U1603" s="11">
        <v>2</v>
      </c>
      <c r="V1603" s="11">
        <v>0</v>
      </c>
      <c r="W1603" s="11">
        <v>1.5</v>
      </c>
      <c r="X1603" s="11">
        <v>10</v>
      </c>
      <c r="Y1603" s="11">
        <v>1</v>
      </c>
      <c r="Z1603" s="11">
        <v>0</v>
      </c>
      <c r="AA1603" s="11">
        <v>0</v>
      </c>
      <c r="AB1603" s="11">
        <v>0</v>
      </c>
      <c r="AC1603" s="11">
        <v>0</v>
      </c>
      <c r="AD1603" s="11">
        <v>5</v>
      </c>
      <c r="AE1603" s="11">
        <v>1</v>
      </c>
      <c r="AF1603" s="55">
        <v>3</v>
      </c>
      <c r="AG1603" s="6">
        <v>2</v>
      </c>
      <c r="AH1603" s="6">
        <v>1</v>
      </c>
      <c r="AI1603" s="6">
        <v>0</v>
      </c>
      <c r="AJ1603" s="6">
        <v>8</v>
      </c>
      <c r="AK1603" s="11">
        <v>0</v>
      </c>
      <c r="AL1603" s="11">
        <v>0</v>
      </c>
      <c r="AM1603" s="11">
        <v>0</v>
      </c>
      <c r="AN1603" s="11">
        <v>0.5</v>
      </c>
      <c r="AO1603" s="11">
        <v>10000</v>
      </c>
      <c r="AP1603" s="11">
        <v>0.2</v>
      </c>
      <c r="AQ1603" s="11">
        <v>0</v>
      </c>
      <c r="AR1603" s="6">
        <v>0</v>
      </c>
      <c r="AS1603" s="11" t="s">
        <v>158</v>
      </c>
      <c r="AT1603" s="12" t="s">
        <v>397</v>
      </c>
      <c r="AU1603" s="11" t="s">
        <v>348</v>
      </c>
      <c r="AV1603" s="14">
        <v>10000007</v>
      </c>
      <c r="AW1603" s="14">
        <v>21102020</v>
      </c>
      <c r="AX1603" s="12" t="s">
        <v>726</v>
      </c>
      <c r="AY1603" s="11">
        <v>0</v>
      </c>
      <c r="AZ1603" s="13">
        <v>0</v>
      </c>
      <c r="BA1603" s="13">
        <v>0</v>
      </c>
      <c r="BB1603" s="110" t="s">
        <v>2129</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67000281</v>
      </c>
      <c r="D1604" s="12" t="s">
        <v>2130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55">
        <v>3</v>
      </c>
      <c r="AG1604" s="6">
        <v>0</v>
      </c>
      <c r="AH1604" s="6">
        <v>2</v>
      </c>
      <c r="AI1604" s="6">
        <v>0</v>
      </c>
      <c r="AJ1604" s="6">
        <v>3</v>
      </c>
      <c r="AK1604" s="11">
        <v>0</v>
      </c>
      <c r="AL1604" s="11">
        <v>0</v>
      </c>
      <c r="AM1604" s="11">
        <v>0</v>
      </c>
      <c r="AN1604" s="11">
        <v>0.5</v>
      </c>
      <c r="AO1604" s="11">
        <v>10000</v>
      </c>
      <c r="AP1604" s="11">
        <v>0.2</v>
      </c>
      <c r="AQ1604" s="11">
        <v>3</v>
      </c>
      <c r="AR1604" s="6">
        <v>0</v>
      </c>
      <c r="AS1604" s="11" t="s">
        <v>158</v>
      </c>
      <c r="AT1604" s="12" t="s">
        <v>397</v>
      </c>
      <c r="AU1604" s="11" t="s">
        <v>348</v>
      </c>
      <c r="AV1604" s="14">
        <v>10000007</v>
      </c>
      <c r="AW1604" s="14">
        <v>21102020</v>
      </c>
      <c r="AX1604" s="12" t="s">
        <v>734</v>
      </c>
      <c r="AY1604" s="11">
        <v>0</v>
      </c>
      <c r="AZ1604" s="13">
        <v>0</v>
      </c>
      <c r="BA1604" s="13">
        <v>0</v>
      </c>
      <c r="BB1604" s="110" t="s">
        <v>2131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67000282</v>
      </c>
      <c r="D1605" s="12" t="s">
        <v>2132</v>
      </c>
      <c r="E1605" s="11">
        <v>1</v>
      </c>
      <c r="F1605" s="14">
        <v>61021201</v>
      </c>
      <c r="G1605" s="14">
        <v>0</v>
      </c>
      <c r="H1605" s="13">
        <v>0</v>
      </c>
      <c r="I1605" s="11">
        <f>I1599+5</f>
        <v>6</v>
      </c>
      <c r="J1605" s="11">
        <v>5</v>
      </c>
      <c r="K1605" s="11">
        <v>0</v>
      </c>
      <c r="L1605" s="14">
        <v>0</v>
      </c>
      <c r="M1605" s="14">
        <v>0</v>
      </c>
      <c r="N1605" s="14">
        <v>1</v>
      </c>
      <c r="O1605" s="14">
        <v>0</v>
      </c>
      <c r="P1605" s="14">
        <v>0</v>
      </c>
      <c r="Q1605" s="14">
        <v>0</v>
      </c>
      <c r="R1605" s="6">
        <v>0</v>
      </c>
      <c r="S1605" s="13">
        <v>0</v>
      </c>
      <c r="T1605" s="11">
        <v>1</v>
      </c>
      <c r="U1605" s="14">
        <v>2</v>
      </c>
      <c r="V1605" s="14">
        <v>0</v>
      </c>
      <c r="W1605" s="11">
        <v>3.5</v>
      </c>
      <c r="X1605" s="11">
        <v>500</v>
      </c>
      <c r="Y1605" s="14">
        <v>1</v>
      </c>
      <c r="Z1605" s="14">
        <v>0</v>
      </c>
      <c r="AA1605" s="14">
        <v>0</v>
      </c>
      <c r="AB1605" s="14">
        <v>0</v>
      </c>
      <c r="AC1605" s="14">
        <v>0</v>
      </c>
      <c r="AD1605" s="14">
        <v>7</v>
      </c>
      <c r="AE1605" s="14">
        <v>1</v>
      </c>
      <c r="AF1605" s="14">
        <v>3</v>
      </c>
      <c r="AG1605" s="6">
        <v>2</v>
      </c>
      <c r="AH1605" s="6">
        <v>1</v>
      </c>
      <c r="AI1605" s="6">
        <v>0</v>
      </c>
      <c r="AJ1605" s="6">
        <v>8</v>
      </c>
      <c r="AK1605" s="14">
        <v>0</v>
      </c>
      <c r="AL1605" s="14">
        <v>0.5</v>
      </c>
      <c r="AM1605" s="14">
        <v>0</v>
      </c>
      <c r="AN1605" s="14">
        <v>0.25</v>
      </c>
      <c r="AO1605" s="14">
        <v>9000</v>
      </c>
      <c r="AP1605" s="14">
        <v>0.5</v>
      </c>
      <c r="AQ1605" s="14">
        <v>0</v>
      </c>
      <c r="AR1605" s="6">
        <v>0</v>
      </c>
      <c r="AS1605" s="14">
        <v>0</v>
      </c>
      <c r="AT1605" s="15" t="s">
        <v>728</v>
      </c>
      <c r="AU1605" s="14" t="s">
        <v>729</v>
      </c>
      <c r="AV1605" s="14">
        <v>10003002</v>
      </c>
      <c r="AW1605" s="14">
        <v>21010020</v>
      </c>
      <c r="AX1605" s="15" t="s">
        <v>734</v>
      </c>
      <c r="AY1605" s="15">
        <v>0</v>
      </c>
      <c r="AZ1605" s="13">
        <v>0</v>
      </c>
      <c r="BA1605" s="13">
        <v>0</v>
      </c>
      <c r="BB1605" s="110" t="s">
        <v>2133</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20.100000000000001" customHeight="1">
      <c r="C1606" s="14">
        <v>67000283</v>
      </c>
      <c r="D1606" s="15" t="s">
        <v>2134</v>
      </c>
      <c r="E1606" s="11">
        <v>1</v>
      </c>
      <c r="F1606" s="14">
        <v>63001001</v>
      </c>
      <c r="G1606" s="14">
        <v>0</v>
      </c>
      <c r="H1606" s="13">
        <v>0</v>
      </c>
      <c r="I1606" s="14">
        <v>1</v>
      </c>
      <c r="J1606" s="14">
        <v>0</v>
      </c>
      <c r="K1606" s="11">
        <v>0</v>
      </c>
      <c r="L1606" s="14">
        <v>0</v>
      </c>
      <c r="M1606" s="14">
        <v>0</v>
      </c>
      <c r="N1606" s="14">
        <v>1</v>
      </c>
      <c r="O1606" s="14">
        <v>0</v>
      </c>
      <c r="P1606" s="14">
        <v>1</v>
      </c>
      <c r="Q1606" s="14">
        <v>0</v>
      </c>
      <c r="R1606" s="6">
        <v>0</v>
      </c>
      <c r="S1606" s="13">
        <v>0</v>
      </c>
      <c r="T1606" s="11">
        <v>1</v>
      </c>
      <c r="U1606" s="14">
        <v>2</v>
      </c>
      <c r="V1606" s="14">
        <v>0</v>
      </c>
      <c r="W1606" s="14">
        <v>0</v>
      </c>
      <c r="X1606" s="14">
        <v>0</v>
      </c>
      <c r="Y1606" s="14">
        <v>0</v>
      </c>
      <c r="Z1606" s="14">
        <v>0</v>
      </c>
      <c r="AA1606" s="14">
        <v>0</v>
      </c>
      <c r="AB1606" s="14">
        <v>1</v>
      </c>
      <c r="AC1606" s="14">
        <v>0</v>
      </c>
      <c r="AD1606" s="14">
        <v>60</v>
      </c>
      <c r="AE1606" s="14">
        <v>2</v>
      </c>
      <c r="AF1606" s="14" t="s">
        <v>2135</v>
      </c>
      <c r="AG1606" s="6">
        <v>0</v>
      </c>
      <c r="AH1606" s="6">
        <v>0</v>
      </c>
      <c r="AI1606" s="6">
        <v>0</v>
      </c>
      <c r="AJ1606" s="6">
        <v>0</v>
      </c>
      <c r="AK1606" s="14">
        <v>0</v>
      </c>
      <c r="AL1606" s="14">
        <v>0</v>
      </c>
      <c r="AM1606" s="14">
        <v>0</v>
      </c>
      <c r="AN1606" s="14">
        <v>1</v>
      </c>
      <c r="AO1606" s="14">
        <v>1800000</v>
      </c>
      <c r="AP1606" s="14">
        <v>0</v>
      </c>
      <c r="AQ1606" s="14">
        <v>0</v>
      </c>
      <c r="AR1606" s="6">
        <v>0</v>
      </c>
      <c r="AS1606" s="14">
        <v>99002002</v>
      </c>
      <c r="AT1606" s="15" t="s">
        <v>158</v>
      </c>
      <c r="AU1606" s="14">
        <v>0</v>
      </c>
      <c r="AV1606" s="14">
        <v>0</v>
      </c>
      <c r="AW1606" s="14">
        <v>0</v>
      </c>
      <c r="AX1606" s="15" t="s">
        <v>1096</v>
      </c>
      <c r="AY1606" s="15">
        <v>0</v>
      </c>
      <c r="AZ1606" s="13">
        <v>0</v>
      </c>
      <c r="BA1606" s="13">
        <v>0</v>
      </c>
      <c r="BB1606" s="110" t="s">
        <v>2125</v>
      </c>
      <c r="BC1606" s="14">
        <v>0</v>
      </c>
      <c r="BD1606" s="11">
        <v>0</v>
      </c>
      <c r="BE1606" s="14">
        <v>0</v>
      </c>
      <c r="BF1606" s="14">
        <v>0</v>
      </c>
      <c r="BG1606" s="14">
        <v>0</v>
      </c>
      <c r="BH1606" s="14">
        <v>0</v>
      </c>
      <c r="BI1606" s="9">
        <v>0</v>
      </c>
      <c r="BJ1606" s="6">
        <v>0</v>
      </c>
      <c r="BK1606" s="6">
        <v>0</v>
      </c>
      <c r="BL1606" s="6">
        <v>0</v>
      </c>
      <c r="BM1606" s="6">
        <v>0</v>
      </c>
      <c r="BN1606" s="6">
        <v>0</v>
      </c>
      <c r="BO1606" s="6">
        <v>0</v>
      </c>
    </row>
    <row r="1607" spans="3:67" ht="20.100000000000001" customHeight="1">
      <c r="C1607" s="14">
        <v>67000284</v>
      </c>
      <c r="D1607" s="15" t="s">
        <v>2136</v>
      </c>
      <c r="E1607" s="11">
        <v>1</v>
      </c>
      <c r="F1607" s="14">
        <v>63001001</v>
      </c>
      <c r="G1607" s="14">
        <v>0</v>
      </c>
      <c r="H1607" s="13">
        <v>0</v>
      </c>
      <c r="I1607" s="14">
        <v>1</v>
      </c>
      <c r="J1607" s="14">
        <v>0</v>
      </c>
      <c r="K1607" s="11">
        <v>0</v>
      </c>
      <c r="L1607" s="14">
        <v>0</v>
      </c>
      <c r="M1607" s="14">
        <v>0</v>
      </c>
      <c r="N1607" s="14">
        <v>1</v>
      </c>
      <c r="O1607" s="14">
        <v>0</v>
      </c>
      <c r="P1607" s="14">
        <v>1</v>
      </c>
      <c r="Q1607" s="14">
        <v>0</v>
      </c>
      <c r="R1607" s="6">
        <v>0</v>
      </c>
      <c r="S1607" s="13">
        <v>0</v>
      </c>
      <c r="T1607" s="11">
        <v>1</v>
      </c>
      <c r="U1607" s="14">
        <v>2</v>
      </c>
      <c r="V1607" s="14">
        <v>0</v>
      </c>
      <c r="W1607" s="14">
        <v>0</v>
      </c>
      <c r="X1607" s="14">
        <v>0</v>
      </c>
      <c r="Y1607" s="14">
        <v>0</v>
      </c>
      <c r="Z1607" s="14">
        <v>0</v>
      </c>
      <c r="AA1607" s="14">
        <v>0</v>
      </c>
      <c r="AB1607" s="14">
        <v>1</v>
      </c>
      <c r="AC1607" s="14">
        <v>0</v>
      </c>
      <c r="AD1607" s="14">
        <v>60</v>
      </c>
      <c r="AE1607" s="14">
        <v>2</v>
      </c>
      <c r="AF1607" s="14" t="s">
        <v>446</v>
      </c>
      <c r="AG1607" s="6">
        <v>0</v>
      </c>
      <c r="AH1607" s="6">
        <v>0</v>
      </c>
      <c r="AI1607" s="6">
        <v>0</v>
      </c>
      <c r="AJ1607" s="6">
        <v>0</v>
      </c>
      <c r="AK1607" s="14">
        <v>0</v>
      </c>
      <c r="AL1607" s="14">
        <v>0</v>
      </c>
      <c r="AM1607" s="14">
        <v>0</v>
      </c>
      <c r="AN1607" s="14">
        <v>1</v>
      </c>
      <c r="AO1607" s="14">
        <v>1800000</v>
      </c>
      <c r="AP1607" s="14">
        <v>0</v>
      </c>
      <c r="AQ1607" s="14">
        <v>0</v>
      </c>
      <c r="AR1607" s="6">
        <v>0</v>
      </c>
      <c r="AS1607" s="14">
        <v>99002002</v>
      </c>
      <c r="AT1607" s="15" t="s">
        <v>158</v>
      </c>
      <c r="AU1607" s="14">
        <v>0</v>
      </c>
      <c r="AV1607" s="14">
        <v>0</v>
      </c>
      <c r="AW1607" s="14">
        <v>0</v>
      </c>
      <c r="AX1607" s="15" t="s">
        <v>1096</v>
      </c>
      <c r="AY1607" s="15">
        <v>0</v>
      </c>
      <c r="AZ1607" s="13">
        <v>0</v>
      </c>
      <c r="BA1607" s="13">
        <v>0</v>
      </c>
      <c r="BB1607" s="110" t="s">
        <v>2125</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1.75" customHeight="1">
      <c r="C1608" s="14">
        <v>90010301</v>
      </c>
      <c r="D1608" s="12" t="s">
        <v>346</v>
      </c>
      <c r="E1608" s="14">
        <v>1</v>
      </c>
      <c r="F1608" s="11">
        <v>60010100</v>
      </c>
      <c r="G1608" s="14">
        <v>0</v>
      </c>
      <c r="H1608" s="13">
        <v>0</v>
      </c>
      <c r="I1608" s="14">
        <v>1</v>
      </c>
      <c r="J1608" s="14">
        <v>0</v>
      </c>
      <c r="K1608" s="14">
        <v>0</v>
      </c>
      <c r="L1608" s="11">
        <v>0</v>
      </c>
      <c r="M1608" s="11">
        <v>0</v>
      </c>
      <c r="N1608" s="11">
        <v>2</v>
      </c>
      <c r="O1608" s="11">
        <v>3</v>
      </c>
      <c r="P1608" s="11">
        <v>1</v>
      </c>
      <c r="Q1608" s="11">
        <v>0</v>
      </c>
      <c r="R1608" s="6">
        <v>0</v>
      </c>
      <c r="S1608" s="11">
        <v>0</v>
      </c>
      <c r="T1608" s="11">
        <v>1</v>
      </c>
      <c r="U1608" s="11">
        <v>2</v>
      </c>
      <c r="V1608" s="11">
        <v>0</v>
      </c>
      <c r="W1608" s="11">
        <v>3</v>
      </c>
      <c r="X1608" s="11">
        <v>0</v>
      </c>
      <c r="Y1608" s="11">
        <v>1</v>
      </c>
      <c r="Z1608" s="11">
        <v>0</v>
      </c>
      <c r="AA1608" s="11">
        <v>0</v>
      </c>
      <c r="AB1608" s="11">
        <v>0</v>
      </c>
      <c r="AC1608" s="11">
        <v>0</v>
      </c>
      <c r="AD1608" s="11">
        <v>9</v>
      </c>
      <c r="AE1608" s="11">
        <v>1</v>
      </c>
      <c r="AF1608" s="11">
        <v>4</v>
      </c>
      <c r="AG1608" s="6">
        <v>0</v>
      </c>
      <c r="AH1608" s="6">
        <v>1</v>
      </c>
      <c r="AI1608" s="6">
        <v>0</v>
      </c>
      <c r="AJ1608" s="6">
        <v>2</v>
      </c>
      <c r="AK1608" s="11">
        <v>0</v>
      </c>
      <c r="AL1608" s="11">
        <v>0</v>
      </c>
      <c r="AM1608" s="11">
        <v>0</v>
      </c>
      <c r="AN1608" s="11">
        <v>3</v>
      </c>
      <c r="AO1608" s="11">
        <v>5000</v>
      </c>
      <c r="AP1608" s="11">
        <v>1.1000000000000001</v>
      </c>
      <c r="AQ1608" s="11">
        <v>0</v>
      </c>
      <c r="AR1608" s="6">
        <v>0</v>
      </c>
      <c r="AS1608" s="11">
        <v>90000002</v>
      </c>
      <c r="AT1608" s="12" t="s">
        <v>213</v>
      </c>
      <c r="AU1608" s="11" t="s">
        <v>348</v>
      </c>
      <c r="AV1608" s="14">
        <v>10000007</v>
      </c>
      <c r="AW1608" s="14">
        <v>90010301</v>
      </c>
      <c r="AX1608" s="12" t="s">
        <v>160</v>
      </c>
      <c r="AY1608" s="11" t="s">
        <v>1789</v>
      </c>
      <c r="AZ1608" s="13">
        <v>0</v>
      </c>
      <c r="BA1608" s="13">
        <v>0</v>
      </c>
      <c r="BB1608" s="37" t="s">
        <v>350</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90010302</v>
      </c>
      <c r="D1609" s="12" t="s">
        <v>354</v>
      </c>
      <c r="E1609" s="14">
        <v>1</v>
      </c>
      <c r="F1609" s="11">
        <v>60010300</v>
      </c>
      <c r="G1609" s="14">
        <v>0</v>
      </c>
      <c r="H1609" s="13">
        <v>0</v>
      </c>
      <c r="I1609" s="14">
        <v>1</v>
      </c>
      <c r="J1609" s="14">
        <v>0</v>
      </c>
      <c r="K1609" s="14">
        <v>0</v>
      </c>
      <c r="L1609" s="11">
        <v>0</v>
      </c>
      <c r="M1609" s="11">
        <v>0</v>
      </c>
      <c r="N1609" s="11">
        <v>2</v>
      </c>
      <c r="O1609" s="11">
        <v>1</v>
      </c>
      <c r="P1609" s="11">
        <v>0.5</v>
      </c>
      <c r="Q1609" s="11">
        <v>0</v>
      </c>
      <c r="R1609" s="6">
        <v>0</v>
      </c>
      <c r="S1609" s="11">
        <v>0</v>
      </c>
      <c r="T1609" s="11">
        <v>1</v>
      </c>
      <c r="U1609" s="11">
        <v>2</v>
      </c>
      <c r="V1609" s="11">
        <v>0</v>
      </c>
      <c r="W1609" s="11">
        <v>3</v>
      </c>
      <c r="X1609" s="11">
        <v>0</v>
      </c>
      <c r="Y1609" s="11">
        <v>0</v>
      </c>
      <c r="Z1609" s="11">
        <v>0</v>
      </c>
      <c r="AA1609" s="11">
        <v>0</v>
      </c>
      <c r="AB1609" s="11">
        <v>0</v>
      </c>
      <c r="AC1609" s="11">
        <v>0</v>
      </c>
      <c r="AD1609" s="11">
        <v>12</v>
      </c>
      <c r="AE1609" s="11">
        <v>2</v>
      </c>
      <c r="AF1609" s="11" t="s">
        <v>167</v>
      </c>
      <c r="AG1609" s="6">
        <v>0</v>
      </c>
      <c r="AH1609" s="6">
        <v>2</v>
      </c>
      <c r="AI1609" s="6">
        <v>0</v>
      </c>
      <c r="AJ1609" s="6">
        <v>1.5</v>
      </c>
      <c r="AK1609" s="11">
        <v>0</v>
      </c>
      <c r="AL1609" s="11">
        <v>0</v>
      </c>
      <c r="AM1609" s="11">
        <v>0</v>
      </c>
      <c r="AN1609" s="11">
        <v>1.1000000000000001</v>
      </c>
      <c r="AO1609" s="11">
        <v>3000</v>
      </c>
      <c r="AP1609" s="11">
        <v>1.1000000000000001</v>
      </c>
      <c r="AQ1609" s="11">
        <v>0</v>
      </c>
      <c r="AR1609" s="6">
        <v>0</v>
      </c>
      <c r="AS1609" s="11" t="s">
        <v>158</v>
      </c>
      <c r="AT1609" s="15" t="s">
        <v>213</v>
      </c>
      <c r="AU1609" s="11" t="s">
        <v>355</v>
      </c>
      <c r="AV1609" s="14">
        <v>10001007</v>
      </c>
      <c r="AW1609" s="14">
        <v>70103001</v>
      </c>
      <c r="AX1609" s="12" t="s">
        <v>160</v>
      </c>
      <c r="AY1609" s="11">
        <v>0</v>
      </c>
      <c r="AZ1609" s="13">
        <v>0</v>
      </c>
      <c r="BA1609" s="13">
        <v>0</v>
      </c>
      <c r="BB1609" s="37" t="s">
        <v>356</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90010303</v>
      </c>
      <c r="D1610" s="15" t="s">
        <v>351</v>
      </c>
      <c r="E1610" s="14">
        <v>1</v>
      </c>
      <c r="F1610" s="14">
        <v>60010500</v>
      </c>
      <c r="G1610" s="14">
        <v>0</v>
      </c>
      <c r="H1610" s="13">
        <v>0</v>
      </c>
      <c r="I1610" s="14">
        <v>1</v>
      </c>
      <c r="J1610" s="14">
        <v>0</v>
      </c>
      <c r="K1610" s="14">
        <v>0</v>
      </c>
      <c r="L1610" s="14">
        <v>0</v>
      </c>
      <c r="M1610" s="14">
        <v>0</v>
      </c>
      <c r="N1610" s="11">
        <v>2</v>
      </c>
      <c r="O1610" s="14">
        <v>2</v>
      </c>
      <c r="P1610" s="14">
        <v>0.6</v>
      </c>
      <c r="Q1610" s="14">
        <v>0</v>
      </c>
      <c r="R1610" s="6">
        <v>0</v>
      </c>
      <c r="S1610" s="13">
        <v>0</v>
      </c>
      <c r="T1610" s="11">
        <v>1</v>
      </c>
      <c r="U1610" s="14">
        <v>2</v>
      </c>
      <c r="V1610" s="14">
        <v>0</v>
      </c>
      <c r="W1610" s="14">
        <v>0</v>
      </c>
      <c r="X1610" s="14">
        <v>0</v>
      </c>
      <c r="Y1610" s="14">
        <v>0</v>
      </c>
      <c r="Z1610" s="14">
        <v>0</v>
      </c>
      <c r="AA1610" s="14">
        <v>0</v>
      </c>
      <c r="AB1610" s="14">
        <v>0</v>
      </c>
      <c r="AC1610" s="14">
        <v>0</v>
      </c>
      <c r="AD1610" s="14">
        <v>20</v>
      </c>
      <c r="AE1610" s="14">
        <v>0</v>
      </c>
      <c r="AF1610" s="14">
        <v>0</v>
      </c>
      <c r="AG1610" s="6">
        <v>0</v>
      </c>
      <c r="AH1610" s="6">
        <v>0</v>
      </c>
      <c r="AI1610" s="6">
        <v>0</v>
      </c>
      <c r="AJ1610" s="6">
        <v>0</v>
      </c>
      <c r="AK1610" s="14">
        <v>0</v>
      </c>
      <c r="AL1610" s="14">
        <v>0</v>
      </c>
      <c r="AM1610" s="14">
        <v>0</v>
      </c>
      <c r="AN1610" s="14">
        <v>0</v>
      </c>
      <c r="AO1610" s="14">
        <v>1000</v>
      </c>
      <c r="AP1610" s="14">
        <v>0</v>
      </c>
      <c r="AQ1610" s="14">
        <v>0</v>
      </c>
      <c r="AR1610" s="6">
        <v>90103001</v>
      </c>
      <c r="AS1610" s="14" t="s">
        <v>158</v>
      </c>
      <c r="AT1610" s="15" t="s">
        <v>158</v>
      </c>
      <c r="AU1610" s="14" t="s">
        <v>246</v>
      </c>
      <c r="AV1610" s="14">
        <v>0</v>
      </c>
      <c r="AW1610" s="14">
        <v>40000003</v>
      </c>
      <c r="AX1610" s="15" t="s">
        <v>160</v>
      </c>
      <c r="AY1610" s="15" t="s">
        <v>158</v>
      </c>
      <c r="AZ1610" s="13">
        <v>0</v>
      </c>
      <c r="BA1610" s="13">
        <v>0</v>
      </c>
      <c r="BB1610" s="68" t="s">
        <v>357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90010401</v>
      </c>
      <c r="D1611" s="9" t="s">
        <v>2137</v>
      </c>
      <c r="E1611" s="9">
        <v>1</v>
      </c>
      <c r="F1611" s="9">
        <v>0</v>
      </c>
      <c r="G1611" s="9">
        <v>0</v>
      </c>
      <c r="H1611" s="10">
        <v>0</v>
      </c>
      <c r="I1611" s="9">
        <v>1</v>
      </c>
      <c r="J1611" s="9">
        <v>0</v>
      </c>
      <c r="K1611" s="10">
        <v>0</v>
      </c>
      <c r="L1611" s="10">
        <v>0</v>
      </c>
      <c r="M1611" s="9">
        <v>0</v>
      </c>
      <c r="N1611" s="9">
        <v>2</v>
      </c>
      <c r="O1611" s="9">
        <v>1</v>
      </c>
      <c r="P1611" s="9">
        <v>0.1</v>
      </c>
      <c r="Q1611" s="9">
        <v>0</v>
      </c>
      <c r="R1611" s="6">
        <v>0</v>
      </c>
      <c r="S1611" s="9">
        <v>0</v>
      </c>
      <c r="T1611" s="11">
        <v>1</v>
      </c>
      <c r="U1611" s="9">
        <v>1</v>
      </c>
      <c r="V1611" s="10">
        <v>0</v>
      </c>
      <c r="W1611" s="9">
        <v>2.5</v>
      </c>
      <c r="X1611" s="9">
        <v>0</v>
      </c>
      <c r="Y1611" s="9">
        <v>1</v>
      </c>
      <c r="Z1611" s="9">
        <v>0</v>
      </c>
      <c r="AA1611" s="10">
        <v>0</v>
      </c>
      <c r="AB1611" s="9">
        <v>0</v>
      </c>
      <c r="AC1611" s="9">
        <v>0</v>
      </c>
      <c r="AD1611" s="9">
        <v>1</v>
      </c>
      <c r="AE1611" s="9">
        <v>0</v>
      </c>
      <c r="AF1611" s="9">
        <v>0</v>
      </c>
      <c r="AG1611" s="6">
        <v>0</v>
      </c>
      <c r="AH1611" s="6">
        <v>0</v>
      </c>
      <c r="AI1611" s="6">
        <v>0</v>
      </c>
      <c r="AJ1611" s="9">
        <v>0</v>
      </c>
      <c r="AK1611" s="28">
        <v>0</v>
      </c>
      <c r="AL1611" s="9">
        <v>0</v>
      </c>
      <c r="AM1611" s="9">
        <v>0</v>
      </c>
      <c r="AN1611" s="9">
        <v>0</v>
      </c>
      <c r="AO1611" s="9">
        <v>3000</v>
      </c>
      <c r="AP1611" s="9">
        <v>0</v>
      </c>
      <c r="AQ1611" s="9">
        <v>0</v>
      </c>
      <c r="AR1611" s="6">
        <v>0</v>
      </c>
      <c r="AS1611" s="9">
        <v>0</v>
      </c>
      <c r="AT1611" s="9">
        <v>0</v>
      </c>
      <c r="AU1611" s="10">
        <v>0</v>
      </c>
      <c r="AV1611" s="10">
        <v>0</v>
      </c>
      <c r="AW1611" s="10">
        <v>0</v>
      </c>
      <c r="AX1611" s="15" t="s">
        <v>160</v>
      </c>
      <c r="AY1611" s="1">
        <v>0</v>
      </c>
      <c r="AZ1611" s="34">
        <v>0</v>
      </c>
      <c r="BA1611" s="34">
        <v>0</v>
      </c>
      <c r="BB1611" s="36" t="s">
        <v>408</v>
      </c>
      <c r="BC1611" s="9">
        <v>0</v>
      </c>
      <c r="BD1611" s="9">
        <v>0</v>
      </c>
      <c r="BE1611" s="14">
        <v>0</v>
      </c>
      <c r="BF1611" s="9">
        <v>0</v>
      </c>
      <c r="BG1611" s="9">
        <v>0</v>
      </c>
      <c r="BH1611" s="28">
        <v>0</v>
      </c>
      <c r="BI1611" s="9">
        <v>0</v>
      </c>
      <c r="BJ1611" s="6">
        <v>0</v>
      </c>
      <c r="BK1611" s="6">
        <v>0</v>
      </c>
      <c r="BL1611" s="6">
        <v>0</v>
      </c>
      <c r="BM1611" s="6">
        <v>0</v>
      </c>
      <c r="BN1611" s="6">
        <v>0</v>
      </c>
      <c r="BO1611" s="6">
        <v>0</v>
      </c>
    </row>
    <row r="1612" spans="3:67" ht="21.75" customHeight="1">
      <c r="C1612" s="14">
        <v>90010402</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5</v>
      </c>
      <c r="AG1612" s="6">
        <v>0</v>
      </c>
      <c r="AH1612" s="6">
        <v>1</v>
      </c>
      <c r="AI1612" s="6">
        <v>0</v>
      </c>
      <c r="AJ1612" s="6">
        <v>2.5</v>
      </c>
      <c r="AK1612" s="11">
        <v>0</v>
      </c>
      <c r="AL1612" s="11">
        <v>0</v>
      </c>
      <c r="AM1612" s="11">
        <v>0</v>
      </c>
      <c r="AN1612" s="11">
        <v>2.5</v>
      </c>
      <c r="AO1612" s="11">
        <v>5000</v>
      </c>
      <c r="AP1612" s="11">
        <v>2</v>
      </c>
      <c r="AQ1612" s="11">
        <v>0</v>
      </c>
      <c r="AR1612" s="6">
        <v>0</v>
      </c>
      <c r="AS1612" s="9">
        <v>91000005</v>
      </c>
      <c r="AT1612" s="9" t="s">
        <v>196</v>
      </c>
      <c r="AU1612" s="11">
        <v>0</v>
      </c>
      <c r="AV1612" s="14">
        <v>10000007</v>
      </c>
      <c r="AW1612" s="14">
        <v>90010402</v>
      </c>
      <c r="AX1612" s="12" t="s">
        <v>160</v>
      </c>
      <c r="AY1612" s="11" t="s">
        <v>2138</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90010403</v>
      </c>
      <c r="D1613" s="9" t="s">
        <v>2139</v>
      </c>
      <c r="E1613" s="9">
        <v>1</v>
      </c>
      <c r="F1613" s="9">
        <v>0</v>
      </c>
      <c r="G1613" s="9">
        <v>0</v>
      </c>
      <c r="H1613" s="10">
        <v>0</v>
      </c>
      <c r="I1613" s="9">
        <v>1</v>
      </c>
      <c r="J1613" s="9">
        <v>0</v>
      </c>
      <c r="K1613" s="10">
        <v>0</v>
      </c>
      <c r="L1613" s="10">
        <v>0</v>
      </c>
      <c r="M1613" s="9">
        <v>0</v>
      </c>
      <c r="N1613" s="9">
        <v>2</v>
      </c>
      <c r="O1613" s="9">
        <v>2</v>
      </c>
      <c r="P1613" s="9">
        <v>0.95</v>
      </c>
      <c r="Q1613" s="9">
        <v>0</v>
      </c>
      <c r="R1613" s="6">
        <v>0</v>
      </c>
      <c r="S1613" s="9">
        <v>0</v>
      </c>
      <c r="T1613" s="11">
        <v>1</v>
      </c>
      <c r="U1613" s="9">
        <v>1</v>
      </c>
      <c r="V1613" s="10">
        <v>0</v>
      </c>
      <c r="W1613" s="9">
        <v>2.5</v>
      </c>
      <c r="X1613" s="9">
        <v>0</v>
      </c>
      <c r="Y1613" s="9">
        <v>1</v>
      </c>
      <c r="Z1613" s="9">
        <v>0</v>
      </c>
      <c r="AA1613" s="10">
        <v>0</v>
      </c>
      <c r="AB1613" s="9">
        <v>0</v>
      </c>
      <c r="AC1613" s="9">
        <v>0</v>
      </c>
      <c r="AD1613" s="9">
        <v>6</v>
      </c>
      <c r="AE1613" s="9">
        <v>1</v>
      </c>
      <c r="AF1613" s="9">
        <v>3</v>
      </c>
      <c r="AG1613" s="6">
        <v>1</v>
      </c>
      <c r="AH1613" s="6">
        <v>1</v>
      </c>
      <c r="AI1613" s="6">
        <v>0</v>
      </c>
      <c r="AJ1613" s="9">
        <v>1.5</v>
      </c>
      <c r="AK1613" s="28">
        <v>0</v>
      </c>
      <c r="AL1613" s="9">
        <v>0</v>
      </c>
      <c r="AM1613" s="9">
        <v>0</v>
      </c>
      <c r="AN1613" s="9">
        <v>2</v>
      </c>
      <c r="AO1613" s="9">
        <v>4000</v>
      </c>
      <c r="AP1613" s="9">
        <v>2</v>
      </c>
      <c r="AQ1613" s="9">
        <v>0</v>
      </c>
      <c r="AR1613" s="6">
        <v>0</v>
      </c>
      <c r="AS1613" s="65" t="s">
        <v>363</v>
      </c>
      <c r="AT1613" s="9" t="s">
        <v>159</v>
      </c>
      <c r="AU1613" s="10">
        <v>0</v>
      </c>
      <c r="AV1613" s="10">
        <v>0</v>
      </c>
      <c r="AW1613" s="10">
        <v>90010403</v>
      </c>
      <c r="AX1613" s="15" t="s">
        <v>160</v>
      </c>
      <c r="AY1613" s="1">
        <v>0</v>
      </c>
      <c r="AZ1613" s="34">
        <v>0</v>
      </c>
      <c r="BA1613" s="34">
        <v>0</v>
      </c>
      <c r="BB1613" s="36" t="s">
        <v>415</v>
      </c>
      <c r="BC1613" s="9">
        <v>2</v>
      </c>
      <c r="BD1613" s="9">
        <v>0</v>
      </c>
      <c r="BE1613" s="14">
        <v>0</v>
      </c>
      <c r="BF1613" s="9">
        <v>0</v>
      </c>
      <c r="BG1613" s="9">
        <v>3</v>
      </c>
      <c r="BH1613" s="28">
        <v>0</v>
      </c>
      <c r="BI1613" s="9">
        <v>0</v>
      </c>
      <c r="BJ1613" s="6">
        <v>0</v>
      </c>
      <c r="BK1613" s="6">
        <v>0</v>
      </c>
      <c r="BL1613" s="6">
        <v>0</v>
      </c>
      <c r="BM1613" s="6">
        <v>0</v>
      </c>
      <c r="BN1613" s="6">
        <v>0</v>
      </c>
      <c r="BO1613" s="6">
        <v>0</v>
      </c>
    </row>
    <row r="1614" spans="3:67" ht="20.100000000000001" customHeight="1">
      <c r="C1614" s="14">
        <v>90010404</v>
      </c>
      <c r="D1614" s="9" t="s">
        <v>2140</v>
      </c>
      <c r="E1614" s="9">
        <v>1</v>
      </c>
      <c r="F1614" s="9">
        <v>0</v>
      </c>
      <c r="G1614" s="9">
        <v>0</v>
      </c>
      <c r="H1614" s="10">
        <v>0</v>
      </c>
      <c r="I1614" s="9">
        <v>0</v>
      </c>
      <c r="J1614" s="9">
        <v>0</v>
      </c>
      <c r="K1614" s="10">
        <v>0</v>
      </c>
      <c r="L1614" s="10">
        <v>0</v>
      </c>
      <c r="M1614" s="9">
        <v>0</v>
      </c>
      <c r="N1614" s="9">
        <v>2</v>
      </c>
      <c r="O1614" s="9">
        <v>2</v>
      </c>
      <c r="P1614" s="9">
        <v>0.9</v>
      </c>
      <c r="Q1614" s="9">
        <v>0</v>
      </c>
      <c r="R1614" s="6">
        <v>0</v>
      </c>
      <c r="S1614" s="9">
        <v>0</v>
      </c>
      <c r="T1614" s="11">
        <v>1</v>
      </c>
      <c r="U1614" s="9">
        <v>1</v>
      </c>
      <c r="V1614" s="10">
        <v>0</v>
      </c>
      <c r="W1614" s="9">
        <v>1.5</v>
      </c>
      <c r="X1614" s="9">
        <v>0</v>
      </c>
      <c r="Y1614" s="9">
        <v>1</v>
      </c>
      <c r="Z1614" s="9">
        <v>0</v>
      </c>
      <c r="AA1614" s="10">
        <v>0</v>
      </c>
      <c r="AB1614" s="9">
        <v>0</v>
      </c>
      <c r="AC1614" s="9">
        <v>0</v>
      </c>
      <c r="AD1614" s="9">
        <v>8</v>
      </c>
      <c r="AE1614" s="9">
        <v>2</v>
      </c>
      <c r="AF1614" s="9" t="s">
        <v>366</v>
      </c>
      <c r="AG1614" s="6">
        <v>0</v>
      </c>
      <c r="AH1614" s="6">
        <v>0</v>
      </c>
      <c r="AI1614" s="6">
        <v>0</v>
      </c>
      <c r="AJ1614" s="9">
        <v>0</v>
      </c>
      <c r="AK1614" s="28">
        <v>0</v>
      </c>
      <c r="AL1614" s="9">
        <v>0</v>
      </c>
      <c r="AM1614" s="9">
        <v>0</v>
      </c>
      <c r="AN1614" s="9">
        <v>0.5</v>
      </c>
      <c r="AO1614" s="9">
        <v>999000</v>
      </c>
      <c r="AP1614" s="9">
        <v>0</v>
      </c>
      <c r="AQ1614" s="9">
        <v>0</v>
      </c>
      <c r="AR1614" s="6">
        <v>0</v>
      </c>
      <c r="AS1614" s="31" t="s">
        <v>158</v>
      </c>
      <c r="AT1614" s="9" t="s">
        <v>213</v>
      </c>
      <c r="AU1614" s="10">
        <v>0</v>
      </c>
      <c r="AV1614" s="10">
        <v>0</v>
      </c>
      <c r="AW1614" s="10">
        <v>20000021</v>
      </c>
      <c r="AX1614" s="15" t="s">
        <v>160</v>
      </c>
      <c r="AY1614" s="1">
        <v>0</v>
      </c>
      <c r="AZ1614" s="34">
        <v>0</v>
      </c>
      <c r="BA1614" s="34">
        <v>0</v>
      </c>
      <c r="BB1614" s="36" t="s">
        <v>233</v>
      </c>
      <c r="BC1614" s="9">
        <v>0</v>
      </c>
      <c r="BD1614" s="9">
        <v>0</v>
      </c>
      <c r="BE1614" s="14">
        <v>0</v>
      </c>
      <c r="BF1614" s="9">
        <v>0</v>
      </c>
      <c r="BG1614" s="9">
        <v>0</v>
      </c>
      <c r="BH1614" s="28">
        <v>0</v>
      </c>
      <c r="BI1614" s="9">
        <v>0</v>
      </c>
      <c r="BJ1614" s="6">
        <v>0</v>
      </c>
      <c r="BK1614" s="6">
        <v>0</v>
      </c>
      <c r="BL1614" s="6">
        <v>0</v>
      </c>
      <c r="BM1614" s="6">
        <v>0</v>
      </c>
      <c r="BN1614" s="6">
        <v>0</v>
      </c>
      <c r="BO1614" s="6">
        <v>0</v>
      </c>
    </row>
    <row r="1615" spans="3:67" ht="20.100000000000001" customHeight="1">
      <c r="C1615" s="14">
        <v>90010405</v>
      </c>
      <c r="D1615" s="15" t="s">
        <v>368</v>
      </c>
      <c r="E1615" s="14">
        <v>1</v>
      </c>
      <c r="F1615" s="14">
        <v>0</v>
      </c>
      <c r="G1615" s="14">
        <v>0</v>
      </c>
      <c r="H1615" s="13">
        <v>0</v>
      </c>
      <c r="I1615" s="14">
        <v>1</v>
      </c>
      <c r="J1615" s="14">
        <v>0</v>
      </c>
      <c r="K1615" s="14">
        <v>0</v>
      </c>
      <c r="L1615" s="14">
        <v>0</v>
      </c>
      <c r="M1615" s="14">
        <v>0</v>
      </c>
      <c r="N1615" s="9">
        <v>2</v>
      </c>
      <c r="O1615" s="14">
        <v>2</v>
      </c>
      <c r="P1615" s="14">
        <v>0.6</v>
      </c>
      <c r="Q1615" s="14">
        <v>0</v>
      </c>
      <c r="R1615" s="6">
        <v>0</v>
      </c>
      <c r="S1615" s="13">
        <v>0</v>
      </c>
      <c r="T1615" s="11">
        <v>1</v>
      </c>
      <c r="U1615" s="14">
        <v>2</v>
      </c>
      <c r="V1615" s="14">
        <v>0</v>
      </c>
      <c r="W1615" s="14">
        <v>0</v>
      </c>
      <c r="X1615" s="14">
        <v>0</v>
      </c>
      <c r="Y1615" s="14">
        <v>0</v>
      </c>
      <c r="Z1615" s="14">
        <v>0</v>
      </c>
      <c r="AA1615" s="14">
        <v>0</v>
      </c>
      <c r="AB1615" s="14">
        <v>0</v>
      </c>
      <c r="AC1615" s="14">
        <v>0</v>
      </c>
      <c r="AD1615" s="11">
        <v>99999</v>
      </c>
      <c r="AE1615" s="14">
        <v>0</v>
      </c>
      <c r="AF1615" s="14">
        <v>0</v>
      </c>
      <c r="AG1615" s="6">
        <v>2</v>
      </c>
      <c r="AH1615" s="6">
        <v>0</v>
      </c>
      <c r="AI1615" s="6">
        <v>0</v>
      </c>
      <c r="AJ1615" s="6">
        <v>0</v>
      </c>
      <c r="AK1615" s="14">
        <v>0</v>
      </c>
      <c r="AL1615" s="14">
        <v>0</v>
      </c>
      <c r="AM1615" s="14">
        <v>0</v>
      </c>
      <c r="AN1615" s="14">
        <v>0</v>
      </c>
      <c r="AO1615" s="14">
        <v>1000</v>
      </c>
      <c r="AP1615" s="14">
        <v>0</v>
      </c>
      <c r="AQ1615" s="14">
        <v>0</v>
      </c>
      <c r="AR1615" s="6">
        <v>90104002</v>
      </c>
      <c r="AS1615" s="14" t="s">
        <v>158</v>
      </c>
      <c r="AT1615" s="9" t="s">
        <v>213</v>
      </c>
      <c r="AU1615" s="14" t="s">
        <v>246</v>
      </c>
      <c r="AV1615" s="14">
        <v>0</v>
      </c>
      <c r="AW1615" s="14">
        <v>0</v>
      </c>
      <c r="AX1615" s="15" t="s">
        <v>160</v>
      </c>
      <c r="AY1615" s="15" t="s">
        <v>158</v>
      </c>
      <c r="AZ1615" s="13">
        <v>0</v>
      </c>
      <c r="BA1615" s="13">
        <v>0</v>
      </c>
      <c r="BB1615" s="68" t="s">
        <v>435</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90010406</v>
      </c>
      <c r="D1616" s="15" t="s">
        <v>2141</v>
      </c>
      <c r="E1616" s="14">
        <v>1</v>
      </c>
      <c r="F1616" s="14">
        <v>60010500</v>
      </c>
      <c r="G1616" s="14">
        <v>0</v>
      </c>
      <c r="H1616" s="13">
        <v>0</v>
      </c>
      <c r="I1616" s="14">
        <v>1</v>
      </c>
      <c r="J1616" s="14">
        <v>0</v>
      </c>
      <c r="K1616" s="14">
        <v>0</v>
      </c>
      <c r="L1616" s="14">
        <v>0</v>
      </c>
      <c r="M1616" s="14">
        <v>0</v>
      </c>
      <c r="N1616" s="9">
        <v>2</v>
      </c>
      <c r="O1616" s="14">
        <v>2</v>
      </c>
      <c r="P1616" s="14">
        <v>0.6</v>
      </c>
      <c r="Q1616" s="14">
        <v>0</v>
      </c>
      <c r="R1616" s="6">
        <v>0</v>
      </c>
      <c r="S1616" s="13">
        <v>0</v>
      </c>
      <c r="T1616" s="11">
        <v>1</v>
      </c>
      <c r="U1616" s="14">
        <v>2</v>
      </c>
      <c r="V1616" s="14">
        <v>0</v>
      </c>
      <c r="W1616" s="14">
        <v>0</v>
      </c>
      <c r="X1616" s="14">
        <v>0</v>
      </c>
      <c r="Y1616" s="14">
        <v>0</v>
      </c>
      <c r="Z1616" s="14">
        <v>0</v>
      </c>
      <c r="AA1616" s="14">
        <v>0</v>
      </c>
      <c r="AB1616" s="14">
        <v>0</v>
      </c>
      <c r="AC1616" s="14">
        <v>0</v>
      </c>
      <c r="AD1616" s="14">
        <v>20</v>
      </c>
      <c r="AE1616" s="14">
        <v>0</v>
      </c>
      <c r="AF1616" s="14">
        <v>0</v>
      </c>
      <c r="AG1616" s="6">
        <v>2</v>
      </c>
      <c r="AH1616" s="6">
        <v>0</v>
      </c>
      <c r="AI1616" s="6">
        <v>0</v>
      </c>
      <c r="AJ1616" s="6">
        <v>0</v>
      </c>
      <c r="AK1616" s="14">
        <v>0</v>
      </c>
      <c r="AL1616" s="14">
        <v>0</v>
      </c>
      <c r="AM1616" s="14">
        <v>0</v>
      </c>
      <c r="AN1616" s="14">
        <v>0</v>
      </c>
      <c r="AO1616" s="14">
        <v>1000</v>
      </c>
      <c r="AP1616" s="14">
        <v>0</v>
      </c>
      <c r="AQ1616" s="14">
        <v>0</v>
      </c>
      <c r="AR1616" s="6">
        <v>90103001</v>
      </c>
      <c r="AS1616" s="14" t="s">
        <v>158</v>
      </c>
      <c r="AT1616" s="9" t="s">
        <v>213</v>
      </c>
      <c r="AU1616" s="14" t="s">
        <v>246</v>
      </c>
      <c r="AV1616" s="14">
        <v>0</v>
      </c>
      <c r="AW1616" s="14">
        <v>40000003</v>
      </c>
      <c r="AX1616" s="15" t="s">
        <v>160</v>
      </c>
      <c r="AY1616" s="15" t="s">
        <v>158</v>
      </c>
      <c r="AZ1616" s="13">
        <v>0</v>
      </c>
      <c r="BA1616" s="13">
        <v>0</v>
      </c>
      <c r="BB1616" s="68" t="s">
        <v>2142</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90010501</v>
      </c>
      <c r="D1617" s="15" t="s">
        <v>371</v>
      </c>
      <c r="E1617" s="14">
        <v>1</v>
      </c>
      <c r="F1617" s="14">
        <v>60010300</v>
      </c>
      <c r="G1617" s="14">
        <v>0</v>
      </c>
      <c r="H1617" s="13">
        <v>0</v>
      </c>
      <c r="I1617" s="14">
        <v>1</v>
      </c>
      <c r="J1617" s="14">
        <v>0</v>
      </c>
      <c r="K1617" s="14">
        <v>0</v>
      </c>
      <c r="L1617" s="14">
        <v>0</v>
      </c>
      <c r="M1617" s="14">
        <v>0</v>
      </c>
      <c r="N1617" s="11">
        <v>2</v>
      </c>
      <c r="O1617" s="14">
        <v>1</v>
      </c>
      <c r="P1617" s="14">
        <v>0.5</v>
      </c>
      <c r="Q1617" s="14">
        <v>0</v>
      </c>
      <c r="R1617" s="6">
        <v>0</v>
      </c>
      <c r="S1617" s="13">
        <v>0</v>
      </c>
      <c r="T1617" s="11">
        <v>1</v>
      </c>
      <c r="U1617" s="14">
        <v>2</v>
      </c>
      <c r="V1617" s="14">
        <v>0</v>
      </c>
      <c r="W1617" s="14">
        <v>0.5</v>
      </c>
      <c r="X1617" s="14">
        <v>0</v>
      </c>
      <c r="Y1617" s="14">
        <v>0</v>
      </c>
      <c r="Z1617" s="14">
        <v>0</v>
      </c>
      <c r="AA1617" s="14">
        <v>0</v>
      </c>
      <c r="AB1617" s="14">
        <v>0</v>
      </c>
      <c r="AC1617" s="14">
        <v>0</v>
      </c>
      <c r="AD1617" s="14">
        <v>15</v>
      </c>
      <c r="AE1617" s="14">
        <v>1</v>
      </c>
      <c r="AF1617" s="14">
        <v>3</v>
      </c>
      <c r="AG1617" s="6">
        <v>1</v>
      </c>
      <c r="AH1617" s="6">
        <v>0</v>
      </c>
      <c r="AI1617" s="6">
        <v>0</v>
      </c>
      <c r="AJ1617" s="6">
        <v>1.5</v>
      </c>
      <c r="AK1617" s="14">
        <v>0</v>
      </c>
      <c r="AL1617" s="14">
        <v>0</v>
      </c>
      <c r="AM1617" s="14">
        <v>0</v>
      </c>
      <c r="AN1617" s="14">
        <v>1</v>
      </c>
      <c r="AO1617" s="14">
        <v>360000</v>
      </c>
      <c r="AP1617" s="14">
        <v>0.5</v>
      </c>
      <c r="AQ1617" s="14">
        <v>0</v>
      </c>
      <c r="AR1617" s="6">
        <v>0</v>
      </c>
      <c r="AS1617" s="14" t="s">
        <v>372</v>
      </c>
      <c r="AT1617" s="15" t="s">
        <v>159</v>
      </c>
      <c r="AU1617" s="14" t="s">
        <v>355</v>
      </c>
      <c r="AV1617" s="14">
        <v>10002001</v>
      </c>
      <c r="AW1617" s="14">
        <v>70106001</v>
      </c>
      <c r="AX1617" s="15" t="s">
        <v>229</v>
      </c>
      <c r="AY1617" s="15" t="s">
        <v>373</v>
      </c>
      <c r="AZ1617" s="13">
        <v>0</v>
      </c>
      <c r="BA1617" s="13">
        <v>0</v>
      </c>
      <c r="BB1617" s="68" t="s">
        <v>374</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90010502</v>
      </c>
      <c r="D1618" s="12" t="s">
        <v>375</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3</v>
      </c>
      <c r="X1618" s="11">
        <v>0</v>
      </c>
      <c r="Y1618" s="11">
        <v>0</v>
      </c>
      <c r="Z1618" s="11">
        <v>0</v>
      </c>
      <c r="AA1618" s="11">
        <v>0</v>
      </c>
      <c r="AB1618" s="11">
        <v>0</v>
      </c>
      <c r="AC1618" s="11">
        <v>0</v>
      </c>
      <c r="AD1618" s="11">
        <v>12</v>
      </c>
      <c r="AE1618" s="11">
        <v>1</v>
      </c>
      <c r="AF1618" s="11">
        <v>3</v>
      </c>
      <c r="AG1618" s="6">
        <v>6</v>
      </c>
      <c r="AH1618" s="6">
        <v>1</v>
      </c>
      <c r="AI1618" s="6">
        <v>0</v>
      </c>
      <c r="AJ1618" s="6">
        <v>1.5</v>
      </c>
      <c r="AK1618" s="11">
        <v>0</v>
      </c>
      <c r="AL1618" s="11">
        <v>0</v>
      </c>
      <c r="AM1618" s="11">
        <v>0</v>
      </c>
      <c r="AN1618" s="11">
        <v>3</v>
      </c>
      <c r="AO1618" s="11">
        <v>5000</v>
      </c>
      <c r="AP1618" s="11">
        <v>2</v>
      </c>
      <c r="AQ1618" s="11">
        <v>0</v>
      </c>
      <c r="AR1618" s="6">
        <v>0</v>
      </c>
      <c r="AS1618" s="11" t="s">
        <v>158</v>
      </c>
      <c r="AT1618" s="15" t="s">
        <v>159</v>
      </c>
      <c r="AU1618" s="11" t="s">
        <v>348</v>
      </c>
      <c r="AV1618" s="14">
        <v>10000007</v>
      </c>
      <c r="AW1618" s="14">
        <v>90010502</v>
      </c>
      <c r="AX1618" s="12" t="s">
        <v>160</v>
      </c>
      <c r="AY1618" s="11" t="s">
        <v>2143</v>
      </c>
      <c r="AZ1618" s="13">
        <v>0</v>
      </c>
      <c r="BA1618" s="13">
        <v>0</v>
      </c>
      <c r="BB1618" s="37" t="s">
        <v>377</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19.5" customHeight="1">
      <c r="C1619" s="14">
        <v>90010503</v>
      </c>
      <c r="D1619" s="15" t="s">
        <v>378</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3</v>
      </c>
      <c r="X1619" s="14">
        <v>0</v>
      </c>
      <c r="Y1619" s="14">
        <v>0</v>
      </c>
      <c r="Z1619" s="14">
        <v>0</v>
      </c>
      <c r="AA1619" s="14">
        <v>0</v>
      </c>
      <c r="AB1619" s="14">
        <v>0</v>
      </c>
      <c r="AC1619" s="14">
        <v>0</v>
      </c>
      <c r="AD1619" s="14">
        <v>9</v>
      </c>
      <c r="AE1619" s="14">
        <v>1</v>
      </c>
      <c r="AF1619" s="14">
        <v>2</v>
      </c>
      <c r="AG1619" s="6">
        <v>2</v>
      </c>
      <c r="AH1619" s="6">
        <v>2</v>
      </c>
      <c r="AI1619" s="6">
        <v>0</v>
      </c>
      <c r="AJ1619" s="6">
        <v>3</v>
      </c>
      <c r="AK1619" s="14">
        <v>0</v>
      </c>
      <c r="AL1619" s="14">
        <v>0</v>
      </c>
      <c r="AM1619" s="14">
        <v>0</v>
      </c>
      <c r="AN1619" s="14">
        <v>2</v>
      </c>
      <c r="AO1619" s="14">
        <v>30000</v>
      </c>
      <c r="AP1619" s="14">
        <v>2</v>
      </c>
      <c r="AQ1619" s="14">
        <v>4</v>
      </c>
      <c r="AR1619" s="6">
        <v>0</v>
      </c>
      <c r="AS1619" s="14" t="s">
        <v>158</v>
      </c>
      <c r="AT1619" s="15" t="s">
        <v>159</v>
      </c>
      <c r="AU1619" s="14" t="s">
        <v>355</v>
      </c>
      <c r="AV1619" s="14">
        <v>10003002</v>
      </c>
      <c r="AW1619" s="14">
        <v>70106005</v>
      </c>
      <c r="AX1619" s="15" t="s">
        <v>379</v>
      </c>
      <c r="AY1619" s="15">
        <v>0</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90010504</v>
      </c>
      <c r="D1620" s="15" t="s">
        <v>368</v>
      </c>
      <c r="E1620" s="14">
        <v>1</v>
      </c>
      <c r="F1620" s="14">
        <v>60010500</v>
      </c>
      <c r="G1620" s="14">
        <v>0</v>
      </c>
      <c r="H1620" s="13">
        <v>0</v>
      </c>
      <c r="I1620" s="14">
        <v>1</v>
      </c>
      <c r="J1620" s="14">
        <v>0</v>
      </c>
      <c r="K1620" s="14">
        <v>0</v>
      </c>
      <c r="L1620" s="14">
        <v>0</v>
      </c>
      <c r="M1620" s="14">
        <v>0</v>
      </c>
      <c r="N1620" s="11">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1">
        <v>30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90104002</v>
      </c>
      <c r="AS1620" s="14" t="s">
        <v>158</v>
      </c>
      <c r="AT1620" s="15" t="s">
        <v>159</v>
      </c>
      <c r="AU1620" s="14" t="s">
        <v>246</v>
      </c>
      <c r="AV1620" s="14">
        <v>0</v>
      </c>
      <c r="AW1620" s="14">
        <v>0</v>
      </c>
      <c r="AX1620" s="15" t="s">
        <v>160</v>
      </c>
      <c r="AY1620" s="15" t="s">
        <v>158</v>
      </c>
      <c r="AZ1620" s="13">
        <v>0</v>
      </c>
      <c r="BA1620" s="13">
        <v>0</v>
      </c>
      <c r="BB1620" s="68" t="s">
        <v>380</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90010505</v>
      </c>
      <c r="D1621" s="12" t="s">
        <v>381</v>
      </c>
      <c r="E1621" s="14">
        <v>1</v>
      </c>
      <c r="F1621" s="11">
        <v>60010300</v>
      </c>
      <c r="G1621" s="14">
        <v>0</v>
      </c>
      <c r="H1621" s="13">
        <v>0</v>
      </c>
      <c r="I1621" s="14">
        <v>1</v>
      </c>
      <c r="J1621" s="14">
        <v>0</v>
      </c>
      <c r="K1621" s="14">
        <v>0</v>
      </c>
      <c r="L1621" s="11">
        <v>0</v>
      </c>
      <c r="M1621" s="11">
        <v>0</v>
      </c>
      <c r="N1621" s="11">
        <v>2</v>
      </c>
      <c r="O1621" s="11">
        <v>1</v>
      </c>
      <c r="P1621" s="11">
        <v>0.6</v>
      </c>
      <c r="Q1621" s="11">
        <v>0</v>
      </c>
      <c r="R1621" s="6">
        <v>0</v>
      </c>
      <c r="S1621" s="11">
        <v>0</v>
      </c>
      <c r="T1621" s="11">
        <v>1</v>
      </c>
      <c r="U1621" s="11">
        <v>2</v>
      </c>
      <c r="V1621" s="11">
        <v>0</v>
      </c>
      <c r="W1621" s="11">
        <v>0</v>
      </c>
      <c r="X1621" s="11">
        <v>0</v>
      </c>
      <c r="Y1621" s="11">
        <v>0</v>
      </c>
      <c r="Z1621" s="11">
        <v>0</v>
      </c>
      <c r="AA1621" s="11">
        <v>0</v>
      </c>
      <c r="AB1621" s="11">
        <v>0</v>
      </c>
      <c r="AC1621" s="11">
        <v>0</v>
      </c>
      <c r="AD1621" s="11">
        <v>20</v>
      </c>
      <c r="AE1621" s="11">
        <v>0</v>
      </c>
      <c r="AF1621" s="11">
        <v>0</v>
      </c>
      <c r="AG1621" s="6">
        <v>2</v>
      </c>
      <c r="AH1621" s="6">
        <v>2</v>
      </c>
      <c r="AI1621" s="6">
        <v>0</v>
      </c>
      <c r="AJ1621" s="6">
        <v>1.5</v>
      </c>
      <c r="AK1621" s="11">
        <v>0</v>
      </c>
      <c r="AL1621" s="11">
        <v>0</v>
      </c>
      <c r="AM1621" s="11">
        <v>0</v>
      </c>
      <c r="AN1621" s="11">
        <v>1</v>
      </c>
      <c r="AO1621" s="11">
        <v>3000</v>
      </c>
      <c r="AP1621" s="11">
        <v>0.5</v>
      </c>
      <c r="AQ1621" s="11">
        <v>0</v>
      </c>
      <c r="AR1621" s="6">
        <v>0</v>
      </c>
      <c r="AS1621" s="11" t="s">
        <v>158</v>
      </c>
      <c r="AT1621" s="15" t="s">
        <v>159</v>
      </c>
      <c r="AU1621" s="11" t="s">
        <v>355</v>
      </c>
      <c r="AV1621" s="14">
        <v>0</v>
      </c>
      <c r="AW1621" s="14">
        <v>0</v>
      </c>
      <c r="AX1621" s="12" t="s">
        <v>343</v>
      </c>
      <c r="AY1621" s="11" t="s">
        <v>382</v>
      </c>
      <c r="AZ1621" s="13">
        <v>0</v>
      </c>
      <c r="BA1621" s="13">
        <v>0</v>
      </c>
      <c r="BB1621" s="37" t="s">
        <v>383</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90010901</v>
      </c>
      <c r="D1622" s="174" t="s">
        <v>2144</v>
      </c>
      <c r="E1622" s="11">
        <v>1</v>
      </c>
      <c r="F1622" s="11">
        <v>62021401</v>
      </c>
      <c r="G1622" s="14">
        <f t="shared" ref="G1622" si="115">C1623</f>
        <v>90010902</v>
      </c>
      <c r="H1622" s="13">
        <v>0</v>
      </c>
      <c r="I1622" s="11">
        <v>27</v>
      </c>
      <c r="J1622" s="11">
        <v>2</v>
      </c>
      <c r="K1622" s="11">
        <v>0</v>
      </c>
      <c r="L1622" s="14">
        <v>0</v>
      </c>
      <c r="M1622" s="14">
        <v>0</v>
      </c>
      <c r="N1622" s="14">
        <v>2</v>
      </c>
      <c r="O1622" s="14">
        <v>2</v>
      </c>
      <c r="P1622" s="14">
        <v>0.95</v>
      </c>
      <c r="Q1622" s="14">
        <v>0</v>
      </c>
      <c r="R1622" s="6">
        <v>0</v>
      </c>
      <c r="S1622" s="13">
        <v>0</v>
      </c>
      <c r="T1622" s="11">
        <v>1</v>
      </c>
      <c r="U1622" s="14">
        <v>2</v>
      </c>
      <c r="V1622" s="14">
        <v>0</v>
      </c>
      <c r="W1622" s="14">
        <v>1.2</v>
      </c>
      <c r="X1622" s="14">
        <v>500</v>
      </c>
      <c r="Y1622" s="14">
        <v>0</v>
      </c>
      <c r="Z1622" s="14">
        <v>0</v>
      </c>
      <c r="AA1622" s="14">
        <v>0</v>
      </c>
      <c r="AB1622" s="14">
        <v>0</v>
      </c>
      <c r="AC1622" s="14">
        <v>0</v>
      </c>
      <c r="AD1622" s="14">
        <v>6</v>
      </c>
      <c r="AE1622" s="14">
        <v>1</v>
      </c>
      <c r="AF1622" s="14">
        <v>3</v>
      </c>
      <c r="AG1622" s="6">
        <v>2</v>
      </c>
      <c r="AH1622" s="6">
        <v>1</v>
      </c>
      <c r="AI1622" s="6">
        <v>0</v>
      </c>
      <c r="AJ1622" s="6">
        <v>7</v>
      </c>
      <c r="AK1622" s="14">
        <v>0</v>
      </c>
      <c r="AL1622" s="14">
        <v>0</v>
      </c>
      <c r="AM1622" s="14">
        <v>6</v>
      </c>
      <c r="AN1622" s="14">
        <v>0.25</v>
      </c>
      <c r="AO1622" s="14">
        <v>6000</v>
      </c>
      <c r="AP1622" s="14">
        <v>0</v>
      </c>
      <c r="AQ1622" s="14">
        <v>0</v>
      </c>
      <c r="AR1622" s="6">
        <v>0</v>
      </c>
      <c r="AS1622" s="14">
        <v>92014001</v>
      </c>
      <c r="AT1622" s="15" t="s">
        <v>257</v>
      </c>
      <c r="AU1622" s="14" t="s">
        <v>258</v>
      </c>
      <c r="AV1622" s="14">
        <v>10002001</v>
      </c>
      <c r="AW1622" s="14">
        <v>21101040</v>
      </c>
      <c r="AX1622" s="15" t="s">
        <v>229</v>
      </c>
      <c r="AY1622" s="15" t="s">
        <v>791</v>
      </c>
      <c r="AZ1622" s="13">
        <v>0</v>
      </c>
      <c r="BA1622" s="13">
        <v>0</v>
      </c>
      <c r="BB1622" s="110" t="str">
        <f t="shared" ref="BB1622" si="116">"对目标区域持续造成伤害,在此范围内的敌方目标每秒造成2次"&amp;W1622*100&amp;"%攻击伤害+"&amp;X1622&amp;"点固定伤害,目标移动速度降低75%,持续6秒,当在施法过程中进行移动会中断此技能施放"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1">
        <v>90010902</v>
      </c>
      <c r="D1623" s="174" t="s">
        <v>2145</v>
      </c>
      <c r="E1623" s="11">
        <v>1</v>
      </c>
      <c r="F1623" s="14">
        <v>62021301</v>
      </c>
      <c r="G1623" s="11">
        <v>62021203</v>
      </c>
      <c r="H1623" s="13">
        <v>0</v>
      </c>
      <c r="I1623" s="11">
        <v>32</v>
      </c>
      <c r="J1623" s="11">
        <v>2</v>
      </c>
      <c r="K1623" s="11">
        <v>0</v>
      </c>
      <c r="L1623" s="14">
        <v>0</v>
      </c>
      <c r="M1623" s="14">
        <v>0</v>
      </c>
      <c r="N1623" s="14">
        <v>2</v>
      </c>
      <c r="O1623" s="14">
        <v>2</v>
      </c>
      <c r="P1623" s="14">
        <v>0.95</v>
      </c>
      <c r="Q1623" s="14">
        <v>0</v>
      </c>
      <c r="R1623" s="6">
        <v>0</v>
      </c>
      <c r="S1623" s="13">
        <v>0</v>
      </c>
      <c r="T1623" s="11">
        <v>1</v>
      </c>
      <c r="U1623" s="14">
        <v>2</v>
      </c>
      <c r="V1623" s="14">
        <v>0</v>
      </c>
      <c r="W1623" s="14">
        <v>2.5</v>
      </c>
      <c r="X1623" s="14">
        <v>1500</v>
      </c>
      <c r="Y1623" s="14">
        <v>0</v>
      </c>
      <c r="Z1623" s="14">
        <v>0</v>
      </c>
      <c r="AA1623" s="14">
        <v>0</v>
      </c>
      <c r="AB1623" s="14">
        <v>0</v>
      </c>
      <c r="AC1623" s="14">
        <v>0</v>
      </c>
      <c r="AD1623" s="14">
        <v>12</v>
      </c>
      <c r="AE1623" s="14">
        <v>1</v>
      </c>
      <c r="AF1623" s="14">
        <v>3</v>
      </c>
      <c r="AG1623" s="6">
        <v>2</v>
      </c>
      <c r="AH1623" s="6">
        <v>2</v>
      </c>
      <c r="AI1623" s="6">
        <v>0</v>
      </c>
      <c r="AJ1623" s="6">
        <v>4</v>
      </c>
      <c r="AK1623" s="14">
        <v>0</v>
      </c>
      <c r="AL1623" s="14">
        <v>3</v>
      </c>
      <c r="AM1623" s="14">
        <v>0</v>
      </c>
      <c r="AN1623" s="14">
        <v>0.25</v>
      </c>
      <c r="AO1623" s="14">
        <v>2000</v>
      </c>
      <c r="AP1623" s="14">
        <v>0</v>
      </c>
      <c r="AQ1623" s="14">
        <v>10</v>
      </c>
      <c r="AR1623" s="6">
        <v>0</v>
      </c>
      <c r="AS1623" s="14">
        <v>92002001</v>
      </c>
      <c r="AT1623" s="15" t="s">
        <v>159</v>
      </c>
      <c r="AU1623" s="14" t="s">
        <v>355</v>
      </c>
      <c r="AV1623" s="14">
        <v>10003002</v>
      </c>
      <c r="AW1623" s="14">
        <v>21101030</v>
      </c>
      <c r="AX1623" s="15" t="s">
        <v>379</v>
      </c>
      <c r="AY1623" s="15">
        <v>0</v>
      </c>
      <c r="AZ1623" s="13">
        <v>0</v>
      </c>
      <c r="BA1623" s="13">
        <v>0</v>
      </c>
      <c r="BB1623" s="110" t="str">
        <f t="shared" ref="BB1623" si="117">"立即对指定前方区域释放冲击波,冲击波对触碰的怪物造成"&amp;W1623*100&amp;"%攻击伤害+"&amp;X1623&amp;"点固定伤害"</f>
        <v>立即对指定前方区域释放冲击波,冲击波对触碰的怪物造成250%攻击伤害+1500点固定伤害</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19.5" customHeight="1">
      <c r="C1624" s="14">
        <v>90010903</v>
      </c>
      <c r="D1624" s="174" t="s">
        <v>2146</v>
      </c>
      <c r="E1624" s="11">
        <v>1</v>
      </c>
      <c r="F1624" s="14">
        <v>62021301</v>
      </c>
      <c r="G1624" s="11">
        <v>62021203</v>
      </c>
      <c r="H1624" s="13">
        <v>0</v>
      </c>
      <c r="I1624" s="11">
        <v>32</v>
      </c>
      <c r="J1624" s="11">
        <v>2</v>
      </c>
      <c r="K1624" s="11">
        <v>0</v>
      </c>
      <c r="L1624" s="14">
        <v>0</v>
      </c>
      <c r="M1624" s="14">
        <v>0</v>
      </c>
      <c r="N1624" s="14">
        <v>2</v>
      </c>
      <c r="O1624" s="14">
        <v>2</v>
      </c>
      <c r="P1624" s="14">
        <v>0.95</v>
      </c>
      <c r="Q1624" s="14">
        <v>0</v>
      </c>
      <c r="R1624" s="6">
        <v>0</v>
      </c>
      <c r="S1624" s="13">
        <v>0</v>
      </c>
      <c r="T1624" s="11">
        <v>1</v>
      </c>
      <c r="U1624" s="14">
        <v>2</v>
      </c>
      <c r="V1624" s="14">
        <v>0</v>
      </c>
      <c r="W1624" s="14">
        <v>2.5</v>
      </c>
      <c r="X1624" s="14">
        <v>1500</v>
      </c>
      <c r="Y1624" s="14">
        <v>0</v>
      </c>
      <c r="Z1624" s="14">
        <v>0</v>
      </c>
      <c r="AA1624" s="14">
        <v>0</v>
      </c>
      <c r="AB1624" s="14">
        <v>0</v>
      </c>
      <c r="AC1624" s="14">
        <v>0</v>
      </c>
      <c r="AD1624" s="14">
        <v>12</v>
      </c>
      <c r="AE1624" s="14">
        <v>1</v>
      </c>
      <c r="AF1624" s="14">
        <v>3</v>
      </c>
      <c r="AG1624" s="6">
        <v>2</v>
      </c>
      <c r="AH1624" s="6">
        <v>2</v>
      </c>
      <c r="AI1624" s="6">
        <v>0</v>
      </c>
      <c r="AJ1624" s="6">
        <v>4</v>
      </c>
      <c r="AK1624" s="14">
        <v>0</v>
      </c>
      <c r="AL1624" s="14">
        <v>3</v>
      </c>
      <c r="AM1624" s="14">
        <v>0</v>
      </c>
      <c r="AN1624" s="14">
        <v>0.25</v>
      </c>
      <c r="AO1624" s="14">
        <v>2000</v>
      </c>
      <c r="AP1624" s="14">
        <v>0</v>
      </c>
      <c r="AQ1624" s="14">
        <v>10</v>
      </c>
      <c r="AR1624" s="6">
        <v>0</v>
      </c>
      <c r="AS1624" s="14">
        <v>92002001</v>
      </c>
      <c r="AT1624" s="15" t="s">
        <v>159</v>
      </c>
      <c r="AU1624" s="14" t="s">
        <v>355</v>
      </c>
      <c r="AV1624" s="14">
        <v>10003002</v>
      </c>
      <c r="AW1624" s="14">
        <v>21101030</v>
      </c>
      <c r="AX1624" s="15" t="s">
        <v>379</v>
      </c>
      <c r="AY1624" s="15">
        <v>0</v>
      </c>
      <c r="AZ1624" s="13">
        <v>0</v>
      </c>
      <c r="BA1624" s="13">
        <v>0</v>
      </c>
      <c r="BB1624" s="110" t="str">
        <f t="shared" ref="BB1624" si="118">"立即对指定前方区域释放冲击波,冲击波对触碰的怪物造成"&amp;W1624*100&amp;"%攻击伤害+"&amp;X1624&amp;"点固定伤害"</f>
        <v>立即对指定前方区域释放冲击波,冲击波对触碰的怪物造成250%攻击伤害+1500点固定伤害</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90010904</v>
      </c>
      <c r="D1625" s="15" t="s">
        <v>2147</v>
      </c>
      <c r="E1625" s="14">
        <v>1</v>
      </c>
      <c r="F1625" s="14">
        <v>60010300</v>
      </c>
      <c r="G1625" s="14">
        <v>0</v>
      </c>
      <c r="H1625" s="13">
        <v>0</v>
      </c>
      <c r="I1625" s="14">
        <v>1</v>
      </c>
      <c r="J1625" s="14">
        <v>0</v>
      </c>
      <c r="K1625" s="14">
        <v>0</v>
      </c>
      <c r="L1625" s="14">
        <v>0</v>
      </c>
      <c r="M1625" s="14">
        <v>0</v>
      </c>
      <c r="N1625" s="11">
        <v>1</v>
      </c>
      <c r="O1625" s="14">
        <v>0</v>
      </c>
      <c r="P1625" s="14">
        <v>0</v>
      </c>
      <c r="Q1625" s="14">
        <v>0</v>
      </c>
      <c r="R1625" s="6">
        <v>0</v>
      </c>
      <c r="S1625" s="13">
        <v>0</v>
      </c>
      <c r="T1625" s="11">
        <v>1</v>
      </c>
      <c r="U1625" s="14">
        <v>2</v>
      </c>
      <c r="V1625" s="14">
        <v>0</v>
      </c>
      <c r="W1625" s="14">
        <v>3</v>
      </c>
      <c r="X1625" s="14">
        <v>0</v>
      </c>
      <c r="Y1625" s="14">
        <v>0</v>
      </c>
      <c r="Z1625" s="14">
        <v>0</v>
      </c>
      <c r="AA1625" s="14">
        <v>0</v>
      </c>
      <c r="AB1625" s="14">
        <v>0</v>
      </c>
      <c r="AC1625" s="14">
        <v>0</v>
      </c>
      <c r="AD1625" s="14">
        <v>9</v>
      </c>
      <c r="AE1625" s="14">
        <v>1</v>
      </c>
      <c r="AF1625" s="14">
        <v>2</v>
      </c>
      <c r="AG1625" s="6">
        <v>2</v>
      </c>
      <c r="AH1625" s="6">
        <v>2</v>
      </c>
      <c r="AI1625" s="6">
        <v>0</v>
      </c>
      <c r="AJ1625" s="6">
        <v>3</v>
      </c>
      <c r="AK1625" s="14">
        <v>0</v>
      </c>
      <c r="AL1625" s="14">
        <v>0</v>
      </c>
      <c r="AM1625" s="14">
        <v>0</v>
      </c>
      <c r="AN1625" s="14">
        <v>0.5</v>
      </c>
      <c r="AO1625" s="14">
        <v>2000</v>
      </c>
      <c r="AP1625" s="14">
        <v>0</v>
      </c>
      <c r="AQ1625" s="14">
        <v>20</v>
      </c>
      <c r="AR1625" s="6">
        <v>0</v>
      </c>
      <c r="AS1625" s="14" t="s">
        <v>158</v>
      </c>
      <c r="AT1625" s="15" t="s">
        <v>159</v>
      </c>
      <c r="AU1625" s="14" t="s">
        <v>355</v>
      </c>
      <c r="AV1625" s="14">
        <v>10003002</v>
      </c>
      <c r="AW1625" s="14">
        <v>70106005</v>
      </c>
      <c r="AX1625" s="15" t="s">
        <v>849</v>
      </c>
      <c r="AY1625" s="15">
        <v>0</v>
      </c>
      <c r="AZ1625" s="13">
        <v>0</v>
      </c>
      <c r="BA1625" s="13">
        <v>0</v>
      </c>
      <c r="BB1625" s="68" t="s">
        <v>2148</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90010905</v>
      </c>
      <c r="D1626" s="15" t="s">
        <v>2149</v>
      </c>
      <c r="E1626" s="14">
        <v>1</v>
      </c>
      <c r="F1626" s="14">
        <v>60010300</v>
      </c>
      <c r="G1626" s="14">
        <v>0</v>
      </c>
      <c r="H1626" s="13">
        <v>0</v>
      </c>
      <c r="I1626" s="14">
        <v>1</v>
      </c>
      <c r="J1626" s="14">
        <v>0</v>
      </c>
      <c r="K1626" s="14">
        <v>0</v>
      </c>
      <c r="L1626" s="14">
        <v>0</v>
      </c>
      <c r="M1626" s="14">
        <v>0</v>
      </c>
      <c r="N1626" s="11">
        <v>1</v>
      </c>
      <c r="O1626" s="14">
        <v>0</v>
      </c>
      <c r="P1626" s="14">
        <v>0</v>
      </c>
      <c r="Q1626" s="14">
        <v>0</v>
      </c>
      <c r="R1626" s="6">
        <v>0</v>
      </c>
      <c r="S1626" s="13">
        <v>0</v>
      </c>
      <c r="T1626" s="11">
        <v>1</v>
      </c>
      <c r="U1626" s="14">
        <v>2</v>
      </c>
      <c r="V1626" s="14">
        <v>0</v>
      </c>
      <c r="W1626" s="14">
        <v>3</v>
      </c>
      <c r="X1626" s="14">
        <v>0</v>
      </c>
      <c r="Y1626" s="14">
        <v>0</v>
      </c>
      <c r="Z1626" s="14">
        <v>0</v>
      </c>
      <c r="AA1626" s="14">
        <v>0</v>
      </c>
      <c r="AB1626" s="14">
        <v>0</v>
      </c>
      <c r="AC1626" s="14">
        <v>0</v>
      </c>
      <c r="AD1626" s="14">
        <v>9</v>
      </c>
      <c r="AE1626" s="14">
        <v>1</v>
      </c>
      <c r="AF1626" s="14">
        <v>2</v>
      </c>
      <c r="AG1626" s="6">
        <v>2</v>
      </c>
      <c r="AH1626" s="6">
        <v>1</v>
      </c>
      <c r="AI1626" s="6">
        <v>0</v>
      </c>
      <c r="AJ1626" s="6">
        <v>5</v>
      </c>
      <c r="AK1626" s="14">
        <v>0</v>
      </c>
      <c r="AL1626" s="14">
        <v>0</v>
      </c>
      <c r="AM1626" s="14">
        <v>0</v>
      </c>
      <c r="AN1626" s="14">
        <v>0.5</v>
      </c>
      <c r="AO1626" s="14">
        <v>2000</v>
      </c>
      <c r="AP1626" s="14">
        <v>0</v>
      </c>
      <c r="AQ1626" s="14">
        <v>20</v>
      </c>
      <c r="AR1626" s="6">
        <v>0</v>
      </c>
      <c r="AS1626" s="14" t="s">
        <v>158</v>
      </c>
      <c r="AT1626" s="15" t="s">
        <v>159</v>
      </c>
      <c r="AU1626" s="14" t="s">
        <v>355</v>
      </c>
      <c r="AV1626" s="14">
        <v>0</v>
      </c>
      <c r="AW1626" s="14">
        <v>70106005</v>
      </c>
      <c r="AX1626" s="15" t="s">
        <v>900</v>
      </c>
      <c r="AY1626" s="193" t="s">
        <v>2150</v>
      </c>
      <c r="AZ1626" s="13">
        <v>0</v>
      </c>
      <c r="BA1626" s="13">
        <v>0</v>
      </c>
      <c r="BB1626" s="68" t="s">
        <v>2151</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90010906</v>
      </c>
      <c r="D1627" s="12" t="s">
        <v>2152</v>
      </c>
      <c r="E1627" s="11">
        <v>1</v>
      </c>
      <c r="F1627" s="11">
        <v>62011201</v>
      </c>
      <c r="G1627" s="11">
        <v>0</v>
      </c>
      <c r="H1627" s="13">
        <v>0</v>
      </c>
      <c r="I1627" s="11">
        <v>5</v>
      </c>
      <c r="J1627" s="11">
        <v>3</v>
      </c>
      <c r="K1627" s="11">
        <v>0</v>
      </c>
      <c r="L1627" s="11">
        <v>0</v>
      </c>
      <c r="M1627" s="11">
        <v>0</v>
      </c>
      <c r="N1627" s="11">
        <v>1</v>
      </c>
      <c r="O1627" s="11">
        <v>0</v>
      </c>
      <c r="P1627" s="11">
        <v>0</v>
      </c>
      <c r="Q1627" s="11">
        <v>0</v>
      </c>
      <c r="R1627" s="6">
        <v>0</v>
      </c>
      <c r="S1627" s="11">
        <v>0</v>
      </c>
      <c r="T1627" s="11">
        <v>1</v>
      </c>
      <c r="U1627" s="11">
        <v>2</v>
      </c>
      <c r="V1627" s="11">
        <v>0</v>
      </c>
      <c r="W1627" s="11">
        <v>1.5</v>
      </c>
      <c r="X1627" s="11">
        <v>10</v>
      </c>
      <c r="Y1627" s="11">
        <v>1</v>
      </c>
      <c r="Z1627" s="11">
        <v>0</v>
      </c>
      <c r="AA1627" s="11">
        <v>0</v>
      </c>
      <c r="AB1627" s="11">
        <v>0</v>
      </c>
      <c r="AC1627" s="11">
        <v>0</v>
      </c>
      <c r="AD1627" s="11">
        <v>5</v>
      </c>
      <c r="AE1627" s="11">
        <v>1</v>
      </c>
      <c r="AF1627" s="11">
        <v>2</v>
      </c>
      <c r="AG1627" s="6">
        <v>7</v>
      </c>
      <c r="AH1627" s="6">
        <v>0</v>
      </c>
      <c r="AI1627" s="6">
        <v>0</v>
      </c>
      <c r="AJ1627" s="6">
        <v>7</v>
      </c>
      <c r="AK1627" s="11">
        <v>0</v>
      </c>
      <c r="AL1627" s="11">
        <v>0</v>
      </c>
      <c r="AM1627" s="11">
        <v>0</v>
      </c>
      <c r="AN1627" s="11">
        <v>0.5</v>
      </c>
      <c r="AO1627" s="11">
        <v>3000</v>
      </c>
      <c r="AP1627" s="11">
        <v>0</v>
      </c>
      <c r="AQ1627" s="11">
        <v>0</v>
      </c>
      <c r="AR1627" s="6">
        <v>0</v>
      </c>
      <c r="AS1627" s="11" t="s">
        <v>158</v>
      </c>
      <c r="AT1627" s="12" t="s">
        <v>397</v>
      </c>
      <c r="AU1627" s="11" t="s">
        <v>348</v>
      </c>
      <c r="AV1627" s="14">
        <v>10000007</v>
      </c>
      <c r="AW1627" s="14">
        <v>21000020</v>
      </c>
      <c r="AX1627" s="12" t="s">
        <v>2153</v>
      </c>
      <c r="AY1627" s="11">
        <v>0</v>
      </c>
      <c r="AZ1627" s="13">
        <v>0</v>
      </c>
      <c r="BA1627" s="13">
        <v>0</v>
      </c>
      <c r="BB1627" s="110" t="s">
        <v>2127</v>
      </c>
      <c r="BC1627" s="11">
        <v>0</v>
      </c>
      <c r="BD1627" s="11">
        <v>0</v>
      </c>
      <c r="BE1627" s="11">
        <v>0</v>
      </c>
      <c r="BF1627" s="11">
        <v>0</v>
      </c>
      <c r="BG1627" s="11">
        <v>0</v>
      </c>
      <c r="BH1627" s="11">
        <v>0</v>
      </c>
      <c r="BI1627" s="9">
        <v>0</v>
      </c>
      <c r="BJ1627" s="6">
        <v>0</v>
      </c>
      <c r="BK1627" s="6">
        <v>0</v>
      </c>
      <c r="BL1627" s="6">
        <v>0</v>
      </c>
      <c r="BM1627" s="6">
        <v>0</v>
      </c>
      <c r="BN1627" s="6">
        <v>0</v>
      </c>
      <c r="BO1627" s="6">
        <v>0</v>
      </c>
    </row>
    <row r="1628" spans="3:67" ht="19.5" customHeight="1">
      <c r="C1628" s="11">
        <v>90010907</v>
      </c>
      <c r="D1628" s="12" t="s">
        <v>2154</v>
      </c>
      <c r="E1628" s="11">
        <v>1</v>
      </c>
      <c r="F1628" s="11">
        <v>62011201</v>
      </c>
      <c r="G1628" s="11">
        <v>0</v>
      </c>
      <c r="H1628" s="13">
        <v>0</v>
      </c>
      <c r="I1628" s="11">
        <v>5</v>
      </c>
      <c r="J1628" s="11">
        <v>3</v>
      </c>
      <c r="K1628" s="11">
        <v>0</v>
      </c>
      <c r="L1628" s="11">
        <v>0</v>
      </c>
      <c r="M1628" s="11">
        <v>0</v>
      </c>
      <c r="N1628" s="11">
        <v>1</v>
      </c>
      <c r="O1628" s="11">
        <v>0</v>
      </c>
      <c r="P1628" s="11">
        <v>0</v>
      </c>
      <c r="Q1628" s="11">
        <v>0</v>
      </c>
      <c r="R1628" s="6">
        <v>0</v>
      </c>
      <c r="S1628" s="11">
        <v>0</v>
      </c>
      <c r="T1628" s="11">
        <v>1</v>
      </c>
      <c r="U1628" s="11">
        <v>2</v>
      </c>
      <c r="V1628" s="11">
        <v>0</v>
      </c>
      <c r="W1628" s="11">
        <v>1.5</v>
      </c>
      <c r="X1628" s="11">
        <v>10</v>
      </c>
      <c r="Y1628" s="11">
        <v>1</v>
      </c>
      <c r="Z1628" s="11">
        <v>0</v>
      </c>
      <c r="AA1628" s="11">
        <v>0</v>
      </c>
      <c r="AB1628" s="11">
        <v>0</v>
      </c>
      <c r="AC1628" s="11">
        <v>0</v>
      </c>
      <c r="AD1628" s="11">
        <v>5</v>
      </c>
      <c r="AE1628" s="11">
        <v>1</v>
      </c>
      <c r="AF1628" s="11">
        <v>3</v>
      </c>
      <c r="AG1628" s="6">
        <v>2</v>
      </c>
      <c r="AH1628" s="6">
        <v>1</v>
      </c>
      <c r="AI1628" s="6">
        <v>0</v>
      </c>
      <c r="AJ1628" s="6">
        <v>7</v>
      </c>
      <c r="AK1628" s="11">
        <v>0</v>
      </c>
      <c r="AL1628" s="11">
        <v>0</v>
      </c>
      <c r="AM1628" s="11">
        <v>0</v>
      </c>
      <c r="AN1628" s="11">
        <v>0.5</v>
      </c>
      <c r="AO1628" s="11">
        <v>3000</v>
      </c>
      <c r="AP1628" s="11">
        <v>0</v>
      </c>
      <c r="AQ1628" s="11">
        <v>0</v>
      </c>
      <c r="AR1628" s="6">
        <v>0</v>
      </c>
      <c r="AS1628" s="11" t="s">
        <v>158</v>
      </c>
      <c r="AT1628" s="12" t="s">
        <v>397</v>
      </c>
      <c r="AU1628" s="11" t="s">
        <v>348</v>
      </c>
      <c r="AV1628" s="14">
        <v>10000007</v>
      </c>
      <c r="AW1628" s="14">
        <v>21000020</v>
      </c>
      <c r="AX1628" s="12" t="s">
        <v>2155</v>
      </c>
      <c r="AY1628" s="11">
        <v>0</v>
      </c>
      <c r="AZ1628" s="13">
        <v>0</v>
      </c>
      <c r="BA1628" s="13">
        <v>0</v>
      </c>
      <c r="BB1628" s="110" t="s">
        <v>2127</v>
      </c>
      <c r="BC1628" s="11">
        <v>0</v>
      </c>
      <c r="BD1628" s="11">
        <v>0</v>
      </c>
      <c r="BE1628" s="11">
        <v>0</v>
      </c>
      <c r="BF1628" s="11">
        <v>0</v>
      </c>
      <c r="BG1628" s="11">
        <v>0</v>
      </c>
      <c r="BH1628" s="11">
        <v>0</v>
      </c>
      <c r="BI1628" s="9">
        <v>0</v>
      </c>
      <c r="BJ1628" s="6">
        <v>0</v>
      </c>
      <c r="BK1628" s="6">
        <v>0</v>
      </c>
      <c r="BL1628" s="6">
        <v>0</v>
      </c>
      <c r="BM1628" s="6">
        <v>0</v>
      </c>
      <c r="BN1628" s="6">
        <v>0</v>
      </c>
      <c r="BO1628" s="6">
        <v>0</v>
      </c>
    </row>
    <row r="1629" spans="3:67" ht="20.100000000000001" customHeight="1">
      <c r="C1629" s="11">
        <v>90010908</v>
      </c>
      <c r="D1629" s="15" t="s">
        <v>2157</v>
      </c>
      <c r="E1629" s="14">
        <v>1</v>
      </c>
      <c r="F1629" s="14">
        <v>60010500</v>
      </c>
      <c r="G1629" s="14">
        <v>0</v>
      </c>
      <c r="H1629" s="13">
        <v>0</v>
      </c>
      <c r="I1629" s="14">
        <v>1</v>
      </c>
      <c r="J1629" s="14">
        <v>3</v>
      </c>
      <c r="K1629" s="11">
        <v>0</v>
      </c>
      <c r="L1629" s="14">
        <v>0</v>
      </c>
      <c r="M1629" s="14">
        <v>0</v>
      </c>
      <c r="N1629" s="14">
        <v>1</v>
      </c>
      <c r="O1629" s="14">
        <v>0</v>
      </c>
      <c r="P1629" s="14">
        <v>0</v>
      </c>
      <c r="Q1629" s="14">
        <v>0</v>
      </c>
      <c r="R1629" s="6">
        <v>0</v>
      </c>
      <c r="S1629" s="14">
        <v>0</v>
      </c>
      <c r="T1629" s="11">
        <v>0</v>
      </c>
      <c r="U1629" s="14">
        <v>1</v>
      </c>
      <c r="V1629" s="14">
        <v>0</v>
      </c>
      <c r="W1629" s="14">
        <v>1</v>
      </c>
      <c r="X1629" s="14">
        <v>0</v>
      </c>
      <c r="Y1629" s="14">
        <v>0</v>
      </c>
      <c r="Z1629" s="14">
        <v>0</v>
      </c>
      <c r="AA1629" s="14">
        <v>0</v>
      </c>
      <c r="AB1629" s="14">
        <v>1</v>
      </c>
      <c r="AC1629" s="14">
        <v>0</v>
      </c>
      <c r="AD1629" s="14">
        <v>1</v>
      </c>
      <c r="AE1629" s="14">
        <v>1</v>
      </c>
      <c r="AF1629" s="14">
        <v>3</v>
      </c>
      <c r="AG1629" s="6">
        <v>10</v>
      </c>
      <c r="AH1629" s="6">
        <v>0</v>
      </c>
      <c r="AI1629" s="6">
        <v>0</v>
      </c>
      <c r="AJ1629" s="6">
        <v>9</v>
      </c>
      <c r="AK1629" s="14">
        <v>0</v>
      </c>
      <c r="AL1629" s="14">
        <v>0</v>
      </c>
      <c r="AM1629" s="17">
        <v>0</v>
      </c>
      <c r="AN1629" s="11">
        <v>0.1</v>
      </c>
      <c r="AO1629" s="14">
        <v>3000</v>
      </c>
      <c r="AP1629" s="14">
        <v>0.2</v>
      </c>
      <c r="AQ1629" s="14">
        <v>20</v>
      </c>
      <c r="AR1629" s="6">
        <v>0</v>
      </c>
      <c r="AS1629" s="14" t="s">
        <v>158</v>
      </c>
      <c r="AT1629" s="12" t="s">
        <v>179</v>
      </c>
      <c r="AU1629" s="14" t="s">
        <v>192</v>
      </c>
      <c r="AV1629" s="14">
        <v>12000010</v>
      </c>
      <c r="AW1629" s="10">
        <v>20100410</v>
      </c>
      <c r="AX1629" s="15" t="s">
        <v>193</v>
      </c>
      <c r="AY1629" s="15" t="s">
        <v>158</v>
      </c>
      <c r="AZ1629" s="13">
        <v>0</v>
      </c>
      <c r="BA1629" s="13">
        <v>0</v>
      </c>
      <c r="BB1629" s="37"/>
      <c r="BC1629" s="14">
        <v>0</v>
      </c>
      <c r="BD1629" s="14">
        <v>0</v>
      </c>
      <c r="BE1629" s="14">
        <v>0</v>
      </c>
      <c r="BF1629" s="14">
        <v>0</v>
      </c>
      <c r="BG1629" s="14">
        <v>0</v>
      </c>
      <c r="BH1629" s="14">
        <v>0</v>
      </c>
      <c r="BI1629" s="14">
        <v>0</v>
      </c>
      <c r="BJ1629" s="6">
        <v>0</v>
      </c>
      <c r="BK1629" s="6">
        <v>0</v>
      </c>
      <c r="BL1629" s="6">
        <v>0</v>
      </c>
      <c r="BM1629" s="6">
        <v>0</v>
      </c>
      <c r="BN1629" s="6">
        <v>0</v>
      </c>
      <c r="BO1629" s="6">
        <v>0</v>
      </c>
    </row>
    <row r="1632" spans="3:67" ht="13.5" customHeight="1">
      <c r="BB1632">
        <f ca="1">BB1632</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2023-09-25T03:53:57Z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